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15" windowWidth="13680" windowHeight="14190"/>
  </bookViews>
  <sheets>
    <sheet name="9 мес 2017 года" sheetId="3" r:id="rId1"/>
    <sheet name="1полугодие 2017 года" sheetId="2" r:id="rId2"/>
    <sheet name="1кв 2017 года" sheetId="1" r:id="rId3"/>
  </sheets>
  <calcPr calcId="145621"/>
</workbook>
</file>

<file path=xl/calcChain.xml><?xml version="1.0" encoding="utf-8"?>
<calcChain xmlns="http://schemas.openxmlformats.org/spreadsheetml/2006/main">
  <c r="M20" i="3" l="1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K7" i="3"/>
  <c r="M6" i="3"/>
  <c r="M14" i="2" l="1"/>
  <c r="M20" i="2"/>
  <c r="G21" i="2" l="1"/>
  <c r="G6" i="2" l="1"/>
  <c r="M19" i="2" l="1"/>
  <c r="M18" i="2"/>
  <c r="M17" i="2"/>
  <c r="M16" i="2"/>
  <c r="M15" i="2"/>
  <c r="M13" i="2"/>
  <c r="M12" i="2"/>
  <c r="M11" i="2"/>
  <c r="M10" i="2"/>
  <c r="M9" i="2"/>
  <c r="M8" i="2"/>
  <c r="K7" i="2"/>
  <c r="M7" i="2" s="1"/>
  <c r="M6" i="2"/>
  <c r="M15" i="1" l="1"/>
  <c r="M13" i="1"/>
  <c r="K7" i="1" l="1"/>
  <c r="M7" i="1"/>
  <c r="M8" i="1"/>
  <c r="M9" i="1"/>
  <c r="M10" i="1" l="1"/>
  <c r="M11" i="1"/>
  <c r="M12" i="1"/>
  <c r="M14" i="1"/>
  <c r="M16" i="1"/>
  <c r="M17" i="1"/>
  <c r="M18" i="1"/>
  <c r="M6" i="1"/>
</calcChain>
</file>

<file path=xl/sharedStrings.xml><?xml version="1.0" encoding="utf-8"?>
<sst xmlns="http://schemas.openxmlformats.org/spreadsheetml/2006/main" count="230" uniqueCount="38">
  <si>
    <t>Номер записи</t>
  </si>
  <si>
    <t>Наименование юридического лица или фамилия, имя и отчество (если имеется) индивидуального предпринимателя, главы крестьянского (фермерского) хозяйства</t>
  </si>
  <si>
    <t>Вид поддержки</t>
  </si>
  <si>
    <t>Форма поддержки</t>
  </si>
  <si>
    <t>Размер поддержки (нарастающим итогом в текущем финансовом году)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</si>
  <si>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</si>
  <si>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Дата размещения</t>
  </si>
  <si>
    <t>Основание для размещения (исключения)</t>
  </si>
  <si>
    <t>Направление субсидий на поддержку сельскохозяйственного производства и деятельности по заготовке и переработке дикоросов</t>
  </si>
  <si>
    <t>Единица измерения</t>
  </si>
  <si>
    <t xml:space="preserve">Плановые показатели в текущем финансовом году </t>
  </si>
  <si>
    <t>Фактические показатели (нарастающим итогом)</t>
  </si>
  <si>
    <t xml:space="preserve">Процент исполнения показателей </t>
  </si>
  <si>
    <t>Сведения о получателях государственной поддержки в 2017 году</t>
  </si>
  <si>
    <t>Глава крестьянского (фермерского) хозяйства Багаева Елена Валентиновна</t>
  </si>
  <si>
    <t>Глава крестьянского (фермерского) хозяйства Беккер Александр Викторович</t>
  </si>
  <si>
    <t>Глава крестьянского (фермерского) Сосков Андрей Федорович</t>
  </si>
  <si>
    <t>Глава крестьянского (фермерского) хозяйства Самохвалов Константин Михайлович</t>
  </si>
  <si>
    <t>Индивидуальный предприниматель Кетова Светлана Викторовна</t>
  </si>
  <si>
    <t>Глава крестьянского (фермерского) хозяйства Тенькова Марина Валентиновна</t>
  </si>
  <si>
    <t>Глава крестьянского (фермерского) Чепчугова Наталья Викторовна</t>
  </si>
  <si>
    <t>Финансовая</t>
  </si>
  <si>
    <t>Подпункт «г» пункта 1 перечня поручений Президента Российской Федерации по  итогам Межрегионального форума Общероссийского общественного движения «НАРОДНЫЙ ФРОНТ «ЗА РОССИЮ» от 25 января 2016 года № Пр-371</t>
  </si>
  <si>
    <t>Не имеется</t>
  </si>
  <si>
    <t>тонн</t>
  </si>
  <si>
    <t>Производство и реализация мяса крупного и мелкого рогатого скота, лошадей</t>
  </si>
  <si>
    <t>Производство и реализация молока и молокопродуктов</t>
  </si>
  <si>
    <t>Производство и реализация мяса тяжеловесного (не менее 450 кг) молодняка (в возрасте не старше 18 мес.) крупного рогатого скота</t>
  </si>
  <si>
    <t>Развитие прочих отраслей животноводства: свиноводства, птицеводства, кролиководства и звероводства</t>
  </si>
  <si>
    <t>Содержание маточного поголовья крупного рогатого скота специализированных мясных пород</t>
  </si>
  <si>
    <t>голов</t>
  </si>
  <si>
    <t>куриных яиц тыс. штук</t>
  </si>
  <si>
    <t>Предоставление субсидии</t>
  </si>
  <si>
    <t>Сведения о достижении получателем государственной поддержки целевых показателей, установленных при предоставлении субсидии за 1 квартал 2017 года</t>
  </si>
  <si>
    <t>Глава крестьянского (фермерского) хозяйства Ошаров Николай Александрович</t>
  </si>
  <si>
    <t>Сведения о достижении получателем государственной поддержки целевых показателей, установленных при предоставлении субсидии за 1 полугодие 2017 года</t>
  </si>
  <si>
    <t>условных голов</t>
  </si>
  <si>
    <t>Сведения о достижении получателем государственной поддержки целевых показателей, установленных при предоставлении субсидии за 9 месяцев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</si>
</sst>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0"/>
  </numFmts>
  <fonts count="14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0" fontId="5" fillId="0" borderId="0"/>
    <xf numFmtId="164" fontId="9" fillId="0" borderId="0" applyFont="0" applyFill="0" applyBorder="0" applyAlignment="0" applyProtection="0"/>
    <xf numFmtId="0" fontId="10" fillId="0" borderId="0"/>
    <xf numFmtId="164" fontId="9" fillId="0" borderId="0" applyFont="0" applyFill="0" applyBorder="0" applyAlignment="0" applyProtection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6" fillId="2" borderId="0" applyNumberFormat="0" applyBorder="0" applyAlignment="0" applyProtection="0"/>
  </cellStyleXfs>
  <cellXfs count="83">
    <xf numFmtId="0" fontId="0" fillId="0" borderId="0" xfId="0"/>
    <xf numFmtId="4" fontId="2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1" xfId="6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3" fontId="13" fillId="0" borderId="1" xfId="6" applyNumberFormat="1" applyFont="1" applyFill="1" applyBorder="1" applyAlignment="1">
      <alignment horizontal="center" vertical="center"/>
    </xf>
    <xf numFmtId="3" fontId="13" fillId="0" borderId="3" xfId="1" applyNumberFormat="1" applyFont="1" applyFill="1" applyBorder="1" applyAlignment="1">
      <alignment horizontal="center" vertical="center"/>
    </xf>
    <xf numFmtId="3" fontId="13" fillId="0" borderId="4" xfId="1" applyNumberFormat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8"/>
    <cellStyle name="Обычный 3" xfId="2"/>
    <cellStyle name="Обычный 3 2" xfId="9"/>
    <cellStyle name="Обычный 4" xfId="6"/>
    <cellStyle name="Обычный 5" xfId="10"/>
    <cellStyle name="Обычный 6" xfId="7"/>
    <cellStyle name="Обычный 7" xfId="11"/>
    <cellStyle name="Обычный 8" xfId="12"/>
    <cellStyle name="Финансовый 2" xfId="5"/>
    <cellStyle name="Финансовый 3" xfId="3"/>
    <cellStyle name="Хороший 2" xfId="1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H1" zoomScaleNormal="100" workbookViewId="0">
      <selection activeCell="L19" sqref="L19"/>
    </sheetView>
  </sheetViews>
  <sheetFormatPr defaultRowHeight="15.75" x14ac:dyDescent="0.25"/>
  <cols>
    <col min="1" max="1" width="5.625" style="2" bestFit="1" customWidth="1"/>
    <col min="2" max="2" width="9.875" style="2" bestFit="1" customWidth="1"/>
    <col min="3" max="3" width="17" style="2" customWidth="1"/>
    <col min="4" max="4" width="25.375" style="2" customWidth="1"/>
    <col min="5" max="5" width="14.875" style="2" customWidth="1"/>
    <col min="6" max="6" width="11.375" style="2" bestFit="1" customWidth="1"/>
    <col min="7" max="7" width="11.5" style="73" customWidth="1"/>
    <col min="8" max="8" width="15" style="2" bestFit="1" customWidth="1"/>
    <col min="9" max="9" width="43.25" style="2" customWidth="1"/>
    <col min="10" max="10" width="9.875" style="2" bestFit="1" customWidth="1"/>
    <col min="11" max="11" width="9.75" style="2" bestFit="1" customWidth="1"/>
    <col min="12" max="12" width="11.25" style="73" bestFit="1" customWidth="1"/>
    <col min="13" max="13" width="9.25" style="2" bestFit="1" customWidth="1"/>
    <col min="14" max="14" width="9" style="2"/>
    <col min="15" max="15" width="12.375" style="2" bestFit="1" customWidth="1"/>
    <col min="16" max="16384" width="9" style="2"/>
  </cols>
  <sheetData>
    <row r="1" spans="1:13" s="29" customFormat="1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3" spans="1:13" s="7" customFormat="1" ht="42" customHeight="1" x14ac:dyDescent="0.25">
      <c r="A3" s="34" t="s">
        <v>0</v>
      </c>
      <c r="B3" s="34" t="s">
        <v>6</v>
      </c>
      <c r="C3" s="34" t="s">
        <v>7</v>
      </c>
      <c r="D3" s="34" t="s">
        <v>1</v>
      </c>
      <c r="E3" s="36" t="s">
        <v>2</v>
      </c>
      <c r="F3" s="36" t="s">
        <v>3</v>
      </c>
      <c r="G3" s="74" t="s">
        <v>4</v>
      </c>
      <c r="H3" s="36" t="s">
        <v>5</v>
      </c>
      <c r="I3" s="36" t="s">
        <v>37</v>
      </c>
      <c r="J3" s="36"/>
      <c r="K3" s="36"/>
      <c r="L3" s="36"/>
      <c r="M3" s="36"/>
    </row>
    <row r="4" spans="1:13" s="7" customFormat="1" ht="87" customHeight="1" x14ac:dyDescent="0.25">
      <c r="A4" s="35"/>
      <c r="B4" s="35"/>
      <c r="C4" s="35"/>
      <c r="D4" s="35"/>
      <c r="E4" s="36"/>
      <c r="F4" s="36"/>
      <c r="G4" s="74"/>
      <c r="H4" s="36"/>
      <c r="I4" s="30" t="s">
        <v>8</v>
      </c>
      <c r="J4" s="30" t="s">
        <v>9</v>
      </c>
      <c r="K4" s="30" t="s">
        <v>10</v>
      </c>
      <c r="L4" s="69" t="s">
        <v>11</v>
      </c>
      <c r="M4" s="30" t="s">
        <v>12</v>
      </c>
    </row>
    <row r="5" spans="1:13" s="7" customFormat="1" ht="12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70">
        <v>7</v>
      </c>
      <c r="H5" s="9">
        <v>8</v>
      </c>
      <c r="I5" s="9">
        <v>9</v>
      </c>
      <c r="J5" s="9">
        <v>10</v>
      </c>
      <c r="K5" s="9">
        <v>11</v>
      </c>
      <c r="L5" s="70">
        <v>12</v>
      </c>
      <c r="M5" s="8">
        <v>13</v>
      </c>
    </row>
    <row r="6" spans="1:13" ht="15.75" customHeight="1" x14ac:dyDescent="0.25">
      <c r="A6" s="38">
        <v>1</v>
      </c>
      <c r="B6" s="39">
        <v>42839</v>
      </c>
      <c r="C6" s="41" t="s">
        <v>22</v>
      </c>
      <c r="D6" s="40" t="s">
        <v>15</v>
      </c>
      <c r="E6" s="41" t="s">
        <v>32</v>
      </c>
      <c r="F6" s="41" t="s">
        <v>21</v>
      </c>
      <c r="G6" s="75">
        <v>85579229</v>
      </c>
      <c r="H6" s="27" t="s">
        <v>23</v>
      </c>
      <c r="I6" s="32" t="s">
        <v>26</v>
      </c>
      <c r="J6" s="27" t="s">
        <v>24</v>
      </c>
      <c r="K6" s="11">
        <v>861.12192100000016</v>
      </c>
      <c r="L6" s="71">
        <v>1532.236678</v>
      </c>
      <c r="M6" s="14">
        <f>L6/K6</f>
        <v>1.7793492891467104</v>
      </c>
    </row>
    <row r="7" spans="1:13" ht="25.5" x14ac:dyDescent="0.25">
      <c r="A7" s="38"/>
      <c r="B7" s="39"/>
      <c r="C7" s="41"/>
      <c r="D7" s="40"/>
      <c r="E7" s="41"/>
      <c r="F7" s="41"/>
      <c r="G7" s="75"/>
      <c r="H7" s="27" t="s">
        <v>23</v>
      </c>
      <c r="I7" s="18" t="s">
        <v>25</v>
      </c>
      <c r="J7" s="27" t="s">
        <v>24</v>
      </c>
      <c r="K7" s="11">
        <f>125.82-30</f>
        <v>95.82</v>
      </c>
      <c r="L7" s="71">
        <v>126.911</v>
      </c>
      <c r="M7" s="14">
        <f t="shared" ref="M7:M20" si="0">L7/K7</f>
        <v>1.3244729701523692</v>
      </c>
    </row>
    <row r="8" spans="1:13" ht="25.5" x14ac:dyDescent="0.25">
      <c r="A8" s="38"/>
      <c r="B8" s="39"/>
      <c r="C8" s="41"/>
      <c r="D8" s="40"/>
      <c r="E8" s="41"/>
      <c r="F8" s="41"/>
      <c r="G8" s="75"/>
      <c r="H8" s="27" t="s">
        <v>23</v>
      </c>
      <c r="I8" s="32" t="s">
        <v>28</v>
      </c>
      <c r="J8" s="27" t="s">
        <v>24</v>
      </c>
      <c r="K8" s="11">
        <v>1012.4593060000001</v>
      </c>
      <c r="L8" s="71">
        <v>920.61599999999999</v>
      </c>
      <c r="M8" s="14">
        <f t="shared" si="0"/>
        <v>0.90928691607087653</v>
      </c>
    </row>
    <row r="9" spans="1:13" ht="38.25" x14ac:dyDescent="0.25">
      <c r="A9" s="38"/>
      <c r="B9" s="39"/>
      <c r="C9" s="41"/>
      <c r="D9" s="40"/>
      <c r="E9" s="41"/>
      <c r="F9" s="41"/>
      <c r="G9" s="76">
        <v>4675000</v>
      </c>
      <c r="H9" s="27" t="s">
        <v>23</v>
      </c>
      <c r="I9" s="32" t="s">
        <v>27</v>
      </c>
      <c r="J9" s="27" t="s">
        <v>24</v>
      </c>
      <c r="K9" s="27">
        <v>30</v>
      </c>
      <c r="L9" s="71">
        <v>68.247</v>
      </c>
      <c r="M9" s="14">
        <f t="shared" si="0"/>
        <v>2.2749000000000001</v>
      </c>
    </row>
    <row r="10" spans="1:13" ht="25.5" x14ac:dyDescent="0.25">
      <c r="A10" s="38"/>
      <c r="B10" s="39"/>
      <c r="C10" s="41"/>
      <c r="D10" s="40"/>
      <c r="E10" s="41"/>
      <c r="F10" s="41"/>
      <c r="G10" s="76">
        <v>1769000</v>
      </c>
      <c r="H10" s="27" t="s">
        <v>23</v>
      </c>
      <c r="I10" s="32" t="s">
        <v>29</v>
      </c>
      <c r="J10" s="27" t="s">
        <v>30</v>
      </c>
      <c r="K10" s="25">
        <v>250</v>
      </c>
      <c r="L10" s="72">
        <v>250</v>
      </c>
      <c r="M10" s="14">
        <f t="shared" si="0"/>
        <v>1</v>
      </c>
    </row>
    <row r="11" spans="1:13" ht="63" x14ac:dyDescent="0.25">
      <c r="A11" s="25">
        <v>2</v>
      </c>
      <c r="B11" s="26">
        <v>42839</v>
      </c>
      <c r="C11" s="41"/>
      <c r="D11" s="28" t="s">
        <v>14</v>
      </c>
      <c r="E11" s="27" t="s">
        <v>32</v>
      </c>
      <c r="F11" s="27" t="s">
        <v>21</v>
      </c>
      <c r="G11" s="72">
        <v>73720160</v>
      </c>
      <c r="H11" s="27" t="s">
        <v>23</v>
      </c>
      <c r="I11" s="32" t="s">
        <v>28</v>
      </c>
      <c r="J11" s="27" t="s">
        <v>24</v>
      </c>
      <c r="K11" s="11">
        <v>1350.8841811999998</v>
      </c>
      <c r="L11" s="71">
        <v>1146.088</v>
      </c>
      <c r="M11" s="14">
        <f t="shared" si="0"/>
        <v>0.84839841634826307</v>
      </c>
    </row>
    <row r="12" spans="1:13" ht="15.75" customHeight="1" x14ac:dyDescent="0.25">
      <c r="A12" s="59">
        <v>3</v>
      </c>
      <c r="B12" s="56">
        <v>42839</v>
      </c>
      <c r="C12" s="41"/>
      <c r="D12" s="53" t="s">
        <v>19</v>
      </c>
      <c r="E12" s="45" t="s">
        <v>32</v>
      </c>
      <c r="F12" s="45" t="s">
        <v>21</v>
      </c>
      <c r="G12" s="77">
        <v>371423</v>
      </c>
      <c r="H12" s="45" t="s">
        <v>23</v>
      </c>
      <c r="I12" s="50" t="s">
        <v>28</v>
      </c>
      <c r="J12" s="27" t="s">
        <v>24</v>
      </c>
      <c r="K12" s="11">
        <v>13.431199999999999</v>
      </c>
      <c r="L12" s="71">
        <v>5.3339999999999996</v>
      </c>
      <c r="M12" s="14">
        <f t="shared" si="0"/>
        <v>0.39713502888796237</v>
      </c>
    </row>
    <row r="13" spans="1:13" ht="47.25" x14ac:dyDescent="0.25">
      <c r="A13" s="60"/>
      <c r="B13" s="57"/>
      <c r="C13" s="41"/>
      <c r="D13" s="54"/>
      <c r="E13" s="46"/>
      <c r="F13" s="46"/>
      <c r="G13" s="78"/>
      <c r="H13" s="46"/>
      <c r="I13" s="51"/>
      <c r="J13" s="27" t="s">
        <v>31</v>
      </c>
      <c r="K13" s="11">
        <v>30</v>
      </c>
      <c r="L13" s="71">
        <v>44.445999999999998</v>
      </c>
      <c r="M13" s="14">
        <f t="shared" si="0"/>
        <v>1.4815333333333334</v>
      </c>
    </row>
    <row r="14" spans="1:13" ht="31.5" x14ac:dyDescent="0.25">
      <c r="A14" s="61"/>
      <c r="B14" s="58"/>
      <c r="C14" s="41"/>
      <c r="D14" s="55"/>
      <c r="E14" s="47"/>
      <c r="F14" s="47"/>
      <c r="G14" s="79"/>
      <c r="H14" s="47"/>
      <c r="I14" s="52"/>
      <c r="J14" s="27" t="s">
        <v>36</v>
      </c>
      <c r="K14" s="11">
        <v>4.55</v>
      </c>
      <c r="L14" s="71">
        <v>4.55</v>
      </c>
      <c r="M14" s="14">
        <f t="shared" si="0"/>
        <v>1</v>
      </c>
    </row>
    <row r="15" spans="1:13" x14ac:dyDescent="0.25">
      <c r="A15" s="38">
        <v>4</v>
      </c>
      <c r="B15" s="39">
        <v>42839</v>
      </c>
      <c r="C15" s="41"/>
      <c r="D15" s="40" t="s">
        <v>16</v>
      </c>
      <c r="E15" s="48" t="s">
        <v>32</v>
      </c>
      <c r="F15" s="41" t="s">
        <v>21</v>
      </c>
      <c r="G15" s="75">
        <v>538122</v>
      </c>
      <c r="H15" s="41" t="s">
        <v>23</v>
      </c>
      <c r="I15" s="49" t="s">
        <v>28</v>
      </c>
      <c r="J15" s="27" t="s">
        <v>24</v>
      </c>
      <c r="K15" s="11">
        <v>15.45</v>
      </c>
      <c r="L15" s="71">
        <v>8.94</v>
      </c>
      <c r="M15" s="14">
        <f t="shared" si="0"/>
        <v>0.57864077669902914</v>
      </c>
    </row>
    <row r="16" spans="1:13" ht="47.25" x14ac:dyDescent="0.25">
      <c r="A16" s="38"/>
      <c r="B16" s="39"/>
      <c r="C16" s="41"/>
      <c r="D16" s="40"/>
      <c r="E16" s="48"/>
      <c r="F16" s="41"/>
      <c r="G16" s="75"/>
      <c r="H16" s="41"/>
      <c r="I16" s="49"/>
      <c r="J16" s="27" t="s">
        <v>31</v>
      </c>
      <c r="K16" s="11">
        <v>50.676000000000002</v>
      </c>
      <c r="L16" s="71">
        <v>8</v>
      </c>
      <c r="M16" s="14">
        <f t="shared" si="0"/>
        <v>0.15786565632646618</v>
      </c>
    </row>
    <row r="17" spans="1:13" ht="47.25" x14ac:dyDescent="0.25">
      <c r="A17" s="25">
        <v>5</v>
      </c>
      <c r="B17" s="26">
        <v>42839</v>
      </c>
      <c r="C17" s="41"/>
      <c r="D17" s="28" t="s">
        <v>18</v>
      </c>
      <c r="E17" s="27" t="s">
        <v>32</v>
      </c>
      <c r="F17" s="27" t="s">
        <v>21</v>
      </c>
      <c r="G17" s="80">
        <v>133166</v>
      </c>
      <c r="H17" s="27" t="s">
        <v>23</v>
      </c>
      <c r="I17" s="32" t="s">
        <v>28</v>
      </c>
      <c r="J17" s="27" t="s">
        <v>24</v>
      </c>
      <c r="K17" s="11">
        <v>30.900000000000002</v>
      </c>
      <c r="L17" s="71">
        <v>3.3879999999999999</v>
      </c>
      <c r="M17" s="14">
        <f t="shared" si="0"/>
        <v>0.10964401294498381</v>
      </c>
    </row>
    <row r="18" spans="1:13" ht="47.25" x14ac:dyDescent="0.25">
      <c r="A18" s="25">
        <v>6</v>
      </c>
      <c r="B18" s="26">
        <v>42839</v>
      </c>
      <c r="C18" s="41"/>
      <c r="D18" s="28" t="s">
        <v>20</v>
      </c>
      <c r="E18" s="27" t="s">
        <v>32</v>
      </c>
      <c r="F18" s="27" t="s">
        <v>21</v>
      </c>
      <c r="G18" s="80">
        <v>934673</v>
      </c>
      <c r="H18" s="27" t="s">
        <v>23</v>
      </c>
      <c r="I18" s="32" t="s">
        <v>28</v>
      </c>
      <c r="J18" s="27" t="s">
        <v>24</v>
      </c>
      <c r="K18" s="11">
        <v>22.718112600000005</v>
      </c>
      <c r="L18" s="71">
        <v>51.1599</v>
      </c>
      <c r="M18" s="14">
        <f t="shared" si="0"/>
        <v>2.2519432358126434</v>
      </c>
    </row>
    <row r="19" spans="1:13" ht="63" x14ac:dyDescent="0.25">
      <c r="A19" s="25">
        <v>7</v>
      </c>
      <c r="B19" s="26">
        <v>42839</v>
      </c>
      <c r="C19" s="41"/>
      <c r="D19" s="28" t="s">
        <v>17</v>
      </c>
      <c r="E19" s="27" t="s">
        <v>32</v>
      </c>
      <c r="F19" s="27" t="s">
        <v>21</v>
      </c>
      <c r="G19" s="81">
        <v>1462027</v>
      </c>
      <c r="H19" s="27" t="s">
        <v>23</v>
      </c>
      <c r="I19" s="32" t="s">
        <v>28</v>
      </c>
      <c r="J19" s="27" t="s">
        <v>24</v>
      </c>
      <c r="K19" s="12">
        <v>53.117100000000001</v>
      </c>
      <c r="L19" s="71">
        <v>39.086999999999996</v>
      </c>
      <c r="M19" s="14">
        <f t="shared" si="0"/>
        <v>0.73586472153035454</v>
      </c>
    </row>
    <row r="20" spans="1:13" ht="63" x14ac:dyDescent="0.25">
      <c r="A20" s="25">
        <v>8</v>
      </c>
      <c r="B20" s="26">
        <v>42866</v>
      </c>
      <c r="C20" s="41"/>
      <c r="D20" s="28" t="s">
        <v>34</v>
      </c>
      <c r="E20" s="27" t="s">
        <v>32</v>
      </c>
      <c r="F20" s="27" t="s">
        <v>21</v>
      </c>
      <c r="G20" s="81">
        <v>91200</v>
      </c>
      <c r="H20" s="27" t="s">
        <v>23</v>
      </c>
      <c r="I20" s="32" t="s">
        <v>28</v>
      </c>
      <c r="J20" s="27" t="s">
        <v>36</v>
      </c>
      <c r="K20" s="12">
        <v>3.8</v>
      </c>
      <c r="L20" s="71">
        <v>3.8</v>
      </c>
      <c r="M20" s="14">
        <f t="shared" si="0"/>
        <v>1</v>
      </c>
    </row>
    <row r="21" spans="1:13" x14ac:dyDescent="0.25">
      <c r="G21" s="82"/>
    </row>
    <row r="22" spans="1:13" x14ac:dyDescent="0.25">
      <c r="G22" s="82"/>
    </row>
  </sheetData>
  <mergeCells count="33">
    <mergeCell ref="H12:H14"/>
    <mergeCell ref="I12:I14"/>
    <mergeCell ref="A15:A16"/>
    <mergeCell ref="B15:B16"/>
    <mergeCell ref="D15:D16"/>
    <mergeCell ref="E15:E16"/>
    <mergeCell ref="F15:F16"/>
    <mergeCell ref="G15:G16"/>
    <mergeCell ref="H15:H16"/>
    <mergeCell ref="I15:I16"/>
    <mergeCell ref="G6:G8"/>
    <mergeCell ref="A12:A14"/>
    <mergeCell ref="B12:B14"/>
    <mergeCell ref="D12:D14"/>
    <mergeCell ref="E12:E14"/>
    <mergeCell ref="F12:F14"/>
    <mergeCell ref="G12:G14"/>
    <mergeCell ref="A6:A10"/>
    <mergeCell ref="B6:B10"/>
    <mergeCell ref="C6:C20"/>
    <mergeCell ref="D6:D10"/>
    <mergeCell ref="E6:E10"/>
    <mergeCell ref="F6:F10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M3"/>
  </mergeCells>
  <pageMargins left="0.70866141732283472" right="0.39370078740157483" top="0.27559055118110237" bottom="0.59055118110236227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C6" sqref="C6:C20"/>
    </sheetView>
  </sheetViews>
  <sheetFormatPr defaultRowHeight="15.75" x14ac:dyDescent="0.25"/>
  <cols>
    <col min="1" max="1" width="5.625" style="2" bestFit="1" customWidth="1"/>
    <col min="2" max="2" width="9.875" style="2" bestFit="1" customWidth="1"/>
    <col min="3" max="3" width="17" style="2" customWidth="1"/>
    <col min="4" max="4" width="25.375" style="2" customWidth="1"/>
    <col min="5" max="5" width="14.875" style="2" customWidth="1"/>
    <col min="6" max="6" width="11.375" style="2" bestFit="1" customWidth="1"/>
    <col min="7" max="7" width="11.5" style="2" customWidth="1"/>
    <col min="8" max="8" width="15" style="2" bestFit="1" customWidth="1"/>
    <col min="9" max="9" width="43.25" style="2" customWidth="1"/>
    <col min="10" max="10" width="9.875" style="2" bestFit="1" customWidth="1"/>
    <col min="11" max="11" width="9.75" style="2" bestFit="1" customWidth="1"/>
    <col min="12" max="12" width="11.25" style="2" bestFit="1" customWidth="1"/>
    <col min="13" max="13" width="9.25" style="2" bestFit="1" customWidth="1"/>
    <col min="14" max="16384" width="9" style="2"/>
  </cols>
  <sheetData>
    <row r="1" spans="1:13" s="20" customFormat="1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3" spans="1:13" s="7" customFormat="1" ht="42" customHeight="1" x14ac:dyDescent="0.25">
      <c r="A3" s="34" t="s">
        <v>0</v>
      </c>
      <c r="B3" s="34" t="s">
        <v>6</v>
      </c>
      <c r="C3" s="34" t="s">
        <v>7</v>
      </c>
      <c r="D3" s="34" t="s">
        <v>1</v>
      </c>
      <c r="E3" s="36" t="s">
        <v>2</v>
      </c>
      <c r="F3" s="36" t="s">
        <v>3</v>
      </c>
      <c r="G3" s="36" t="s">
        <v>4</v>
      </c>
      <c r="H3" s="36" t="s">
        <v>5</v>
      </c>
      <c r="I3" s="36" t="s">
        <v>35</v>
      </c>
      <c r="J3" s="36"/>
      <c r="K3" s="36"/>
      <c r="L3" s="36"/>
      <c r="M3" s="36"/>
    </row>
    <row r="4" spans="1:13" s="7" customFormat="1" ht="87" customHeight="1" x14ac:dyDescent="0.25">
      <c r="A4" s="35"/>
      <c r="B4" s="35"/>
      <c r="C4" s="35"/>
      <c r="D4" s="35"/>
      <c r="E4" s="36"/>
      <c r="F4" s="36"/>
      <c r="G4" s="36"/>
      <c r="H4" s="36"/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</row>
    <row r="5" spans="1:13" s="7" customFormat="1" ht="12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8">
        <v>13</v>
      </c>
    </row>
    <row r="6" spans="1:13" ht="15.75" customHeight="1" x14ac:dyDescent="0.25">
      <c r="A6" s="38">
        <v>1</v>
      </c>
      <c r="B6" s="39">
        <v>42839</v>
      </c>
      <c r="C6" s="41" t="s">
        <v>22</v>
      </c>
      <c r="D6" s="40" t="s">
        <v>15</v>
      </c>
      <c r="E6" s="41" t="s">
        <v>32</v>
      </c>
      <c r="F6" s="41" t="s">
        <v>21</v>
      </c>
      <c r="G6" s="37">
        <f>22456720+6374120+49506014</f>
        <v>78336854</v>
      </c>
      <c r="H6" s="21" t="s">
        <v>23</v>
      </c>
      <c r="I6" s="17" t="s">
        <v>26</v>
      </c>
      <c r="J6" s="21" t="s">
        <v>24</v>
      </c>
      <c r="K6" s="11">
        <v>861.12192100000016</v>
      </c>
      <c r="L6" s="21">
        <v>1161.9486780000002</v>
      </c>
      <c r="M6" s="14">
        <f>L6/K6</f>
        <v>1.3493428162305485</v>
      </c>
    </row>
    <row r="7" spans="1:13" ht="25.5" x14ac:dyDescent="0.25">
      <c r="A7" s="38"/>
      <c r="B7" s="39"/>
      <c r="C7" s="41"/>
      <c r="D7" s="40"/>
      <c r="E7" s="41"/>
      <c r="F7" s="41"/>
      <c r="G7" s="37"/>
      <c r="H7" s="21" t="s">
        <v>23</v>
      </c>
      <c r="I7" s="18" t="s">
        <v>25</v>
      </c>
      <c r="J7" s="21" t="s">
        <v>24</v>
      </c>
      <c r="K7" s="11">
        <f>125.82-30</f>
        <v>95.82</v>
      </c>
      <c r="L7" s="21">
        <v>126.911</v>
      </c>
      <c r="M7" s="14">
        <f t="shared" ref="M7:M20" si="0">L7/K7</f>
        <v>1.3244729701523692</v>
      </c>
    </row>
    <row r="8" spans="1:13" ht="25.5" x14ac:dyDescent="0.25">
      <c r="A8" s="38"/>
      <c r="B8" s="39"/>
      <c r="C8" s="41"/>
      <c r="D8" s="40"/>
      <c r="E8" s="41"/>
      <c r="F8" s="41"/>
      <c r="G8" s="37"/>
      <c r="H8" s="21" t="s">
        <v>23</v>
      </c>
      <c r="I8" s="17" t="s">
        <v>28</v>
      </c>
      <c r="J8" s="21" t="s">
        <v>24</v>
      </c>
      <c r="K8" s="11">
        <v>1012.4593060000001</v>
      </c>
      <c r="L8" s="21">
        <v>605.26800000000003</v>
      </c>
      <c r="M8" s="14">
        <f t="shared" si="0"/>
        <v>0.59781958288405512</v>
      </c>
    </row>
    <row r="9" spans="1:13" ht="38.25" x14ac:dyDescent="0.25">
      <c r="A9" s="38"/>
      <c r="B9" s="39"/>
      <c r="C9" s="41"/>
      <c r="D9" s="40"/>
      <c r="E9" s="41"/>
      <c r="F9" s="41"/>
      <c r="G9" s="5">
        <v>4675000</v>
      </c>
      <c r="H9" s="21" t="s">
        <v>23</v>
      </c>
      <c r="I9" s="17" t="s">
        <v>27</v>
      </c>
      <c r="J9" s="21" t="s">
        <v>24</v>
      </c>
      <c r="K9" s="21">
        <v>30</v>
      </c>
      <c r="L9" s="21">
        <v>38.828000000000003</v>
      </c>
      <c r="M9" s="14">
        <f t="shared" si="0"/>
        <v>1.2942666666666667</v>
      </c>
    </row>
    <row r="10" spans="1:13" ht="25.5" x14ac:dyDescent="0.25">
      <c r="A10" s="38"/>
      <c r="B10" s="39"/>
      <c r="C10" s="41"/>
      <c r="D10" s="40"/>
      <c r="E10" s="41"/>
      <c r="F10" s="41"/>
      <c r="G10" s="5">
        <v>1769000</v>
      </c>
      <c r="H10" s="21" t="s">
        <v>23</v>
      </c>
      <c r="I10" s="17" t="s">
        <v>29</v>
      </c>
      <c r="J10" s="21" t="s">
        <v>30</v>
      </c>
      <c r="K10" s="24">
        <v>250</v>
      </c>
      <c r="L10" s="24">
        <v>250</v>
      </c>
      <c r="M10" s="14">
        <f t="shared" si="0"/>
        <v>1</v>
      </c>
    </row>
    <row r="11" spans="1:13" ht="63" x14ac:dyDescent="0.25">
      <c r="A11" s="24">
        <v>2</v>
      </c>
      <c r="B11" s="23">
        <v>42839</v>
      </c>
      <c r="C11" s="41"/>
      <c r="D11" s="22" t="s">
        <v>14</v>
      </c>
      <c r="E11" s="21" t="s">
        <v>32</v>
      </c>
      <c r="F11" s="21" t="s">
        <v>21</v>
      </c>
      <c r="G11" s="24">
        <v>68208660</v>
      </c>
      <c r="H11" s="21" t="s">
        <v>23</v>
      </c>
      <c r="I11" s="17" t="s">
        <v>28</v>
      </c>
      <c r="J11" s="21" t="s">
        <v>24</v>
      </c>
      <c r="K11" s="11">
        <v>1350.8841811999998</v>
      </c>
      <c r="L11" s="21">
        <v>754.91</v>
      </c>
      <c r="M11" s="14">
        <f t="shared" si="0"/>
        <v>0.55882658965582688</v>
      </c>
    </row>
    <row r="12" spans="1:13" ht="15.75" customHeight="1" x14ac:dyDescent="0.25">
      <c r="A12" s="59">
        <v>3</v>
      </c>
      <c r="B12" s="56">
        <v>42839</v>
      </c>
      <c r="C12" s="41"/>
      <c r="D12" s="53" t="s">
        <v>19</v>
      </c>
      <c r="E12" s="45" t="s">
        <v>32</v>
      </c>
      <c r="F12" s="45" t="s">
        <v>21</v>
      </c>
      <c r="G12" s="42">
        <v>293388</v>
      </c>
      <c r="H12" s="45" t="s">
        <v>23</v>
      </c>
      <c r="I12" s="50" t="s">
        <v>28</v>
      </c>
      <c r="J12" s="21" t="s">
        <v>24</v>
      </c>
      <c r="K12" s="11">
        <v>13.431199999999999</v>
      </c>
      <c r="L12" s="21">
        <v>3.4350000000000001</v>
      </c>
      <c r="M12" s="14">
        <f t="shared" si="0"/>
        <v>0.25574781106676991</v>
      </c>
    </row>
    <row r="13" spans="1:13" ht="47.25" x14ac:dyDescent="0.25">
      <c r="A13" s="60"/>
      <c r="B13" s="57"/>
      <c r="C13" s="41"/>
      <c r="D13" s="54"/>
      <c r="E13" s="46"/>
      <c r="F13" s="46"/>
      <c r="G13" s="43"/>
      <c r="H13" s="46"/>
      <c r="I13" s="51"/>
      <c r="J13" s="21" t="s">
        <v>31</v>
      </c>
      <c r="K13" s="11">
        <v>30</v>
      </c>
      <c r="L13" s="21">
        <v>20.04</v>
      </c>
      <c r="M13" s="14">
        <f t="shared" si="0"/>
        <v>0.66799999999999993</v>
      </c>
    </row>
    <row r="14" spans="1:13" ht="31.5" x14ac:dyDescent="0.25">
      <c r="A14" s="61"/>
      <c r="B14" s="58"/>
      <c r="C14" s="41"/>
      <c r="D14" s="55"/>
      <c r="E14" s="47"/>
      <c r="F14" s="47"/>
      <c r="G14" s="44"/>
      <c r="H14" s="47"/>
      <c r="I14" s="52"/>
      <c r="J14" s="21" t="s">
        <v>36</v>
      </c>
      <c r="K14" s="11">
        <v>4.55</v>
      </c>
      <c r="L14" s="21">
        <v>4.55</v>
      </c>
      <c r="M14" s="14">
        <f t="shared" si="0"/>
        <v>1</v>
      </c>
    </row>
    <row r="15" spans="1:13" x14ac:dyDescent="0.25">
      <c r="A15" s="38">
        <v>4</v>
      </c>
      <c r="B15" s="39">
        <v>42839</v>
      </c>
      <c r="C15" s="41"/>
      <c r="D15" s="40" t="s">
        <v>16</v>
      </c>
      <c r="E15" s="48" t="s">
        <v>32</v>
      </c>
      <c r="F15" s="41" t="s">
        <v>21</v>
      </c>
      <c r="G15" s="37">
        <v>538122</v>
      </c>
      <c r="H15" s="41" t="s">
        <v>23</v>
      </c>
      <c r="I15" s="49" t="s">
        <v>28</v>
      </c>
      <c r="J15" s="21" t="s">
        <v>24</v>
      </c>
      <c r="K15" s="11">
        <v>15.45</v>
      </c>
      <c r="L15" s="21">
        <v>8.94</v>
      </c>
      <c r="M15" s="14">
        <f t="shared" si="0"/>
        <v>0.57864077669902914</v>
      </c>
    </row>
    <row r="16" spans="1:13" ht="47.25" x14ac:dyDescent="0.25">
      <c r="A16" s="38"/>
      <c r="B16" s="39"/>
      <c r="C16" s="41"/>
      <c r="D16" s="40"/>
      <c r="E16" s="48"/>
      <c r="F16" s="41"/>
      <c r="G16" s="37"/>
      <c r="H16" s="41"/>
      <c r="I16" s="49"/>
      <c r="J16" s="21" t="s">
        <v>31</v>
      </c>
      <c r="K16" s="11">
        <v>50.676000000000002</v>
      </c>
      <c r="L16" s="21">
        <v>8</v>
      </c>
      <c r="M16" s="14">
        <f t="shared" si="0"/>
        <v>0.15786565632646618</v>
      </c>
    </row>
    <row r="17" spans="1:13" ht="47.25" x14ac:dyDescent="0.25">
      <c r="A17" s="24">
        <v>5</v>
      </c>
      <c r="B17" s="23">
        <v>42839</v>
      </c>
      <c r="C17" s="41"/>
      <c r="D17" s="22" t="s">
        <v>18</v>
      </c>
      <c r="E17" s="21" t="s">
        <v>32</v>
      </c>
      <c r="F17" s="21" t="s">
        <v>21</v>
      </c>
      <c r="G17" s="4">
        <v>133166</v>
      </c>
      <c r="H17" s="21" t="s">
        <v>23</v>
      </c>
      <c r="I17" s="17" t="s">
        <v>28</v>
      </c>
      <c r="J17" s="21" t="s">
        <v>24</v>
      </c>
      <c r="K17" s="11">
        <v>30.900000000000002</v>
      </c>
      <c r="L17" s="21">
        <v>3.3879999999999999</v>
      </c>
      <c r="M17" s="14">
        <f t="shared" si="0"/>
        <v>0.10964401294498381</v>
      </c>
    </row>
    <row r="18" spans="1:13" ht="47.25" x14ac:dyDescent="0.25">
      <c r="A18" s="24">
        <v>6</v>
      </c>
      <c r="B18" s="23">
        <v>42839</v>
      </c>
      <c r="C18" s="41"/>
      <c r="D18" s="22" t="s">
        <v>20</v>
      </c>
      <c r="E18" s="21" t="s">
        <v>32</v>
      </c>
      <c r="F18" s="21" t="s">
        <v>21</v>
      </c>
      <c r="G18" s="4">
        <v>661700</v>
      </c>
      <c r="H18" s="21" t="s">
        <v>23</v>
      </c>
      <c r="I18" s="17" t="s">
        <v>28</v>
      </c>
      <c r="J18" s="21" t="s">
        <v>24</v>
      </c>
      <c r="K18" s="11">
        <v>22.718112600000005</v>
      </c>
      <c r="L18" s="21">
        <v>39.524999999999999</v>
      </c>
      <c r="M18" s="14">
        <f t="shared" si="0"/>
        <v>1.7398012192262833</v>
      </c>
    </row>
    <row r="19" spans="1:13" ht="63" x14ac:dyDescent="0.25">
      <c r="A19" s="24">
        <v>7</v>
      </c>
      <c r="B19" s="23">
        <v>42839</v>
      </c>
      <c r="C19" s="41"/>
      <c r="D19" s="22" t="s">
        <v>17</v>
      </c>
      <c r="E19" s="21" t="s">
        <v>32</v>
      </c>
      <c r="F19" s="21" t="s">
        <v>21</v>
      </c>
      <c r="G19" s="3">
        <v>1397764</v>
      </c>
      <c r="H19" s="21" t="s">
        <v>23</v>
      </c>
      <c r="I19" s="17" t="s">
        <v>28</v>
      </c>
      <c r="J19" s="21" t="s">
        <v>24</v>
      </c>
      <c r="K19" s="12">
        <v>53.117100000000001</v>
      </c>
      <c r="L19" s="21">
        <v>35.561999999999998</v>
      </c>
      <c r="M19" s="14">
        <f t="shared" si="0"/>
        <v>0.66950191181370966</v>
      </c>
    </row>
    <row r="20" spans="1:13" ht="63" x14ac:dyDescent="0.25">
      <c r="A20" s="24">
        <v>8</v>
      </c>
      <c r="B20" s="23">
        <v>42866</v>
      </c>
      <c r="C20" s="41"/>
      <c r="D20" s="22" t="s">
        <v>34</v>
      </c>
      <c r="E20" s="21" t="s">
        <v>32</v>
      </c>
      <c r="F20" s="21" t="s">
        <v>21</v>
      </c>
      <c r="G20" s="3">
        <v>91200</v>
      </c>
      <c r="H20" s="21" t="s">
        <v>23</v>
      </c>
      <c r="I20" s="17" t="s">
        <v>28</v>
      </c>
      <c r="J20" s="21" t="s">
        <v>36</v>
      </c>
      <c r="K20" s="12">
        <v>3.8</v>
      </c>
      <c r="L20" s="21">
        <v>3.8</v>
      </c>
      <c r="M20" s="14">
        <f t="shared" si="0"/>
        <v>1</v>
      </c>
    </row>
    <row r="21" spans="1:13" x14ac:dyDescent="0.25">
      <c r="G21" s="31">
        <f>SUM(G6:G20)</f>
        <v>156104854</v>
      </c>
    </row>
  </sheetData>
  <mergeCells count="33">
    <mergeCell ref="B12:B14"/>
    <mergeCell ref="A12:A14"/>
    <mergeCell ref="H15:H16"/>
    <mergeCell ref="I15:I16"/>
    <mergeCell ref="I12:I14"/>
    <mergeCell ref="H12:H14"/>
    <mergeCell ref="E12:E14"/>
    <mergeCell ref="G6:G8"/>
    <mergeCell ref="A6:A10"/>
    <mergeCell ref="B6:B10"/>
    <mergeCell ref="D6:D10"/>
    <mergeCell ref="E6:E10"/>
    <mergeCell ref="F6:F10"/>
    <mergeCell ref="C6:C20"/>
    <mergeCell ref="G12:G14"/>
    <mergeCell ref="F12:F14"/>
    <mergeCell ref="A15:A16"/>
    <mergeCell ref="B15:B16"/>
    <mergeCell ref="D15:D16"/>
    <mergeCell ref="E15:E16"/>
    <mergeCell ref="F15:F16"/>
    <mergeCell ref="G15:G16"/>
    <mergeCell ref="D12:D1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M3"/>
  </mergeCells>
  <pageMargins left="0.70866141732283472" right="0.39370078740157483" top="0.27559055118110237" bottom="0.59055118110236227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selection activeCell="G6" sqref="G6:G8"/>
    </sheetView>
  </sheetViews>
  <sheetFormatPr defaultRowHeight="15.75" x14ac:dyDescent="0.25"/>
  <cols>
    <col min="1" max="1" width="5.625" style="2" bestFit="1" customWidth="1"/>
    <col min="2" max="2" width="9.875" style="2" bestFit="1" customWidth="1"/>
    <col min="3" max="3" width="17" style="2" customWidth="1"/>
    <col min="4" max="4" width="25.375" style="2" customWidth="1"/>
    <col min="5" max="5" width="14.875" style="2" customWidth="1"/>
    <col min="6" max="6" width="11.375" style="2" bestFit="1" customWidth="1"/>
    <col min="7" max="7" width="11.25" style="2" bestFit="1" customWidth="1"/>
    <col min="8" max="8" width="15" style="2" bestFit="1" customWidth="1"/>
    <col min="9" max="9" width="43.25" style="2" customWidth="1"/>
    <col min="10" max="10" width="9.875" style="2" bestFit="1" customWidth="1"/>
    <col min="11" max="11" width="9.75" style="2" bestFit="1" customWidth="1"/>
    <col min="12" max="12" width="11.25" style="2" bestFit="1" customWidth="1"/>
    <col min="13" max="13" width="9.25" style="2" bestFit="1" customWidth="1"/>
    <col min="14" max="16384" width="9" style="2"/>
  </cols>
  <sheetData>
    <row r="1" spans="1:13" s="1" customFormat="1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3" spans="1:13" s="7" customFormat="1" ht="42" customHeight="1" x14ac:dyDescent="0.25">
      <c r="A3" s="34" t="s">
        <v>0</v>
      </c>
      <c r="B3" s="34" t="s">
        <v>6</v>
      </c>
      <c r="C3" s="34" t="s">
        <v>7</v>
      </c>
      <c r="D3" s="34" t="s">
        <v>1</v>
      </c>
      <c r="E3" s="36" t="s">
        <v>2</v>
      </c>
      <c r="F3" s="36" t="s">
        <v>3</v>
      </c>
      <c r="G3" s="36" t="s">
        <v>4</v>
      </c>
      <c r="H3" s="36" t="s">
        <v>5</v>
      </c>
      <c r="I3" s="36" t="s">
        <v>33</v>
      </c>
      <c r="J3" s="36"/>
      <c r="K3" s="36"/>
      <c r="L3" s="36"/>
      <c r="M3" s="36"/>
    </row>
    <row r="4" spans="1:13" s="7" customFormat="1" ht="87" customHeight="1" x14ac:dyDescent="0.25">
      <c r="A4" s="35"/>
      <c r="B4" s="35"/>
      <c r="C4" s="35"/>
      <c r="D4" s="35"/>
      <c r="E4" s="36"/>
      <c r="F4" s="36"/>
      <c r="G4" s="36"/>
      <c r="H4" s="36"/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</row>
    <row r="5" spans="1:13" s="7" customFormat="1" ht="12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8">
        <v>13</v>
      </c>
    </row>
    <row r="6" spans="1:13" x14ac:dyDescent="0.25">
      <c r="A6" s="38">
        <v>1</v>
      </c>
      <c r="B6" s="39">
        <v>42839</v>
      </c>
      <c r="C6" s="41" t="s">
        <v>22</v>
      </c>
      <c r="D6" s="40" t="s">
        <v>15</v>
      </c>
      <c r="E6" s="41" t="s">
        <v>32</v>
      </c>
      <c r="F6" s="41" t="s">
        <v>21</v>
      </c>
      <c r="G6" s="66">
        <v>47472594</v>
      </c>
      <c r="H6" s="13" t="s">
        <v>23</v>
      </c>
      <c r="I6" s="17" t="s">
        <v>26</v>
      </c>
      <c r="J6" s="13" t="s">
        <v>24</v>
      </c>
      <c r="K6" s="11">
        <v>861.12192100000016</v>
      </c>
      <c r="L6" s="13">
        <v>541.46</v>
      </c>
      <c r="M6" s="14">
        <f>L6/K6</f>
        <v>0.62878436467070253</v>
      </c>
    </row>
    <row r="7" spans="1:13" ht="25.5" x14ac:dyDescent="0.25">
      <c r="A7" s="38"/>
      <c r="B7" s="39"/>
      <c r="C7" s="41"/>
      <c r="D7" s="40"/>
      <c r="E7" s="41"/>
      <c r="F7" s="41"/>
      <c r="G7" s="67"/>
      <c r="H7" s="13" t="s">
        <v>23</v>
      </c>
      <c r="I7" s="18" t="s">
        <v>25</v>
      </c>
      <c r="J7" s="13" t="s">
        <v>24</v>
      </c>
      <c r="K7" s="11">
        <f>125.82-30</f>
        <v>95.82</v>
      </c>
      <c r="L7" s="13">
        <v>52.3</v>
      </c>
      <c r="M7" s="14">
        <f t="shared" ref="M7:M9" si="0">L7/K7</f>
        <v>0.54581506992277184</v>
      </c>
    </row>
    <row r="8" spans="1:13" ht="25.5" x14ac:dyDescent="0.25">
      <c r="A8" s="38"/>
      <c r="B8" s="39"/>
      <c r="C8" s="41"/>
      <c r="D8" s="40"/>
      <c r="E8" s="41"/>
      <c r="F8" s="41"/>
      <c r="G8" s="68"/>
      <c r="H8" s="13" t="s">
        <v>23</v>
      </c>
      <c r="I8" s="17" t="s">
        <v>28</v>
      </c>
      <c r="J8" s="13" t="s">
        <v>24</v>
      </c>
      <c r="K8" s="11">
        <v>1012.4593060000001</v>
      </c>
      <c r="L8" s="13">
        <v>302.351</v>
      </c>
      <c r="M8" s="14">
        <f t="shared" si="0"/>
        <v>0.29863027403493486</v>
      </c>
    </row>
    <row r="9" spans="1:13" ht="38.25" x14ac:dyDescent="0.25">
      <c r="A9" s="38"/>
      <c r="B9" s="39"/>
      <c r="C9" s="41"/>
      <c r="D9" s="40"/>
      <c r="E9" s="41"/>
      <c r="F9" s="41"/>
      <c r="G9" s="5">
        <v>4675000</v>
      </c>
      <c r="H9" s="13" t="s">
        <v>23</v>
      </c>
      <c r="I9" s="17" t="s">
        <v>27</v>
      </c>
      <c r="J9" s="13" t="s">
        <v>24</v>
      </c>
      <c r="K9" s="13">
        <v>30</v>
      </c>
      <c r="L9" s="13">
        <v>9.6340000000000003</v>
      </c>
      <c r="M9" s="14">
        <f t="shared" si="0"/>
        <v>0.32113333333333333</v>
      </c>
    </row>
    <row r="10" spans="1:13" ht="25.5" x14ac:dyDescent="0.25">
      <c r="A10" s="38"/>
      <c r="B10" s="39"/>
      <c r="C10" s="41"/>
      <c r="D10" s="40"/>
      <c r="E10" s="41"/>
      <c r="F10" s="41"/>
      <c r="G10" s="5">
        <v>1769000</v>
      </c>
      <c r="H10" s="13" t="s">
        <v>23</v>
      </c>
      <c r="I10" s="17" t="s">
        <v>29</v>
      </c>
      <c r="J10" s="13" t="s">
        <v>30</v>
      </c>
      <c r="K10" s="15">
        <v>250</v>
      </c>
      <c r="L10" s="15">
        <v>250</v>
      </c>
      <c r="M10" s="14">
        <f t="shared" ref="M10:M18" si="1">L10/K10</f>
        <v>1</v>
      </c>
    </row>
    <row r="11" spans="1:13" ht="63" x14ac:dyDescent="0.25">
      <c r="A11" s="15">
        <v>2</v>
      </c>
      <c r="B11" s="16">
        <v>42839</v>
      </c>
      <c r="C11" s="41"/>
      <c r="D11" s="10" t="s">
        <v>14</v>
      </c>
      <c r="E11" s="13" t="s">
        <v>32</v>
      </c>
      <c r="F11" s="13" t="s">
        <v>21</v>
      </c>
      <c r="G11" s="15">
        <v>43732340</v>
      </c>
      <c r="H11" s="13" t="s">
        <v>23</v>
      </c>
      <c r="I11" s="17" t="s">
        <v>28</v>
      </c>
      <c r="J11" s="13" t="s">
        <v>24</v>
      </c>
      <c r="K11" s="11">
        <v>1350.8841811999998</v>
      </c>
      <c r="L11" s="13">
        <v>354.166</v>
      </c>
      <c r="M11" s="14">
        <f t="shared" si="1"/>
        <v>0.26217347492024956</v>
      </c>
    </row>
    <row r="12" spans="1:13" x14ac:dyDescent="0.25">
      <c r="A12" s="59">
        <v>3</v>
      </c>
      <c r="B12" s="56">
        <v>42839</v>
      </c>
      <c r="C12" s="41"/>
      <c r="D12" s="62" t="s">
        <v>19</v>
      </c>
      <c r="E12" s="45" t="s">
        <v>32</v>
      </c>
      <c r="F12" s="45" t="s">
        <v>21</v>
      </c>
      <c r="G12" s="42">
        <v>21814</v>
      </c>
      <c r="H12" s="45" t="s">
        <v>23</v>
      </c>
      <c r="I12" s="50" t="s">
        <v>28</v>
      </c>
      <c r="J12" s="13" t="s">
        <v>24</v>
      </c>
      <c r="K12" s="11">
        <v>13.431199999999999</v>
      </c>
      <c r="L12" s="13">
        <v>3.4350000000000001</v>
      </c>
      <c r="M12" s="14">
        <f t="shared" si="1"/>
        <v>0.25574781106676991</v>
      </c>
    </row>
    <row r="13" spans="1:13" ht="47.25" x14ac:dyDescent="0.25">
      <c r="A13" s="61"/>
      <c r="B13" s="58"/>
      <c r="C13" s="41"/>
      <c r="D13" s="63"/>
      <c r="E13" s="47"/>
      <c r="F13" s="47"/>
      <c r="G13" s="44"/>
      <c r="H13" s="47"/>
      <c r="I13" s="52"/>
      <c r="J13" s="13" t="s">
        <v>31</v>
      </c>
      <c r="K13" s="11">
        <v>30</v>
      </c>
      <c r="L13" s="13">
        <v>20.04</v>
      </c>
      <c r="M13" s="14">
        <f t="shared" si="1"/>
        <v>0.66799999999999993</v>
      </c>
    </row>
    <row r="14" spans="1:13" x14ac:dyDescent="0.25">
      <c r="A14" s="59">
        <v>4</v>
      </c>
      <c r="B14" s="56">
        <v>42839</v>
      </c>
      <c r="C14" s="41"/>
      <c r="D14" s="62" t="s">
        <v>16</v>
      </c>
      <c r="E14" s="64" t="s">
        <v>32</v>
      </c>
      <c r="F14" s="45" t="s">
        <v>21</v>
      </c>
      <c r="G14" s="66">
        <v>538122</v>
      </c>
      <c r="H14" s="45" t="s">
        <v>23</v>
      </c>
      <c r="I14" s="50" t="s">
        <v>28</v>
      </c>
      <c r="J14" s="13" t="s">
        <v>24</v>
      </c>
      <c r="K14" s="11">
        <v>15.45</v>
      </c>
      <c r="L14" s="13">
        <v>8.94</v>
      </c>
      <c r="M14" s="14">
        <f t="shared" si="1"/>
        <v>0.57864077669902914</v>
      </c>
    </row>
    <row r="15" spans="1:13" ht="47.25" x14ac:dyDescent="0.25">
      <c r="A15" s="61"/>
      <c r="B15" s="58"/>
      <c r="C15" s="41"/>
      <c r="D15" s="63"/>
      <c r="E15" s="65"/>
      <c r="F15" s="47"/>
      <c r="G15" s="68"/>
      <c r="H15" s="47"/>
      <c r="I15" s="52"/>
      <c r="J15" s="13" t="s">
        <v>31</v>
      </c>
      <c r="K15" s="11">
        <v>50.676000000000002</v>
      </c>
      <c r="L15" s="13">
        <v>8</v>
      </c>
      <c r="M15" s="14">
        <f t="shared" si="1"/>
        <v>0.15786565632646618</v>
      </c>
    </row>
    <row r="16" spans="1:13" ht="47.25" x14ac:dyDescent="0.25">
      <c r="A16" s="15">
        <v>5</v>
      </c>
      <c r="B16" s="16">
        <v>42839</v>
      </c>
      <c r="C16" s="41"/>
      <c r="D16" s="10" t="s">
        <v>18</v>
      </c>
      <c r="E16" s="13" t="s">
        <v>32</v>
      </c>
      <c r="F16" s="13" t="s">
        <v>21</v>
      </c>
      <c r="G16" s="4">
        <v>90559</v>
      </c>
      <c r="H16" s="13" t="s">
        <v>23</v>
      </c>
      <c r="I16" s="17" t="s">
        <v>28</v>
      </c>
      <c r="J16" s="13" t="s">
        <v>24</v>
      </c>
      <c r="K16" s="11">
        <v>30.900000000000002</v>
      </c>
      <c r="L16" s="13">
        <v>3.3879999999999999</v>
      </c>
      <c r="M16" s="14">
        <f t="shared" si="1"/>
        <v>0.10964401294498381</v>
      </c>
    </row>
    <row r="17" spans="1:13" ht="47.25" x14ac:dyDescent="0.25">
      <c r="A17" s="15">
        <v>6</v>
      </c>
      <c r="B17" s="16">
        <v>42839</v>
      </c>
      <c r="C17" s="41"/>
      <c r="D17" s="10" t="s">
        <v>20</v>
      </c>
      <c r="E17" s="13" t="s">
        <v>32</v>
      </c>
      <c r="F17" s="13" t="s">
        <v>21</v>
      </c>
      <c r="G17" s="4">
        <v>556598</v>
      </c>
      <c r="H17" s="13" t="s">
        <v>23</v>
      </c>
      <c r="I17" s="17" t="s">
        <v>28</v>
      </c>
      <c r="J17" s="13" t="s">
        <v>24</v>
      </c>
      <c r="K17" s="11">
        <v>22.718112600000005</v>
      </c>
      <c r="L17" s="13">
        <v>36.850999999999999</v>
      </c>
      <c r="M17" s="14">
        <f t="shared" si="1"/>
        <v>1.6220977793727456</v>
      </c>
    </row>
    <row r="18" spans="1:13" ht="63" x14ac:dyDescent="0.25">
      <c r="A18" s="15">
        <v>7</v>
      </c>
      <c r="B18" s="16">
        <v>42839</v>
      </c>
      <c r="C18" s="41"/>
      <c r="D18" s="10" t="s">
        <v>17</v>
      </c>
      <c r="E18" s="13" t="s">
        <v>32</v>
      </c>
      <c r="F18" s="13" t="s">
        <v>21</v>
      </c>
      <c r="G18" s="3">
        <v>685990</v>
      </c>
      <c r="H18" s="13" t="s">
        <v>23</v>
      </c>
      <c r="I18" s="17" t="s">
        <v>28</v>
      </c>
      <c r="J18" s="13" t="s">
        <v>24</v>
      </c>
      <c r="K18" s="12">
        <v>53.117100000000001</v>
      </c>
      <c r="L18" s="13">
        <v>26.568000000000001</v>
      </c>
      <c r="M18" s="14">
        <f t="shared" si="1"/>
        <v>0.50017790880902757</v>
      </c>
    </row>
  </sheetData>
  <mergeCells count="33">
    <mergeCell ref="B3:B4"/>
    <mergeCell ref="A3:A4"/>
    <mergeCell ref="H3:H4"/>
    <mergeCell ref="G3:G4"/>
    <mergeCell ref="F3:F4"/>
    <mergeCell ref="E3:E4"/>
    <mergeCell ref="D3:D4"/>
    <mergeCell ref="E14:E15"/>
    <mergeCell ref="F14:F15"/>
    <mergeCell ref="F12:F13"/>
    <mergeCell ref="I3:M3"/>
    <mergeCell ref="C3:C4"/>
    <mergeCell ref="G6:G8"/>
    <mergeCell ref="G12:G13"/>
    <mergeCell ref="G14:G15"/>
    <mergeCell ref="H12:H13"/>
    <mergeCell ref="H14:H15"/>
    <mergeCell ref="A12:A13"/>
    <mergeCell ref="A14:A15"/>
    <mergeCell ref="B14:B15"/>
    <mergeCell ref="B12:B13"/>
    <mergeCell ref="A1:M1"/>
    <mergeCell ref="C6:C18"/>
    <mergeCell ref="D6:D10"/>
    <mergeCell ref="E6:E10"/>
    <mergeCell ref="F6:F10"/>
    <mergeCell ref="B6:B10"/>
    <mergeCell ref="A6:A10"/>
    <mergeCell ref="I12:I13"/>
    <mergeCell ref="I14:I15"/>
    <mergeCell ref="D14:D15"/>
    <mergeCell ref="D12:D13"/>
    <mergeCell ref="E12:E13"/>
  </mergeCells>
  <pageMargins left="0.70866141732283472" right="0.39370078740157483" top="0.27559055118110237" bottom="0.59055118110236227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мес 2017 года</vt:lpstr>
      <vt:lpstr>1полугодие 2017 года</vt:lpstr>
      <vt:lpstr>1кв 2017 года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Шатохина Анна Владимировна</dc:creator>
  <cp:lastModifiedBy>Шатохина Анна Владимировна</cp:lastModifiedBy>
  <cp:lastPrinted>2017-10-24T09:38:22Z</cp:lastPrinted>
  <dcterms:created xsi:type="dcterms:W3CDTF">2017-04-14T05:30:46Z</dcterms:created>
  <dcterms:modified xsi:type="dcterms:W3CDTF">2017-10-24T10:22:11Z</dcterms:modified>
</cp:coreProperties>
</file>