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общий" sheetId="1" r:id="rId1"/>
  </sheets>
  <externalReferences>
    <externalReference r:id="rId2"/>
  </externalReferences>
  <definedNames>
    <definedName name="_xlnm.Print_Area" localSheetId="0">общий!$A$2:$J$41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449" i="1" l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J356" i="1"/>
  <c r="H356" i="1"/>
  <c r="Q355" i="1"/>
  <c r="J355" i="1"/>
  <c r="Q354" i="1"/>
  <c r="J354" i="1"/>
  <c r="H354" i="1"/>
  <c r="Q353" i="1"/>
  <c r="J353" i="1"/>
  <c r="H353" i="1"/>
  <c r="Q352" i="1"/>
  <c r="J352" i="1"/>
  <c r="H352" i="1"/>
  <c r="Q351" i="1"/>
  <c r="J351" i="1"/>
  <c r="Q350" i="1"/>
  <c r="J350" i="1"/>
  <c r="H350" i="1"/>
  <c r="Q349" i="1"/>
  <c r="J349" i="1"/>
  <c r="H349" i="1"/>
  <c r="Q348" i="1"/>
  <c r="J348" i="1"/>
  <c r="H348" i="1"/>
  <c r="Q347" i="1"/>
  <c r="J347" i="1"/>
  <c r="H347" i="1"/>
  <c r="Q346" i="1"/>
  <c r="J346" i="1"/>
  <c r="H346" i="1"/>
  <c r="Q345" i="1"/>
  <c r="J345" i="1"/>
  <c r="H345" i="1"/>
  <c r="Q344" i="1"/>
  <c r="J344" i="1"/>
  <c r="H344" i="1"/>
  <c r="Q343" i="1"/>
  <c r="J343" i="1"/>
  <c r="H343" i="1"/>
  <c r="Q342" i="1"/>
  <c r="J342" i="1"/>
  <c r="Q341" i="1"/>
  <c r="J341" i="1"/>
  <c r="H341" i="1"/>
  <c r="Q340" i="1"/>
  <c r="J340" i="1"/>
  <c r="H340" i="1"/>
  <c r="Q339" i="1"/>
  <c r="J339" i="1"/>
  <c r="H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12" i="1"/>
  <c r="O213" i="1"/>
  <c r="O209" i="1"/>
  <c r="O204" i="1"/>
  <c r="O207" i="1"/>
  <c r="O206" i="1"/>
  <c r="O208" i="1"/>
  <c r="O205" i="1"/>
  <c r="O214" i="1"/>
  <c r="O210" i="1"/>
  <c r="O217" i="1"/>
  <c r="O216" i="1"/>
  <c r="O215" i="1"/>
  <c r="O211" i="1"/>
  <c r="O203" i="1"/>
</calcChain>
</file>

<file path=xl/sharedStrings.xml><?xml version="1.0" encoding="utf-8"?>
<sst xmlns="http://schemas.openxmlformats.org/spreadsheetml/2006/main" count="4196" uniqueCount="1009">
  <si>
    <t>Наименование оборудования, комплектующих изделий, запасных частей, а также сырья и материалов для производства продукции</t>
  </si>
  <si>
    <t>Код ТН ВЭД</t>
  </si>
  <si>
    <t>Минимально необходимые требования, предъявляемые к закупаемому товару</t>
  </si>
  <si>
    <t>Производитель товара (наименование, страна)</t>
  </si>
  <si>
    <r>
      <rPr>
        <b/>
        <sz val="12"/>
        <color rgb="FF000000"/>
        <rFont val="Times New Roman"/>
        <family val="1"/>
        <charset val="204"/>
      </rPr>
      <t xml:space="preserve">Поставщик товара (наименование, страна), </t>
    </r>
    <r>
      <rPr>
        <b/>
        <i/>
        <sz val="12"/>
        <color rgb="FF000000"/>
        <rFont val="Times New Roman"/>
        <family val="1"/>
        <charset val="204"/>
      </rPr>
      <t>если отличается от производителя</t>
    </r>
  </si>
  <si>
    <t>Периодичность закупки товара, дней</t>
  </si>
  <si>
    <r>
      <rPr>
        <b/>
        <sz val="12"/>
        <color rgb="FF000000"/>
        <rFont val="Times New Roman"/>
        <family val="1"/>
        <charset val="204"/>
      </rPr>
      <t xml:space="preserve">Единицы измерения 
</t>
    </r>
    <r>
      <rPr>
        <b/>
        <i/>
        <sz val="12"/>
        <color rgb="FF000000"/>
        <rFont val="Times New Roman"/>
        <family val="1"/>
        <charset val="204"/>
      </rPr>
      <t>(шт., т., куб. м. и т.п.)</t>
    </r>
  </si>
  <si>
    <t>Ежемесячный объем потребления (в единицах)</t>
  </si>
  <si>
    <t>Валюта расчета</t>
  </si>
  <si>
    <t>Стоимость за единицу</t>
  </si>
  <si>
    <t>Наименование организации</t>
  </si>
  <si>
    <t>ИНН организации</t>
  </si>
  <si>
    <t>Контактное лицо</t>
  </si>
  <si>
    <t>ОКВЭД</t>
  </si>
  <si>
    <t>Код ОКВЭД</t>
  </si>
  <si>
    <t>ТН ВЭД 1</t>
  </si>
  <si>
    <t>ТН ВЭД укруп</t>
  </si>
  <si>
    <t xml:space="preserve">Сито для сортировки НВ1 </t>
  </si>
  <si>
    <t xml:space="preserve">Согласно технической документации производителя. Балансировка, выдерживание требований  по износостойкости к материалам сит и роторов.   </t>
  </si>
  <si>
    <t xml:space="preserve">Компания «ANDRITZ Fielder GmbH» (Германия) </t>
  </si>
  <si>
    <t xml:space="preserve">1 раз в год </t>
  </si>
  <si>
    <t>шт</t>
  </si>
  <si>
    <t xml:space="preserve">евро </t>
  </si>
  <si>
    <t xml:space="preserve">ООО " Алексинская БКФ" </t>
  </si>
  <si>
    <t xml:space="preserve">Игнаточкин С.А. ;  8-903-036-59-55 ;  glavmech@abkf.ru. </t>
  </si>
  <si>
    <t>С</t>
  </si>
  <si>
    <t>17.12</t>
  </si>
  <si>
    <t xml:space="preserve">Ротор для сортировки НВ1 </t>
  </si>
  <si>
    <t xml:space="preserve">Сито для сортировки LS1000 </t>
  </si>
  <si>
    <t>Ротор для сортировки LS1000</t>
  </si>
  <si>
    <t>Сито для сортировки F40</t>
  </si>
  <si>
    <t>Сито для сортировки Fibernet 100</t>
  </si>
  <si>
    <t xml:space="preserve">Сито для сортировки LS450 </t>
  </si>
  <si>
    <t>Ротор для сортировки LS450</t>
  </si>
  <si>
    <t>Сито для сортировки UVK500</t>
  </si>
  <si>
    <t>Гарнитура размольная для рафинера TF34</t>
  </si>
  <si>
    <t xml:space="preserve">1 раз в 3 месяца </t>
  </si>
  <si>
    <t>Гарнитура размольная для рафинера МД-31</t>
  </si>
  <si>
    <t xml:space="preserve">1 раз в 2 года </t>
  </si>
  <si>
    <t>Сито для компактора  KSC 400</t>
  </si>
  <si>
    <t>компания Kadant Lamort, Франция</t>
  </si>
  <si>
    <t>Сортирующая плита Maximizer M-14 для гидроразбивателя HP 9DR</t>
  </si>
  <si>
    <t>Комплект ножей для сита со сварочными электродами для гидроразбивателя HP 9DR</t>
  </si>
  <si>
    <t>Ротор для сортировки UVK500</t>
  </si>
  <si>
    <t>Сито для сортировки  FloatPurger FPK150-34</t>
  </si>
  <si>
    <t>Ротор  для сортировки  FloatPurger FPK150-34</t>
  </si>
  <si>
    <t xml:space="preserve">1 раз в 8 месяцев </t>
  </si>
  <si>
    <t xml:space="preserve">шт </t>
  </si>
  <si>
    <t>Сортирующая плита Maximizer для Аппарата  непрерывного удаления отходов CLD 200</t>
  </si>
  <si>
    <t>Ротор для Аппарата  непрерывного удаления отходов CLD 200</t>
  </si>
  <si>
    <t xml:space="preserve">К-Ротор LE0R для сортировки F40 </t>
  </si>
  <si>
    <t xml:space="preserve">Сито для сортировки  UVK300 ТС Fine screen </t>
  </si>
  <si>
    <t xml:space="preserve">К-Ротор для сортировки  UVK300 ТС Fine screen </t>
  </si>
  <si>
    <t xml:space="preserve">K-Ротор для сортировки FNK100  </t>
  </si>
  <si>
    <t>Сито для сортировки FNK100</t>
  </si>
  <si>
    <t xml:space="preserve">1 раз в 6 месяцев </t>
  </si>
  <si>
    <t>Сито для сортировки HB4Е</t>
  </si>
  <si>
    <t xml:space="preserve">Рубашка башмачного пресса </t>
  </si>
  <si>
    <t xml:space="preserve">собственное производство- Япония </t>
  </si>
  <si>
    <t>Фирма «Ichikawa Europe GmbH», Дюссельдорф, Германия</t>
  </si>
  <si>
    <t>Сукно 1 пресса КДМ верх</t>
  </si>
  <si>
    <t>ширина 4600 мм, масса 450 -1200 г/м2</t>
  </si>
  <si>
    <t xml:space="preserve"> собственное производство-  Китай </t>
  </si>
  <si>
    <t xml:space="preserve">компания " AstenJohnson " , Бельгия </t>
  </si>
  <si>
    <t xml:space="preserve">1 раз в полгода партиями </t>
  </si>
  <si>
    <t xml:space="preserve">1 раз в 2 месяца </t>
  </si>
  <si>
    <t>Сукно 1 пресса КДМ низ</t>
  </si>
  <si>
    <t>Сукно 2 пресса КДМ верх</t>
  </si>
  <si>
    <t xml:space="preserve">сукно со швом , 1 пресс КДМ  верх </t>
  </si>
  <si>
    <t xml:space="preserve">компания " Heimbach" , Германия </t>
  </si>
  <si>
    <t xml:space="preserve">сукно со швом , 1 пресс КДМ  низ </t>
  </si>
  <si>
    <t xml:space="preserve">сукно со швом , 2 пресс  КДМ верх </t>
  </si>
  <si>
    <t xml:space="preserve">сукно со швом , 2 пресс КДМ  низ </t>
  </si>
  <si>
    <t xml:space="preserve">верхняя формующая сетка </t>
  </si>
  <si>
    <t xml:space="preserve"> двухслоная синтетическая структура, ширина 4800 мм, длина 90 м .</t>
  </si>
  <si>
    <t xml:space="preserve">компания " Villforth Siebtechnik GmbH " Германия </t>
  </si>
  <si>
    <t xml:space="preserve">нижняя формующая сетка </t>
  </si>
  <si>
    <t xml:space="preserve">шаберные лезвия </t>
  </si>
  <si>
    <t xml:space="preserve">Китай </t>
  </si>
  <si>
    <t xml:space="preserve">ООО" Юнитсервис", " Гедион Альфа" Россия </t>
  </si>
  <si>
    <t xml:space="preserve">1 раз в 3 месяца партиями </t>
  </si>
  <si>
    <t xml:space="preserve">1 раз в 3 месяца по 15 штук </t>
  </si>
  <si>
    <t xml:space="preserve">Сито SWECO для  рабочей станции приготовления крахмала PAPCEL ZS40S66 </t>
  </si>
  <si>
    <t xml:space="preserve"> материал - химически стойкая нержавеющая сталь 
AISI 318</t>
  </si>
  <si>
    <t xml:space="preserve">Италия </t>
  </si>
  <si>
    <t xml:space="preserve">ООО " Технологии просеивания и сепарации" Россия </t>
  </si>
  <si>
    <t>Ноутбук GetacX500G3</t>
  </si>
  <si>
    <t>Getac, Тайвань</t>
  </si>
  <si>
    <t>шт.</t>
  </si>
  <si>
    <t>12 шт. в год</t>
  </si>
  <si>
    <t>руб.</t>
  </si>
  <si>
    <t>ООО "фирма "Алькор"</t>
  </si>
  <si>
    <t>Будков Сергей Анатольевич, тел. +7 910-581-54-07, e-mail: budkov@mail.ru</t>
  </si>
  <si>
    <t>25 / 26</t>
  </si>
  <si>
    <t>Картридж для паяльника Metcal STTC-046</t>
  </si>
  <si>
    <t>Metcal, США</t>
  </si>
  <si>
    <t>20 шт. в год</t>
  </si>
  <si>
    <t>Картридж для паяльника Metcal STTC-106</t>
  </si>
  <si>
    <t>Картридж для паяльника Metcal STTC-037</t>
  </si>
  <si>
    <t>10 шт. в год</t>
  </si>
  <si>
    <t>Картридж для паяльника Metcal STTC-137</t>
  </si>
  <si>
    <t>Картридж для паяльника Metcal STTC-025</t>
  </si>
  <si>
    <t>30 шт. в год</t>
  </si>
  <si>
    <t>Картридж для паяльника Metcal STTC-036</t>
  </si>
  <si>
    <t>Картридж для паяльника Metcal STTC-165</t>
  </si>
  <si>
    <t>5 шт. в год</t>
  </si>
  <si>
    <t>Картридж для паяльника Metcal STTC-117</t>
  </si>
  <si>
    <t>Картридж для паяльника Metcal RTTC-605</t>
  </si>
  <si>
    <t>1 шт. в год</t>
  </si>
  <si>
    <t>Картридж для паяльника Metcal RTTC-604</t>
  </si>
  <si>
    <t>Картридж для паяльника Metcal SMTC-0174</t>
  </si>
  <si>
    <t>Логический анализатор 16864A</t>
  </si>
  <si>
    <t>Keysight Technologies, Малазия</t>
  </si>
  <si>
    <t>единоразово</t>
  </si>
  <si>
    <t>Ванна для горячего цинкования</t>
  </si>
  <si>
    <t>Изготовлена из спец. материала методом электро-шлаковой сварки, проверена ультразвуком
C% 0,08 макс., Mn% 0,5  макс., P% 0,02 макс, S% 0,02 макс., Si    следы
Форма: секции U-образной профильной стали, 
с приваренными торцевыми частями
со следующими внутренними размерами:
4.500 мм длина
1.600 мм ширина
2.000 мм высота
50 мм толщина листа
С приваренным сверху фланцем 150 х 50 мм, 2 доп. фланца 25х12 и 100х12 мм, вкл. 16 штуцеров для крепления жаростойких пластин и 4 проушины для транспортировки. 
Вес готового изделия: 	прибл. 13.080,00 кг</t>
  </si>
  <si>
    <t>W. PILLING RIEPE GMBH&amp;CO  KG Gutenbergstraße 2, 26632 Ihlow-Riepe Германия</t>
  </si>
  <si>
    <t>евро</t>
  </si>
  <si>
    <t>АО «Алексинстройконструкция»</t>
  </si>
  <si>
    <t>Фатеева Наталья Николаевна начальник отдела снабжения 8 48753 25038 ; ask-os@mail.ru</t>
  </si>
  <si>
    <t>C</t>
  </si>
  <si>
    <t>25.11</t>
  </si>
  <si>
    <t xml:space="preserve">Оборудование TP1200 HMI для системы управления печи горячего цинкования </t>
  </si>
  <si>
    <t xml:space="preserve">Программируемый интерактивый дисплей Siemens </t>
  </si>
  <si>
    <t>The Company HASCO-Thermic.Ltd</t>
  </si>
  <si>
    <t>нет</t>
  </si>
  <si>
    <t>Мотор-редуктор Gearbox  PD22-80M4C</t>
  </si>
  <si>
    <t>Type PD Size 22 Ratio 26,81 with motor Trifaze AC</t>
  </si>
  <si>
    <t>Polat Group Reduktor Turkey</t>
  </si>
  <si>
    <t>Электродвигатель 100L2/12D-0,4</t>
  </si>
  <si>
    <t>380в 50Гц 2,5кВт 2920об/мин</t>
  </si>
  <si>
    <t>Turkey</t>
  </si>
  <si>
    <t xml:space="preserve">Тормоз электромагнитный Tempority GSBT-K6-100 </t>
  </si>
  <si>
    <t>60 Nm 100vf</t>
  </si>
  <si>
    <t>Temporiti Srl Italy</t>
  </si>
  <si>
    <t xml:space="preserve">Канат стальной 6х19 +1 </t>
  </si>
  <si>
    <t>Ф8мм 1960 Н/мм2 41.4 кН</t>
  </si>
  <si>
    <t>Турция, Корея, Индия</t>
  </si>
  <si>
    <t>м</t>
  </si>
  <si>
    <t>Насос циркуляционный Grundfos CM-10-3</t>
  </si>
  <si>
    <t>Grundfos Германия</t>
  </si>
  <si>
    <t>Насос циркуляционный Grundfos CM-1-3</t>
  </si>
  <si>
    <t>Насос циркуляционный Grundfos CN-5-24</t>
  </si>
  <si>
    <t>Насос циркуляционный Grundfos CN-10-20</t>
  </si>
  <si>
    <t>Хлорид цинка</t>
  </si>
  <si>
    <t>ГОСТ 4529-78</t>
  </si>
  <si>
    <t>Испания</t>
  </si>
  <si>
    <t>ООО «Промхимресурс-Д»</t>
  </si>
  <si>
    <t>кг.</t>
  </si>
  <si>
    <t>249 руб.77 коп./кг. 
(на 04.10.2021)</t>
  </si>
  <si>
    <t>Аммонний хлористый гранулированный</t>
  </si>
  <si>
    <t>ГОСТ 2210-73</t>
  </si>
  <si>
    <t>АО «NAVOIYAZOT» 
Узбекистан</t>
  </si>
  <si>
    <t>72 руб./кг. 
(на 04.10.2021)</t>
  </si>
  <si>
    <t>Цинк марка ЦВ</t>
  </si>
  <si>
    <t>ГОСТ 3640-94</t>
  </si>
  <si>
    <t>ТОО «Казцинк»
Казахстан</t>
  </si>
  <si>
    <t>ООО «Уралцинк»</t>
  </si>
  <si>
    <t>тн.</t>
  </si>
  <si>
    <t>376584 руб./тн.
(за 21.02.2022)</t>
  </si>
  <si>
    <t>Silverzinc (0,5 л.) покрытие с цинком и 
Алюминиевой пудрой, в аэрозольной
упаковке</t>
  </si>
  <si>
    <t>свидетельство о государственной регистрации №
RU.77.01.34.015.E.000362.02.17</t>
  </si>
  <si>
    <t>«Prospectum Coatings
BVBA» 
Бельгия</t>
  </si>
  <si>
    <t>ООО «Технологии 
окраски поверхности»</t>
  </si>
  <si>
    <t>12-24</t>
  </si>
  <si>
    <t>377 руб.15 коп./шт.
(на 03.12.2021)</t>
  </si>
  <si>
    <t>LABEL OFF 50/200,химия, средство для
 удаления наклеек (растворитель
 Универсальный)\CRC</t>
  </si>
  <si>
    <t>Положение EC No 1907/2006</t>
  </si>
  <si>
    <t>«CRC Industries Europe
Bvba» 
Бельгия</t>
  </si>
  <si>
    <t>ЗАО «ЧИП и ДИП»</t>
  </si>
  <si>
    <t>690 руб./шт.
(на 04.06.2021)</t>
  </si>
  <si>
    <t>Насос Sandpaiper S1FB3P1PPUS000 25 мм, запчасти к нему.</t>
  </si>
  <si>
    <t>Щелочестойкий насос, t= 20-40ºC</t>
  </si>
  <si>
    <t>США</t>
  </si>
  <si>
    <t>Москва</t>
  </si>
  <si>
    <t>1 раз в квартал</t>
  </si>
  <si>
    <t>рубль</t>
  </si>
  <si>
    <t>Насос Sandpaiper S15B3P1PPDS000 38 мм, запчасти к нему.</t>
  </si>
  <si>
    <t>Насос Sandpaiper S20B1S1SABS000 51 мм, запчасти к нему.</t>
  </si>
  <si>
    <t>Щелочестойкий насос, t= 70-90ºC</t>
  </si>
  <si>
    <t>Насос Sandpaiper S30B1S1SABS00076 мм,запчасти кнему.</t>
  </si>
  <si>
    <t>Jofee MK 40PP-PP/ST/ST/PP-T, запчасти к нему.</t>
  </si>
  <si>
    <t>Кислотощелочестойкий насос t=20-40ºC</t>
  </si>
  <si>
    <t>Китай</t>
  </si>
  <si>
    <t>Насос Dellmeco DM 40/315 PTT, запчасти к нему.</t>
  </si>
  <si>
    <t>Щелочестойкий насос, t до 50ºС</t>
  </si>
  <si>
    <t>Англия</t>
  </si>
  <si>
    <t>Насос Dellmeco DM 10/25 TTT, запчасти к нему.</t>
  </si>
  <si>
    <t xml:space="preserve">Кислотостойкий насос </t>
  </si>
  <si>
    <t>Насос Tapflo TF 100 PTT, запчасти к нему.</t>
  </si>
  <si>
    <t>Щелочестойкий насос</t>
  </si>
  <si>
    <t>Швеция</t>
  </si>
  <si>
    <t>Насос Etatron BT-DLX-MA/AD20-3  230 V, запчасти к нему.</t>
  </si>
  <si>
    <t>Дозирующий насос</t>
  </si>
  <si>
    <t>Италия</t>
  </si>
  <si>
    <t>1 раз в 6 месяцев</t>
  </si>
  <si>
    <t>Насос Etatron BT-MA/M 50-230 V, запчасти к нему.</t>
  </si>
  <si>
    <t>Насос Etatron HF-MA 100-2 230 V, запчасти к нему.</t>
  </si>
  <si>
    <t xml:space="preserve">Катализатор Cataiyst STYROMAX 9   </t>
  </si>
  <si>
    <t>1) Насыпная плотность, кг/л / 0,95-1,25</t>
  </si>
  <si>
    <t>Clariant Corporation, США</t>
  </si>
  <si>
    <t xml:space="preserve">Клариант РУС ООО </t>
  </si>
  <si>
    <t>тн</t>
  </si>
  <si>
    <t>USD</t>
  </si>
  <si>
    <t>Акционерное общество "Пластик" (АО "Пластик")</t>
  </si>
  <si>
    <t>Николаев С.И., тел. (495) 201-03-33; 201-07-77 доб. 109, e-mail.ru: snikolaev@uzlplast.ru</t>
  </si>
  <si>
    <t>20.16</t>
  </si>
  <si>
    <t>Паратретбутилпирокатехин (ПТБК), CFS</t>
  </si>
  <si>
    <t>1) Содержание основного вещества - min 99,0%
2) Цветность 85% 4-ТВС, 15% раствор (Гарднер) - max 5</t>
  </si>
  <si>
    <t>Sciences Limited Tarapur, Индия</t>
  </si>
  <si>
    <t>Авентель РУС ООО</t>
  </si>
  <si>
    <t xml:space="preserve">Третичный додецил меркаптан (ТДМ) </t>
  </si>
  <si>
    <t>1) Внешний вид: Прозрачная жидкость от бесцветного до бледно-желтого цвета.
2) Массовая доля ТДМ, %, не менее  96,5
3) Массовая доля меркаптановой серы, %, не менее 15,28</t>
  </si>
  <si>
    <t>ARKEMA, Франция</t>
  </si>
  <si>
    <t>ARKEMA FRANCE</t>
  </si>
  <si>
    <t>EUR</t>
  </si>
  <si>
    <t xml:space="preserve">Воск искусственный АС 316А </t>
  </si>
  <si>
    <t>1) Внешний вид: Белый или цвета «кости» порошок
2) Температура плавления, °С,  135 – 140</t>
  </si>
  <si>
    <t>HONeYWELL, Бельгия</t>
  </si>
  <si>
    <t>ЭЛКОН ООО</t>
  </si>
  <si>
    <t xml:space="preserve">Диоксид титана марка TIOXIDE TR 48 </t>
  </si>
  <si>
    <t>1) Внешний вид:  Однородный порошок белого цвета
2) Потери в массе при 105°С, не более  0,2</t>
  </si>
  <si>
    <t>Venator, Великобритания</t>
  </si>
  <si>
    <t>АФАЯ АО</t>
  </si>
  <si>
    <t>Стирофлекс (Styroflex) 2G66 блоксополимер</t>
  </si>
  <si>
    <t>1) Показатель текучести расплава 200°С/5кг -  15 гр/10мин</t>
  </si>
  <si>
    <t>Styrolution, Бельгия</t>
  </si>
  <si>
    <t>Ультраполимеры ООО</t>
  </si>
  <si>
    <t>Персульфат калия  (Калий надсернокислый KPS)</t>
  </si>
  <si>
    <t>1) Массовая доля  надсернокислого калия (К2S2О8), %, не менее/«ч»98,5</t>
  </si>
  <si>
    <t>United Initiators, Германия</t>
  </si>
  <si>
    <t>ИНГРИКЕМ ООО</t>
  </si>
  <si>
    <t>Стабилизатор  Songnox 417</t>
  </si>
  <si>
    <t>1) Внешний вид: Белый кристаллический порошок
2) Содержание влаги и летучих, %, не более 0,5</t>
  </si>
  <si>
    <t>SONGWON, Корея</t>
  </si>
  <si>
    <t>БОДО МЕЛЛЕР Хеми Руссия ООО</t>
  </si>
  <si>
    <t>Стабилизатор  SONGNOX 1010</t>
  </si>
  <si>
    <t>1) Внешний вид: Белый кристаллический порошок или гранулы от белого цвета до белого с желтоватым или сероватым оттенком
2) Температура плавления, °С, в пределах - 110-125
3) Содержание влаги и летучих, %, не более-0,5</t>
  </si>
  <si>
    <t>Антистатик Finastat 163</t>
  </si>
  <si>
    <t>1) Внешний вид: Низковязкая жидкость желтоватого цвета
2) Третичный амин - 98-100%
3) Цвет - 0-100 АРНА
4) Влага - 0-0,3%</t>
  </si>
  <si>
    <t>Fine organic industries limited, Индия</t>
  </si>
  <si>
    <t>Интернейшнл Пластик Гайд ООО</t>
  </si>
  <si>
    <t>Воск Viscocer 400</t>
  </si>
  <si>
    <t>1) Внешний вид: N, N - бисстеарилэтилдиамин.
2) Порошок желтого цвета. Плотность - 1,00г/см3. Точка каплепадения - 144°С. Кислотное число - ˂6 мг* КОН/г</t>
  </si>
  <si>
    <t>CERONAS GmbH, Германия</t>
  </si>
  <si>
    <t>RUB</t>
  </si>
  <si>
    <t>Пигмент ж/о красный S190</t>
  </si>
  <si>
    <t xml:space="preserve">1) Внешний вид: Однородный порошок бурого цвета
2) Содержание  Fe2O3 не менее 95,4%                              </t>
  </si>
  <si>
    <t>НЕО ХИМ ООО</t>
  </si>
  <si>
    <t>Пластик АБС TERLURAN GP 22</t>
  </si>
  <si>
    <t xml:space="preserve">1) Показатель текучести расплава при 220°/10кг -19г/10 мин
2) Ударная вязкость по Изоду, - 22 кДж/м2                                          </t>
  </si>
  <si>
    <t>Русхимсеть ЗАО</t>
  </si>
  <si>
    <t>Tainolin AS 95N</t>
  </si>
  <si>
    <t>1) Внешний вид: Белые или светло-желтые иголки
2) Содержание активного вещества, % / 95,0±2,0
3) Показатель рН, в пределах / 8,0 – 10,5</t>
  </si>
  <si>
    <t>TAIWAN JC CORPORATION, Тайвань</t>
  </si>
  <si>
    <t>НОВА ООО</t>
  </si>
  <si>
    <t>Крон свинцовый желтый</t>
  </si>
  <si>
    <t xml:space="preserve">1) Массовая доля воды и летучих веществ, %, не более / 1,5                                                  </t>
  </si>
  <si>
    <t xml:space="preserve">Поливиниловый спирт  ПВС Селвол 523 </t>
  </si>
  <si>
    <t xml:space="preserve">1) Внешний вид и цвет: порошок, крупинки или кусочки, растворимые в воде,  белого или желтоватого цвета
2) Массовая доля летучих веществ, %, не более/ 4,0
3) Динамическая вязкость 4%-ного раствора, Па х с х103 /   16-27 
4) Массовая доля ацетатных групп, % / 10-18
5) Показатель концентрации водородных ионов (рН) 4%-ного раствора /     5,0-7,0 </t>
  </si>
  <si>
    <t>Sekisui, США</t>
  </si>
  <si>
    <t>Айгенман и Веронелли Руссо ООО</t>
  </si>
  <si>
    <t xml:space="preserve">Воск Висковакс 116 (Viscowax 116) </t>
  </si>
  <si>
    <t>1) Температура плавления капли-114-120°С
2) Вязкость расплава при 140° С - 600-800</t>
  </si>
  <si>
    <t>INNOSPEC, Германия</t>
  </si>
  <si>
    <t>Ревада Пластик ООО</t>
  </si>
  <si>
    <t>МЦ 1101 (антистатик)</t>
  </si>
  <si>
    <t>1) Влага - 74,0-76,0 %; рН - 2,5-3,5</t>
  </si>
  <si>
    <t>EMERY, Германия</t>
  </si>
  <si>
    <t>Перкадокс  L-W75  Перекись бензоила</t>
  </si>
  <si>
    <t>1) Внешний вид: Марка А: Белые гранулы размером до 5 мм без механических примесей. Марка Б: Белые или слегка желтоватые гранулы размером до 5 мм без механических примесей
2) Массовая доля воды, % / 27 ±  2 Примечание: допускается 22-29%
3) Массовая доля перекиси бензоила в сухом продукте, %, не менее/ марка А-98,2 ;марка Б-96,0</t>
  </si>
  <si>
    <t>Акзо Нобель, Китай</t>
  </si>
  <si>
    <t>Резол ООО</t>
  </si>
  <si>
    <t xml:space="preserve">Перкадокс ВС (Перекись дикумила) PERKADOX BC-FF   </t>
  </si>
  <si>
    <t>1) Массовая доля основного вещества, %, не менее / 98,0</t>
  </si>
  <si>
    <t xml:space="preserve">Третбутилперокси-2карбонат  TBPEHC  </t>
  </si>
  <si>
    <t xml:space="preserve">1) Содержание перекиси 96,0-99,00 %
2) Активный кислород - 5,90-6,08 %
3)  Гидропероксид - ≤0,25% 
4) Кислотность ≤ 0,20%  </t>
  </si>
  <si>
    <t>LARCHFILD, Германия</t>
  </si>
  <si>
    <t>Антипирен FR-130X</t>
  </si>
  <si>
    <t xml:space="preserve">1) Температура начала плавления, 0С, не менее / 100
2) Массовая доля связанного брома, %, не менее /  65,0
3) Массовая доля летучих веществ, %, не более /  0,3        </t>
  </si>
  <si>
    <t>OceanKem, Китай</t>
  </si>
  <si>
    <t>Реакор ООО</t>
  </si>
  <si>
    <t>Реагенс СЛ/398 (Reagens SL/398)</t>
  </si>
  <si>
    <t>1) SL-198 -жидкость янтарного цвета с фенольным запахом
2) Термо-стабильность вальцованной пленки при 170°С, мин, не менее 25</t>
  </si>
  <si>
    <t>REAGENS S.Pa, Италия</t>
  </si>
  <si>
    <t>Поливинилхлорид эмульсионный Е PVC SLOVINYL E-671</t>
  </si>
  <si>
    <t>1) Внешний вид: Порошок белого цвета количество посторонних включений, шт., не более 5
2) Значение  К / 62-65 (для импортных марок по п.2 допускается  62,0-68,5)
3) Массовая доля влаги и летучих веществ, %, не более / 0,3</t>
  </si>
  <si>
    <t>FORTISCHEM, Словакия</t>
  </si>
  <si>
    <t>САН-пластик LURAN M30</t>
  </si>
  <si>
    <t xml:space="preserve">1) Показатель текучести расплава,220±0,5°С/10кг  гр/10мин - 95          </t>
  </si>
  <si>
    <t>Denka NSBC220 (полимер)</t>
  </si>
  <si>
    <t>1) Показатель текучести расплава,200±0,5°С/5кг,  гр/10мин - 4-8</t>
  </si>
  <si>
    <t>Denka Chemicals Holdings Asia Pacific, Сингапур</t>
  </si>
  <si>
    <t>Еврохим-1 АО</t>
  </si>
  <si>
    <t>Tinuvin 770</t>
  </si>
  <si>
    <t xml:space="preserve">1) Внешний вид: Белые или прозрачные гранулы
2) Содержание летучих компонентов, %, не более или равно / 0,5                         </t>
  </si>
  <si>
    <t>БАСФ, Германия</t>
  </si>
  <si>
    <t>БАСФ ООО</t>
  </si>
  <si>
    <t>Тинувин "П"</t>
  </si>
  <si>
    <t>1) Внешний вид:  Светло-желтый порошок;
2) Температура плавления, °С, в пределах / 128 – 132</t>
  </si>
  <si>
    <t>Оптический отбеливатель ОВ-1G.</t>
  </si>
  <si>
    <t>RAYTOP, Китай</t>
  </si>
  <si>
    <t>Русвелхим ООО</t>
  </si>
  <si>
    <t>Масло эпоксидированное соевое PRINCZ PLAST</t>
  </si>
  <si>
    <t xml:space="preserve">1) Прозрачная вязкая светло-желтая жидкость без механических примесей, допускается легкая опалесценция
2) Эпоксидное число,% оксиранового кислорода, не менее 6
3) Кислотное число, мг КОН/г, не более 1,
4) Массовая доля летучих веществ, %, не более 0,8 </t>
  </si>
  <si>
    <t>Аргентина</t>
  </si>
  <si>
    <t>Балтнефтехим ООО</t>
  </si>
  <si>
    <t>Лента липкая 3м12мм (шт), ширина 12 мм</t>
  </si>
  <si>
    <t>1) Прочность при растяжении, в состоянии поставки, МПа, не менее 0,3,
2.) Относительное удлинение при разрыве в состоянии поставки,%, не менее 500</t>
  </si>
  <si>
    <t>Германия</t>
  </si>
  <si>
    <t>3М Россия АО</t>
  </si>
  <si>
    <t>рул.</t>
  </si>
  <si>
    <t>Анионит Амберлайт 
IRA 67</t>
  </si>
  <si>
    <t>Гелеобразное вещество. В воде не растворим.
Удельный вес – 800 кг/м3.</t>
  </si>
  <si>
    <t>dow, США</t>
  </si>
  <si>
    <t>Энергоэкосервис ООО</t>
  </si>
  <si>
    <t>ингибитор коррозии НЕКСГАРД   22325</t>
  </si>
  <si>
    <t>Nalco, Нидерланды</t>
  </si>
  <si>
    <t>НАЛКО ООО</t>
  </si>
  <si>
    <t>кг</t>
  </si>
  <si>
    <t>Кислородные связующие     НАЛКО 1801</t>
  </si>
  <si>
    <t>VINNOL ® E 15/45 M</t>
  </si>
  <si>
    <t>Однородный порошок белого цвета без посторонних примесей</t>
  </si>
  <si>
    <t>Wacker Chemie AG, Германия</t>
  </si>
  <si>
    <t>Ворс черный</t>
  </si>
  <si>
    <t>Щетина мононить (ПЭТ, толщ. 0,35 мм черная 18% пушок), цвет черный</t>
  </si>
  <si>
    <t>Польша</t>
  </si>
  <si>
    <t>AGD Pasterski Польша</t>
  </si>
  <si>
    <t xml:space="preserve">Проволока стальная     </t>
  </si>
  <si>
    <t>Проволока стальная  Ø 0,7-0,05 мм не оцинкованная</t>
  </si>
  <si>
    <t>Щетина Плюс  ООО</t>
  </si>
  <si>
    <t>Ворс белый</t>
  </si>
  <si>
    <t>Щетина мононить (ПП, толщ. 0,35 мм белая</t>
  </si>
  <si>
    <t>Электрод ионизации</t>
  </si>
  <si>
    <t>John Zink, Люксембург</t>
  </si>
  <si>
    <t>Электрод розжига</t>
  </si>
  <si>
    <t>Режущий роторUSG 300-30/2</t>
  </si>
  <si>
    <t>Maag Automatik GmbH, Германия</t>
  </si>
  <si>
    <t>Противорежущий ножНМ-03</t>
  </si>
  <si>
    <t>Комплект шнеков в сборе (вал (2 шт), гайки, набор сегментов)</t>
  </si>
  <si>
    <t>8477901000 </t>
  </si>
  <si>
    <t>SM Platek CO., LTDКорея</t>
  </si>
  <si>
    <t xml:space="preserve">Цилиндр материальный с дегазацией </t>
  </si>
  <si>
    <t>Цилиндр материальный</t>
  </si>
  <si>
    <t>Запчасти для компрессора ц.04Набор уплотнений, подшипники, зубчатые колеса AERZEN</t>
  </si>
  <si>
    <t>AERZEN, Германия</t>
  </si>
  <si>
    <t>Смотровые стекла ViessmannСмотровые стекла Viessmann</t>
  </si>
  <si>
    <t>Viessmann, Германия</t>
  </si>
  <si>
    <t>Датчик температуры РТ1000 на регуляторе воздуха</t>
  </si>
  <si>
    <t>Max Weishaupt GmbH, Германия</t>
  </si>
  <si>
    <t>Регулятор давления газа типа 6/1-50/80, форсунка 31 мм, с предохранительным устройством</t>
  </si>
  <si>
    <t>Клапан магнитный LGV 507/5 Rp 3/4, 220 В, 50-60 Гц</t>
  </si>
  <si>
    <t>Реле давления газа GW 150  А5</t>
  </si>
  <si>
    <t>Датчик температуры РТ1000</t>
  </si>
  <si>
    <t>Регулятор давления газа типа 5/1-25/50, форсунка 31 мм, с предохранительным устройством</t>
  </si>
  <si>
    <t>Датчик температуры PT100 DIN 60751 KI. В защитная трубка Ш 9 мм, длиной 200 мм</t>
  </si>
  <si>
    <t>Смотровое стекло с уплотнением, для горелки котла VIESSMANN</t>
  </si>
  <si>
    <t xml:space="preserve">Стекло смотровое  LG40-CS PN:40 DN:20 </t>
  </si>
  <si>
    <t>Уплотнение двери 9649746 (=7730410)</t>
  </si>
  <si>
    <t>SEPAMSepam 40</t>
  </si>
  <si>
    <t>Schneider elektrik, Германия</t>
  </si>
  <si>
    <t>SEPAMМодуль на 10 входов И 4 выхода типа MES 114</t>
  </si>
  <si>
    <t>Аккумулятор SonnenscheinA512/65 G6 (12V / 65Ah)</t>
  </si>
  <si>
    <t>Sonnenschein, Польша</t>
  </si>
  <si>
    <t xml:space="preserve">Картридж фильтра удаления масламодель фильтра V 156       </t>
  </si>
  <si>
    <t>Atlas Copco, Швеция</t>
  </si>
  <si>
    <t>Датчик электропроводностиGestra LRGT 16-1 (G1, 24V)</t>
  </si>
  <si>
    <t>Gestra, Германия</t>
  </si>
  <si>
    <t>Датчик уровняGestra NRGT 26-1 (G3/4, 24V, H=900mm)</t>
  </si>
  <si>
    <t>Менеджер горения микропроцессорныйWeishaupt W-FM 200 (600463) Siemens LMV52.200B2</t>
  </si>
  <si>
    <t>Siemens, Германия</t>
  </si>
  <si>
    <t>Контроллер с дисплеемWeishaupt ABE fur W-FM 100/200 Siemens AZL52.09B1WH арт.600442</t>
  </si>
  <si>
    <t>Мотор-редуктор SUMITOMOCHHMS8-6215DAEP-473/T + шкаф управления</t>
  </si>
  <si>
    <t>Sumitomo, Япония</t>
  </si>
  <si>
    <t>2022г.</t>
  </si>
  <si>
    <t xml:space="preserve">Электродвигатель ABB M3BP 315 MLA 4D35IE2 200кВт </t>
  </si>
  <si>
    <t>АВВ, Германия</t>
  </si>
  <si>
    <t>2023г.</t>
  </si>
  <si>
    <t>Насос Grundfos LS-200-150Grundfos LS 200-150</t>
  </si>
  <si>
    <t>Grundfos, Германия</t>
  </si>
  <si>
    <t>Устройство защиты SepamSepam S40</t>
  </si>
  <si>
    <t>Schneider Electric, Германия</t>
  </si>
  <si>
    <t>Регулятор давления WeishauptWeishaupt We1513362639-0</t>
  </si>
  <si>
    <t>Weishaupt, Германия</t>
  </si>
  <si>
    <t>Насос GrundfosNB125-400/433AAF2AESBQQEVW3 i.b 75кВт</t>
  </si>
  <si>
    <t>Трансформатор розжигаSiemens AGG5.220</t>
  </si>
  <si>
    <t>Трансформатор розжига Weishaupt W-ZG 02 (603203) termal 507 02 22 08 арт.603226</t>
  </si>
  <si>
    <t>Насос2ЦГ 25/80К-11-6</t>
  </si>
  <si>
    <t>SRL "CRIS", Республика Молдова</t>
  </si>
  <si>
    <t>2024г.</t>
  </si>
  <si>
    <t>Насос4ЦГ 50/50-К-11/2</t>
  </si>
  <si>
    <t xml:space="preserve">НасосБЭН-333-ОС </t>
  </si>
  <si>
    <t>Воздушный компрессор  Bolaite BLT350 OPM</t>
  </si>
  <si>
    <t>Атлас Копко, Швеция</t>
  </si>
  <si>
    <t>Датчик давления MIDAS S05 (0..6 bar), тип: 401010/000-458-405-504-20-61/000</t>
  </si>
  <si>
    <t>Режим работы в пищевой среде.                                Токовый сигнал 4-20 Ма.                                              Наработка на отказ 100 000 часов</t>
  </si>
  <si>
    <t>ГЕРМАНИЯ</t>
  </si>
  <si>
    <t>ООО ФИРМА "ЮМО" Россия</t>
  </si>
  <si>
    <t>раз в месяц</t>
  </si>
  <si>
    <t>20 шт.</t>
  </si>
  <si>
    <t>АО "Сервисный Центр Плава"</t>
  </si>
  <si>
    <t>Генеральный директор Зонтов Сергей Васильевич (48752)-2-45-21, email: 88007754720@mail.ru</t>
  </si>
  <si>
    <t>28.93</t>
  </si>
  <si>
    <t>Регулятор 1/2 T173BRDL 0-12бар, 3500нл/мин без сброса</t>
  </si>
  <si>
    <t>Режим работы в пищевой среде.   Без сброса.                                                                        Наработка на отказ 50 000 часов</t>
  </si>
  <si>
    <t>ИТАЛИЯ</t>
  </si>
  <si>
    <t>ООО "ПНЕВМАКС" Россия</t>
  </si>
  <si>
    <t>35 шт.</t>
  </si>
  <si>
    <t xml:space="preserve">Соединительная арматура фитинги </t>
  </si>
  <si>
    <t>Никилированные, толщина стенок 3 мм, резьба 1/2</t>
  </si>
  <si>
    <t>467 шт.</t>
  </si>
  <si>
    <t>Стабилизировнный блок питания SITOP PSU100L 24V/10A. вход ~120/230в, выход =24В/10А</t>
  </si>
  <si>
    <t xml:space="preserve"> Питание 24V/10A. вход ~120/230в, выход =24В/10А</t>
  </si>
  <si>
    <t>SIEMENS</t>
  </si>
  <si>
    <t>12 шт.</t>
  </si>
  <si>
    <t>Контроллер ЦПУ 1214С DC/DC/DC,Встроенные Входы/Выходы: 14 DI=24В, 10 DO=24в 2 AI=0-10в, Блок питания: 20,4-28,8В Память программы/данных 75кб</t>
  </si>
  <si>
    <t>Встроенные Входы/Выходы: 14 DI=24В, 10 DO=24в 2 AI=0-10в, Блок питания: 20,4-28,8В Память программы/данных 75кб</t>
  </si>
  <si>
    <t>6 шт.</t>
  </si>
  <si>
    <t>Коммуникационный модуль CM 1241 RS422/485. 9 контактов SUB D,поддерживает сообщение на основе фрипот</t>
  </si>
  <si>
    <t xml:space="preserve">Связь между модулями RS422/485. </t>
  </si>
  <si>
    <t>18 шт.</t>
  </si>
  <si>
    <t>Карта памяти. SIMATIC S7. для S7-1x 00 CPU/SINAMICS. 3V Flash. 40MB</t>
  </si>
  <si>
    <t>Промышленная карта памяти для S7-1x 00 CPU/SINAMICS. 3V Flash. 40MB</t>
  </si>
  <si>
    <t>8 шт.</t>
  </si>
  <si>
    <t>Модуль дискретного ввода SM 1223 16DI / 16DO = 24в, транзисторные выходы 0,5А SIMATIC S7-1200</t>
  </si>
  <si>
    <t xml:space="preserve">SM 1223 16DI / 16DO = 24в,                                 транзисторные выходы 0,5А </t>
  </si>
  <si>
    <t>15 шт.</t>
  </si>
  <si>
    <t>Панель оператора Simatic HMI Basic KTP900 9 TFT-дисплей, кнопки и сенсорное управление</t>
  </si>
  <si>
    <t>Сенсерное управление, TFT-дисплей, возможность установки Карты памяти 40МВ</t>
  </si>
  <si>
    <t>Панель оператора Simatic TP1200 Comfort 12 TFT-дисплей, Windows CE 6.0, 12Mb</t>
  </si>
  <si>
    <t>TFT-дисплей, Windows CE 6.0, 12Mb</t>
  </si>
  <si>
    <t>4 шт.</t>
  </si>
  <si>
    <t xml:space="preserve">Клапан пневматический CKA-12B-N1 </t>
  </si>
  <si>
    <t>Пневматический клапан, 1/2 резьба,                                         макс давл 20 бар</t>
  </si>
  <si>
    <t>Camozzi</t>
  </si>
  <si>
    <t>30 шт.</t>
  </si>
  <si>
    <t>6213 Клапан элетромагнитный н/з, Ду13мм, 1/2, л/пер., 220/AC</t>
  </si>
  <si>
    <t xml:space="preserve">Электромагнитный клапан,1/2 резьба, </t>
  </si>
  <si>
    <t>BURKERT</t>
  </si>
  <si>
    <t>60 шт.</t>
  </si>
  <si>
    <t xml:space="preserve">Индуктивный датчик IME12-08NPSZW2K(1040781)  </t>
  </si>
  <si>
    <t>Датчик приближения, с кабелем IP 65, устойчив к химическим средам</t>
  </si>
  <si>
    <t>SICK</t>
  </si>
  <si>
    <t>25 шт.</t>
  </si>
  <si>
    <t>Коммуникационные- Распределительные шкафы                                для iT- технологий</t>
  </si>
  <si>
    <t>Степень защиты IP 65, Нержавеющий,</t>
  </si>
  <si>
    <t>RITTAL</t>
  </si>
  <si>
    <t>3 шт.</t>
  </si>
  <si>
    <t xml:space="preserve">Компактные корпуса </t>
  </si>
  <si>
    <t>Хлопковая целлюлоза марок 25, 35 ГОСТ 595-79.</t>
  </si>
  <si>
    <t xml:space="preserve">1. Внешний вид Рыхлая масса белого цвета, не содержащая посторонних включений в виде щепы, песка, кусочков резины, металлических включений и других примесей нецеллюлозного характера
2. Массовая доля альфа-целлюлозы, %, не менее 97,7
а) по весовому методу для марок: 25, 35 
б) по фотометрическому методу для марок: 25, 35 97,7
3. **Смачиваемость (для производства нитроцеллюлозы), г, не менее 140
4. Массовая доля воды, %, не более 10,0
5. Массовая доля золы, %, не более 0,2
6. Массовая доля остатка, нерастворимого в серной кислоте, %, не более 0,30
7. Массовая доля волокнистой пыли, %, не более 2,0
8. Белизна, %, не менее 85
9. Масса железа, мг/кг абсолютно сухой целлюлозы, не более -
10.  Динамическая вязкость, сПа•с (СП) для марок: 25,35  
2,1-3,0 (21-30)
3,1-4,5 (31-45)
</t>
  </si>
  <si>
    <t>Узбекистан, Казахстан</t>
  </si>
  <si>
    <t>ежегодно</t>
  </si>
  <si>
    <t>т</t>
  </si>
  <si>
    <t>доллар США</t>
  </si>
  <si>
    <t>ООО «УфаХимСоюз»</t>
  </si>
  <si>
    <t>Бескорская Нина Георгиевна  +7(48753)45-3-23</t>
  </si>
  <si>
    <t>20.3</t>
  </si>
  <si>
    <t>Дифениламин</t>
  </si>
  <si>
    <t xml:space="preserve">1. Внешний вид Чешуйки или мелкие кристаллы от светло-серого до светло-желтого цвета
2. Массовая доля дифениламина, %, не менее 99
3. Температура кристаллизации, °С, не ниже 52,4
4. Массовая доля анилина, %, не более Отсутствие
5. Массовая доля примесей, не растворимых в этиловом спирте, %, не более 0,05
6. рН водной вытяжки 6-8
</t>
  </si>
  <si>
    <t>руб</t>
  </si>
  <si>
    <t>Каучук хлоропреновый неопрен WRT.</t>
  </si>
  <si>
    <t xml:space="preserve">1. Внешний вид   Гранулы или лепешки от светлого до желтовато-серого или другого оттенка цвета  
2. Вязкость по Муни МБ1+4 (100 ºС), ед. Муни   45-55  
3. Потеря массы при темпера-туре 105 ºС, %, не более     0,8  
4. Массовая доля сульфатной золы в каучуке, %, не более     1,0  
5. Растворимость в хлороформе, %, не менее     95  
6. Время начала подвулкани-зации стандартной резиновой смеси при температуре 120 ºС, мин, не менее       15  
7. Условная прочность при растяжении стандартного вулканизата, МПа, не менее   17  
8. Относительное удлинение при разрыве стандартного вулканизата, %, не менее   800  
</t>
  </si>
  <si>
    <t>    Хлоропреновый каучук Байпрен 210.</t>
  </si>
  <si>
    <t xml:space="preserve">1. Внешний вид  Гранулы или лепешки от светлого до желтовато-серого или другого оттенка цвета
2. Вязкость по Муни МБ1+4 (100 ºС), ед. Муни от 45 до 55
3. Потеря массы при темпера-туре 105 ºС, %, не более 0,8
4. Массовая доля сульфатной золы в каучуке, %, не более 1,0
5. Растворимость в хлороформе, %, не менее 95
6. Время начала подвулкани-зации стандартной резиновой смеси при температуре 120 ºС, мин, не менее 15
7. Условная прочность при растяжении стандартного вулканизата, МПа, не менее 20
8. Относительное удлинение при разрыве стандартного вулканизата, %, не менее 800
</t>
  </si>
  <si>
    <t xml:space="preserve">Термоэластопласт бутадиен-стирольный Kraton 1102. </t>
  </si>
  <si>
    <t xml:space="preserve">
1. Внешний вид- Пористые гранулы
2. Вязкость 25 % раствора в толуоле, Па · с, в пределах  0,9-1,5
3. Массовая доля летучих веществ, %, не более 0,3    
4. Массовая доля зольных компонентов, %, не более          0,2
5. Содержание антиоксиданта, %, не менее                          0,14
6. Массовая доля стирола, %       29,5                                   
7. Содержание экстрагируемых компонентов, %                1,0
8. Индекс текучести                                                                 6
200 ºС/5 кг, г/10 мин           
9. Условная прочность при растяжении, МПа, не менее     30
10. Относительное удлинение при разрыве, %, не менее    800    
11. Удельная плотность                                                          0,94
12. Насыпная плотность, т/м3                                                                         0,4        
13. Модуль упругости, МПа      2,9                                          
14. Твердость по Шору А 30 с       70  
</t>
  </si>
  <si>
    <t>Нидерланды</t>
  </si>
  <si>
    <t>  Каучук натуральный Смокед-шитс.</t>
  </si>
  <si>
    <t xml:space="preserve">Оптимум вулканизации,мин, не менее 20 
Сопротивление разрыву в оптимуме вулканизации, кг/см2, не менее 200 
Сопротивление разрыву при 100 º в оптимуме вулканизации, кг/см2, не менее 120 
Содержание в каучуке меди, %, не более;
марганца, кгс/см2, не более 0,0008 /200
</t>
  </si>
  <si>
    <t>индонезия</t>
  </si>
  <si>
    <t>  Нить анидная 93,5 текс,</t>
  </si>
  <si>
    <t xml:space="preserve">Нить анидная линейной плотности 93,5 текс:1. Количество элементарных нитей в комплексной нити 140
2. Удельная разрывная нагрузка, мН/текс, не менее 708,0
3. Удлинение нити при разрыве, %, не более 16,3
4. Количество кручений на 
1 м нити 25±10
5. Вид нити термостабилизированная
Нить электропроводящая КЭН-А:1. Номинальная линейная плотность, текс 125
2. Удельная разрывная нагрузка, мН/текс, не менее 300,0
3. Удлинение нити при разрыве, %, не более 17,6
4. Отклонение фактической линейной плотности от номинальной, % + 10,0- 0,0
5. Линейное электрическое сопротивление, кОм/см, не более 2,5
</t>
  </si>
  <si>
    <t>страны ЕС</t>
  </si>
  <si>
    <t xml:space="preserve"> нить КЭН-А125 текс.</t>
  </si>
  <si>
    <t xml:space="preserve">Нить электропроводящая КЭН-А:1. Номинальная линейная плотность, текс 125
2. Удельная разрывная нагрузка, мН/текс, не менее 300,0
3. Удлинение нити при разрыве, %, не более 17,6
4. Отклонение фактической линейной плотности от номинальной, % + 10,0- 0,0
5. Линейное электрическое сопротивление, кОм/см, не более 2,5
</t>
  </si>
  <si>
    <t>   Нити стеклянные крученые м. ЕС 6 6,8х 2 Z100.</t>
  </si>
  <si>
    <t xml:space="preserve">1. Удельная разрывная нагрузка, мН/текс (гс/текс), не менее, при диаметре элементарной нити 6 мкм: 590 (60)
2. Допускаемые отклонения фактической результирующей линейной плотности от номинальной результирующей линейной плотности, % +5; -7
3. Массовая доля веществ, удаляемых при прокаливании, % ПЭ (парафиновая эмульсия): 0,9-1,9
4. Допускаемые отклонения количества кручений на 1 м нити, %:св. 50 до 100 кр/м включ. ±15
5. Допустимое отклонение от равновесности крученой нити по крутке, витков, не более:до 100 кр/м включ. 6
</t>
  </si>
  <si>
    <t>станы ЕС</t>
  </si>
  <si>
    <t>  Пергут S-10 (20).</t>
  </si>
  <si>
    <t xml:space="preserve">1. Внешний вид  Мелкий порошок
2. Вязкость при 23 °С, 18,5 % в толуоле, мПа х с 20 ± 4
3. Йодное число, 18,5 % в толуоле, не более 7
4. Содержание тетрахлорметана, % по массе, не более 0,005
5. Содержание толуола, % по массе, не более 2,5
</t>
  </si>
  <si>
    <t>  Пангель В-20 (SO-1).</t>
  </si>
  <si>
    <t xml:space="preserve">1. Насыпная плотность, г/см3 0,20 – 0,30
2. Вязкость по Брукфильду, мПа·с, не менее 70 000
3. Остаток после просева на сите 75 мкм, %, не более 1,0
</t>
  </si>
  <si>
    <t xml:space="preserve"> Поливинилбутираль марки SD-3.</t>
  </si>
  <si>
    <t xml:space="preserve">1. Условная вязкость при 20 ºС            60 – 105 (для клея БФ-6  40 – 60  (для клея БФ-2, БФ-4)
2. Массовая доля бутиральных групп в пересчете на сухой продукт, % 43 - 50
3. Растворимость в этиловом спирте полная
</t>
  </si>
  <si>
    <t>КНР</t>
  </si>
  <si>
    <t>  Смола поливинхлоридная ПСХ-ЛС.</t>
  </si>
  <si>
    <t xml:space="preserve">
1. Соответствие НД ОСТ 6-01-37-88
2. Внешний вид Пористая крошка или порошок без видимых посторонних включений
3.Растворимость, %, не менее 99,9 99,8
4. Время истечения раствора смолы через воронку, с, в пределах 15 - 17
 5. Цветность раствора смолы с   массовой долей 10 % по йодной   шкале, не более 1 
6. Массовая доля хлора, 
%, в пределах 62 - 64
7. Массовая доля железа,%, не более 0,003 0,005
8. Массовая доля воды, %, не более 0,3 0,5
9. Термостабильность, мин, не менее 30
10. Чистота пленки смолы Должна соответствовать стандарт-ному образцу, согласованному основным потребителем и изготовителем
11. Величина «К», в пределах 57 - 64 -</t>
  </si>
  <si>
    <t xml:space="preserve"> Соя лецитин (лецитин соевый).</t>
  </si>
  <si>
    <t xml:space="preserve">Вещества, не растворимые в ацетоне, %, не менее 62,0
Вещества, не растворимые в гексане, %, не более 0,05
Влажность, %, не более 1,0
Кислотное число (megKOH/g), не более 30,0
Перекисное число (megO2/кg), не более 1,0
Цветность (по Гарднеру), не более 17,0
</t>
  </si>
  <si>
    <t xml:space="preserve"> Пигменты: голубой фталоцианиновый, зеленый фталоцианиновый.</t>
  </si>
  <si>
    <t xml:space="preserve">1. Внешний вид Однородный порошок
2. Относительная красящая способность (концентрация), % 100
3. Массовая доля воды, %, не более 0,4
4. Массовая доля остатка после мокрого просеивания, %, не более 0,1
5. Массовая доля остатка после сухого просеивания, %, не более Отсутствует
6. Массовая доля растворимых в воде веществ, %, не более 0,1
7. Реакция водной вытяжки (рН) 5,5-7,0
</t>
  </si>
  <si>
    <t>Индия</t>
  </si>
  <si>
    <t>Крон свинцовый желтый.</t>
  </si>
  <si>
    <t xml:space="preserve">
1. Соответствие НД ГОСТ 478-80
2. Внешний вид В пределах допусков цвета утвержденных образцов
3. Относительная красящая способность, %, не менее 90 
 4. Условная светостойкость,  %,  не более 8 
5. Укрывистость, г/2, не более 45 45 45
6. Остаток на сите с сеткой № 0063, %, не более 0,2 
№ 016, % Отсутствие
7. Массовая доля соединений хрома в пересчете на CrO3, %, не менее 28 
8. Массовая доля металлического свинца, %, не более 0,1 
</t>
  </si>
  <si>
    <t>28-38</t>
  </si>
  <si>
    <t xml:space="preserve"> Диафен ФП.</t>
  </si>
  <si>
    <t xml:space="preserve">Внешний вид Частицы от пурпурных до серо-коричневых
Начальная точка плавления, 0С, не менее 70,0
Потери массы при сушке, % max 0,30
Содержание золы, % max 0,20
Содержание вещества, %, не менее 95,0
</t>
  </si>
  <si>
    <t>  Вулкацит CZ-EG.</t>
  </si>
  <si>
    <t xml:space="preserve">1. Начальная точка плавления, ºС, не менее
    Конечная точка плавления, ºС, не более 98,0107,0
2. Проба (МВТ), %, не менее   Свободные амины, %, не более 95,00,40
3. Массовая доля летучих веществ, при 70 ºС, %, не более 0,30
4. Нерастворимость в метаноле, %, не более 0,50
5. Содержание масла в сульфенамидах, % 1,00-2,00
6. Массовая доля золы, %, не более 0,30
</t>
  </si>
  <si>
    <t>Бельгия</t>
  </si>
  <si>
    <t>ЗАО "Русхимсеть"</t>
  </si>
  <si>
    <t>  Димацит TMTD (тиурам Д).</t>
  </si>
  <si>
    <t xml:space="preserve"> Магнезия жженая марки Б.</t>
  </si>
  <si>
    <t xml:space="preserve">1. Массовая доля окиси магния, %, не менее 93
2. Массовая доля окиси кальция, %, не более 1,2
3. Массовая доля железа в пересчете на окись железа, %, не более 0,08
4. Массовая доля не растворимого в соляной кислоте остатка, %, не более 0,1
5. Массовая доля хлоридов в пересчете на Сl, %, не более 0,035
6. Массовая доля марганца, %, не более 0,003
7. Потери в массе при прокаливании, %, не более 5,5
8. Остаток при просеве на сите с сеткой N  014К (ГОСТ 6613-86), %, не более0,005
9. Насыпная плотность, г/см , не более 0,45
</t>
  </si>
  <si>
    <t>Мексика</t>
  </si>
  <si>
    <t xml:space="preserve"> Гексан</t>
  </si>
  <si>
    <t xml:space="preserve">1. Внешний вид каучука бесцветная прозрачная жидкость
2. Содержание основного вещества, %, не менее97
3. Плотность, г/мл 0,6596-0,6599
4. Температура кипения, °С 68,5-68,9
5. Индекс преломления 1,3750-1,3756 
</t>
  </si>
  <si>
    <t>Индонезия</t>
  </si>
  <si>
    <t>Манжета гидроцилиндров</t>
  </si>
  <si>
    <t xml:space="preserve">арт 55358 </t>
  </si>
  <si>
    <t xml:space="preserve">HESS </t>
  </si>
  <si>
    <t>1 раз/год</t>
  </si>
  <si>
    <t>ООО "Браер II"</t>
  </si>
  <si>
    <t>Главный инженер Никишин Евгений Егорович 8-963-225-26-02, enikishin@braer.ru</t>
  </si>
  <si>
    <t xml:space="preserve">арт 40308 </t>
  </si>
  <si>
    <t xml:space="preserve">арт 75128     </t>
  </si>
  <si>
    <t xml:space="preserve">Спаечная голова CFH-1V94Q-S3 </t>
  </si>
  <si>
    <t>арт  71999800</t>
  </si>
  <si>
    <t>CYCLOP</t>
  </si>
  <si>
    <t xml:space="preserve">Преобразователь частоты Lenze E94AMHE0324  </t>
  </si>
  <si>
    <t xml:space="preserve"> Lenze </t>
  </si>
  <si>
    <t>Монтажная плата E94AZPM0324N</t>
  </si>
  <si>
    <t>Тормозной чоппер EMB9352-E Lenze </t>
  </si>
  <si>
    <t>Lenze </t>
  </si>
  <si>
    <t>Преобразователь MDX61B0030-5А3-4-0T SEW EURODRIVE</t>
  </si>
  <si>
    <t>Германия /РФ</t>
  </si>
  <si>
    <t xml:space="preserve"> SEW EURODRIVE</t>
  </si>
  <si>
    <t>Преобразователь MDX61B0022-5А3-4-0T</t>
  </si>
  <si>
    <t>SEW EURODRIVE</t>
  </si>
  <si>
    <t>Преобразователь MDX61B0015-5А3-4-0T</t>
  </si>
  <si>
    <t xml:space="preserve">Токосъемник CER70/C 1T33+9X33+7X26+FN </t>
  </si>
  <si>
    <t xml:space="preserve">Conductix-Wampfler  </t>
  </si>
  <si>
    <t xml:space="preserve"> Плата 600028. AD-2000 PCI V3339 </t>
  </si>
  <si>
    <t>Bikotronic</t>
  </si>
  <si>
    <t xml:space="preserve"> Плата 600271, KB AD-3000</t>
  </si>
  <si>
    <t>Зонд микроволновый   600170 Type 7 - WK D90 mm</t>
  </si>
  <si>
    <t>Крышка к зонду тип 7 (белая керамика) 600164</t>
  </si>
  <si>
    <t>Электрика</t>
  </si>
  <si>
    <t>ООО "Восточные Берники"</t>
  </si>
  <si>
    <t>Главный инженер Венглинский Д.В. тел. 8 930 072 36 16, e-mail: venglinskiy.d.v@berniki.ru,  vostochnye@berniki.ru</t>
  </si>
  <si>
    <t>В</t>
  </si>
  <si>
    <t>08.11</t>
  </si>
  <si>
    <t>Контакторы:</t>
  </si>
  <si>
    <t>LC1F265   Schneider</t>
  </si>
  <si>
    <t>3389110351620</t>
  </si>
  <si>
    <t>Schneider Electrec (Германия)</t>
  </si>
  <si>
    <t>Спец Электро Комплект (Россия)</t>
  </si>
  <si>
    <t>2 раза в год</t>
  </si>
  <si>
    <t>2 шт.</t>
  </si>
  <si>
    <t>LC1F225   Schneider</t>
  </si>
  <si>
    <t>3389110460070</t>
  </si>
  <si>
    <t>1 раз в год</t>
  </si>
  <si>
    <t>1 шт.</t>
  </si>
  <si>
    <t>LC1D115   Schneider</t>
  </si>
  <si>
    <t>3389110377170</t>
  </si>
  <si>
    <t>LC1D95     Schneider</t>
  </si>
  <si>
    <t>3389110451634</t>
  </si>
  <si>
    <t xml:space="preserve">LC1D50A    Schneider </t>
  </si>
  <si>
    <t>3389119408691</t>
  </si>
  <si>
    <t>LC1D38       Schneider</t>
  </si>
  <si>
    <t>3389110352320</t>
  </si>
  <si>
    <t>LC1D12       Schneider</t>
  </si>
  <si>
    <t>3389110353716</t>
  </si>
  <si>
    <t>LC1D09       Schneider</t>
  </si>
  <si>
    <t>3389110348873</t>
  </si>
  <si>
    <t>Тепловое реле:</t>
  </si>
  <si>
    <t>3389</t>
  </si>
  <si>
    <t>LR9 F5371   Schneider</t>
  </si>
  <si>
    <t>3389110566017</t>
  </si>
  <si>
    <t>LR2 D35       Schneider</t>
  </si>
  <si>
    <t>3389110229134</t>
  </si>
  <si>
    <t>LRD 365L     Schneider</t>
  </si>
  <si>
    <t>3389119215589</t>
  </si>
  <si>
    <t>LRD 340L     Schneider</t>
  </si>
  <si>
    <t>3389119215497</t>
  </si>
  <si>
    <t xml:space="preserve">LRD 332      Schneider </t>
  </si>
  <si>
    <t>3389119215480</t>
  </si>
  <si>
    <t>LRD 38       Schneider</t>
  </si>
  <si>
    <t>3389110346862</t>
  </si>
  <si>
    <t>LRD 32        Schneider</t>
  </si>
  <si>
    <t>3389110346855</t>
  </si>
  <si>
    <t xml:space="preserve">LRD 22       Schneider </t>
  </si>
  <si>
    <t>3389110346848</t>
  </si>
  <si>
    <t>8 000.00</t>
  </si>
  <si>
    <t>LRD 08       Schneider</t>
  </si>
  <si>
    <t>3389110346787</t>
  </si>
  <si>
    <t>LRD 05       Schneider</t>
  </si>
  <si>
    <t>3389110346756</t>
  </si>
  <si>
    <t>4 000.00</t>
  </si>
  <si>
    <t>LR9 D350L Schneider</t>
  </si>
  <si>
    <t>3389119215572</t>
  </si>
  <si>
    <t>Блок-контакты:</t>
  </si>
  <si>
    <t>LADN 40  Schneider</t>
  </si>
  <si>
    <t>3389110384437</t>
  </si>
  <si>
    <t>LADN 22  Schneider</t>
  </si>
  <si>
    <t>3389110384031</t>
  </si>
  <si>
    <t>LADN 20  Schneider</t>
  </si>
  <si>
    <t>3389110383881</t>
  </si>
  <si>
    <t>LADN 11   Schneider</t>
  </si>
  <si>
    <t>3389110383836</t>
  </si>
  <si>
    <t>Датчики отклонения:</t>
  </si>
  <si>
    <t>XCRT 215</t>
  </si>
  <si>
    <t>3389110660975</t>
  </si>
  <si>
    <t>1 раз в месяц</t>
  </si>
  <si>
    <t>Датчики ротации:</t>
  </si>
  <si>
    <t>XSA-V11801TF</t>
  </si>
  <si>
    <t>3389110132724</t>
  </si>
  <si>
    <t>Telemecanique (Франция)</t>
  </si>
  <si>
    <t>17 900,00145 00</t>
  </si>
  <si>
    <t>NI20U-M30-AP6X</t>
  </si>
  <si>
    <t>Частотные</t>
  </si>
  <si>
    <t>преобразователи</t>
  </si>
  <si>
    <t>PowerFlex 753 AC Packaged Drive Электропривод переменного тока PowerFlex 753, 480В,90кВт</t>
  </si>
  <si>
    <t>20F14NC170JA0NNNNN</t>
  </si>
  <si>
    <t>Packaged Drive (Франция)</t>
  </si>
  <si>
    <t>ООО "ЭйчТи-Импекс"</t>
  </si>
  <si>
    <t>разовая</t>
  </si>
  <si>
    <t>Спец техника</t>
  </si>
  <si>
    <t xml:space="preserve">Сочленённые самосвалы VOLVO A40F, A40G, CATERPILLAR 745C
Техническое обслуживание, текущие/капитальные ремонты </t>
  </si>
  <si>
    <t>Гарантия от 1 до 2 лет, технические характеристики, мобильность, доступность и простота обслуживания, условия эксплуатации, качество</t>
  </si>
  <si>
    <t>ШВЕЦИЯ, США</t>
  </si>
  <si>
    <t>ЕВРОПА</t>
  </si>
  <si>
    <t>ежемесячно</t>
  </si>
  <si>
    <t xml:space="preserve">Фронтальные погрузчики CASE 1121F, CATERPILLAR 966L, JOHN DEERE 844K, LIEBHERR L550, VOLVO L220G, VOLVO L220H
Техническое обслуживание, текущие/капитальные ремонты  </t>
  </si>
  <si>
    <t>США, ШВЕЦИЯ, ГЕРМАНИЯ</t>
  </si>
  <si>
    <t xml:space="preserve">Гусеничные экскаваторы, бульдозеры CASE CX290B, VOLVO EC300DL, VOLVO EC480DL, Volvo EC750DL, Volvo EC950DL, CASE 2050М
Техническое обслуживание, текущие/капитальные ремонты </t>
  </si>
  <si>
    <t xml:space="preserve"> 8701300009
</t>
  </si>
  <si>
    <t xml:space="preserve">Фуры, цементовозы, тонары, полуприцепы, самосвалы MAN, VOLVO, SCANIA
Техническое обслуживание, текущие/капитальные ремонты </t>
  </si>
  <si>
    <t>8716310000, 8716393001, 8704101019</t>
  </si>
  <si>
    <t>ШВЕЦИЯ, ГЕРМАНИЯ</t>
  </si>
  <si>
    <t>Дробильносортировочный комплекс</t>
  </si>
  <si>
    <t>NORD (НОРД)  "SK 9052.1 AZDBH-R-160МH/4 TF,SH,KB , i=31,28 , положение H1 11кВт , 400V/50 Герц"</t>
  </si>
  <si>
    <t>8501 52 300 0</t>
  </si>
  <si>
    <t>Гарантия 1год. Паспорт. Сертификат соответствия</t>
  </si>
  <si>
    <t>PSP Engineering a.s. Чехия</t>
  </si>
  <si>
    <t>5 лет</t>
  </si>
  <si>
    <t>Евро</t>
  </si>
  <si>
    <t>NORD (НОРД)  "SK 9072.1 АЗДБН-Р-160ЛН/4 ТФ, СН, КБ и=33,19 /AZDBH-R-160МH/4 TF,SH,KB , i=31,28 /, положение H1 15кВт , 400V/50 Герц"</t>
  </si>
  <si>
    <t>Мотор-редуктор SEW, P=7.5 кВт, n=109 об/мин, тип K77DRE132MC4 -M1-0°, 400V, 50 Hz, -36°C</t>
  </si>
  <si>
    <t>Газовая горелка Weishaupt типа g60/2-A</t>
  </si>
  <si>
    <t>8416 20 100 0</t>
  </si>
  <si>
    <t>8 лет</t>
  </si>
  <si>
    <t>Подшипник 22328EF800</t>
  </si>
  <si>
    <t>8482 20 000 1</t>
  </si>
  <si>
    <t>Паспорт. Сертификат соответствия</t>
  </si>
  <si>
    <t>SNR, Германия</t>
  </si>
  <si>
    <t>Подшипник.ру</t>
  </si>
  <si>
    <t>30 дней</t>
  </si>
  <si>
    <t>Руб</t>
  </si>
  <si>
    <t>СТАЛЬ ГОЛОСОВАЯ</t>
  </si>
  <si>
    <t>Готовы приложить данные от производителя, требований много</t>
  </si>
  <si>
    <t>Швеция,Böhler-Uddeholm</t>
  </si>
  <si>
    <t>ООО "фестальпине Высоко Эффективные Металлы РУС" (Россия)</t>
  </si>
  <si>
    <t>Рубли</t>
  </si>
  <si>
    <t xml:space="preserve">1391-1430 </t>
  </si>
  <si>
    <t>ООО "Тульская Гармонь"</t>
  </si>
  <si>
    <t>Астапова А.В. тел.+7-915-684-56-15, e-mail: anastasiya_astapova@mail.ru, info@harmonica-tula.ru</t>
  </si>
  <si>
    <t>32.99.8</t>
  </si>
  <si>
    <t>КОЖА ХРОМОВАЯ ДЛЯ МУЗЫКАЛЬНЫХ ИНСТРУМЕНТОВ 1 СОРТ В
АССОРТИМЕНТЕ, ДЛЯ ИЗГОТОВЛЕНИЯ КЛАПАНОВ БАЯНОВ, АККОРДЕОНОВ,
ГАРМОНЕЙ</t>
  </si>
  <si>
    <t xml:space="preserve">4112000000
</t>
  </si>
  <si>
    <t>ГОСТ 3674-74+ дополнительные требования</t>
  </si>
  <si>
    <t>Китайские производители</t>
  </si>
  <si>
    <t>Beijing Soko (Китай)</t>
  </si>
  <si>
    <t>кв.фут</t>
  </si>
  <si>
    <t>Залоги кожаные для музыкальных инструментов</t>
  </si>
  <si>
    <t xml:space="preserve">Moritz Grimm (Германия), </t>
  </si>
  <si>
    <t>Целлулоид</t>
  </si>
  <si>
    <t>ОБВОДКА ДЛЯ ОБЛИЦОВКИ МЕХОВЫХ КАМЕР БАЯНОВ И ГАРМОНЕЙ, ЦВЕТА РАЗЛИЧНЫЕ</t>
  </si>
  <si>
    <t>Carini de.na (Италия)</t>
  </si>
  <si>
    <t>Сервис-пакет 94031933</t>
  </si>
  <si>
    <t>Liebherr</t>
  </si>
  <si>
    <t>ежеквартально</t>
  </si>
  <si>
    <t>ШТ</t>
  </si>
  <si>
    <t>ОАО "Гурово-Бетон"</t>
  </si>
  <si>
    <t>Рожков Павел Николаевич, +7-980-589-97-97, Pavel.Rozhkov@heidelbergcement.com</t>
  </si>
  <si>
    <t>B</t>
  </si>
  <si>
    <t>08.12</t>
  </si>
  <si>
    <t>Сервис-пакет 94031934</t>
  </si>
  <si>
    <t>Сервис-пакет 94031935</t>
  </si>
  <si>
    <t>Сервис-пакет 9416154</t>
  </si>
  <si>
    <t>Сервис-пакет 9416155</t>
  </si>
  <si>
    <t>Сервис-пакет 9416156</t>
  </si>
  <si>
    <t>CA1221675 Элемент воздушного
фильтра</t>
  </si>
  <si>
    <t>Caterpillar</t>
  </si>
  <si>
    <t>CA2444484 фильтр масляный</t>
  </si>
  <si>
    <t>CA3261642 фильтр топливный</t>
  </si>
  <si>
    <t>CA1328876 фильтр масляный</t>
  </si>
  <si>
    <t>CA1328875 фильтр масляный</t>
  </si>
  <si>
    <t>CA1R0777 Элемент фильтра гидр.</t>
  </si>
  <si>
    <t>CA1R0749 фильтр топливный</t>
  </si>
  <si>
    <t>CA1752831 воздушный фильтр</t>
  </si>
  <si>
    <t>CA6T5068 Фильтр воздушный кабины</t>
  </si>
  <si>
    <t>CA6I2506 элемент фильтра</t>
  </si>
  <si>
    <t>CA3639402 Фильтр системы
кондиционирования</t>
  </si>
  <si>
    <t>CA3754302 Вторичный воздушный
фильтр</t>
  </si>
  <si>
    <t>CA3754301 Первичный воздушный
фильтр</t>
  </si>
  <si>
    <t>CA4343928 Топливный фильтр</t>
  </si>
  <si>
    <t>CA4385386 фильтр топливный</t>
  </si>
  <si>
    <t>CA4227587 Фильтр топливный тонкой
очистки</t>
  </si>
  <si>
    <t>CA3276618 фильтр кабины</t>
  </si>
  <si>
    <t>CA2237809 Фильтр сливной UHE</t>
  </si>
  <si>
    <t>CA1262131 фильтр</t>
  </si>
  <si>
    <t>CA1261814 фильтр</t>
  </si>
  <si>
    <t>CA2465009 фильтр воздушный</t>
  </si>
  <si>
    <t>CA3261643 Фильтр топливный</t>
  </si>
  <si>
    <t>CA4161225 Фильтр топливный тонкой
очистки</t>
  </si>
  <si>
    <t>CA2457451 фильтр</t>
  </si>
  <si>
    <t>CA1900760 фильтр</t>
  </si>
  <si>
    <t>CA1440832 фильтр гидравлики</t>
  </si>
  <si>
    <t>CA1303212 фильтр масляный</t>
  </si>
  <si>
    <t>CA1261813 Фильтр</t>
  </si>
  <si>
    <t>CA1070266 Фильтр воздушный</t>
  </si>
  <si>
    <t>CA8J5604 фильтр масляный</t>
  </si>
  <si>
    <t>CA6I2505 Элемент фильтра</t>
  </si>
  <si>
    <t>CA1R0755 Фильтр топливный</t>
  </si>
  <si>
    <t>CA8C9657 фильтр воздушный</t>
  </si>
  <si>
    <t>Элемент фильтра VOE17410286</t>
  </si>
  <si>
    <t>VOLVO</t>
  </si>
  <si>
    <t>Фильтр топливный VOE11110663</t>
  </si>
  <si>
    <t>Фильтр топливный VOE151260069</t>
  </si>
  <si>
    <t>Фильтр масляный VOE11448509</t>
  </si>
  <si>
    <t>Фильтр сапуна VOE11172907</t>
  </si>
  <si>
    <t>Фильтр масляный VOE17533661</t>
  </si>
  <si>
    <t>Фильтр масляный VOE21707132</t>
  </si>
  <si>
    <t>Фильтр салона VOE11703980</t>
  </si>
  <si>
    <t>Фильтр гидробака VOE11707077</t>
  </si>
  <si>
    <t>Фильтр VOE17410282</t>
  </si>
  <si>
    <t>Фильтр VOE17410278</t>
  </si>
  <si>
    <t>Фильтр VOE21620181</t>
  </si>
  <si>
    <t>Фильтр VOE11110532</t>
  </si>
  <si>
    <t>Фильтр VOE11110533</t>
  </si>
  <si>
    <t>Фильтр кабины VOE11703980</t>
  </si>
  <si>
    <t>Фильтр воздушный VOE11033999</t>
  </si>
  <si>
    <t>Фильтр VOE17410280</t>
  </si>
  <si>
    <t>Фильтр трансмиссии VOE15042230</t>
  </si>
  <si>
    <t>Фильтр АКПП VOE15042230</t>
  </si>
  <si>
    <t>Сервис пакет 1500</t>
  </si>
  <si>
    <t>Эпирок</t>
  </si>
  <si>
    <t>Трифторид бора</t>
  </si>
  <si>
    <t>BF3 -99,4%, инертный газ - 0,6, SO2 - 0,1</t>
  </si>
  <si>
    <t>ООО "Нева Химтрейдинг г. Санкт Петербург</t>
  </si>
  <si>
    <t>один раз в квартал</t>
  </si>
  <si>
    <t>ОАО "ЕЗСК"</t>
  </si>
  <si>
    <t>Афанасьев А.И. 8 (48741) 6 00 78 доб 53 61, e-mail: aai@ezsk.ru</t>
  </si>
  <si>
    <t>20.17</t>
  </si>
  <si>
    <t>N-Бутиллитий активного вещества</t>
  </si>
  <si>
    <t>23%, раствор в гексане</t>
  </si>
  <si>
    <t>Германия AlbemaleGermany GmbH</t>
  </si>
  <si>
    <t>два-три раза в год</t>
  </si>
  <si>
    <t>Диизобутилен</t>
  </si>
  <si>
    <t>C8  олефины, мин. 98,0 %</t>
  </si>
  <si>
    <t>ООО "НЕО Кемикал" г.Дзержинск</t>
  </si>
  <si>
    <t xml:space="preserve">СОЖ BONDERITE L-MR71-2 </t>
  </si>
  <si>
    <t>РФ, ООО "ТД МаслоСтар"</t>
  </si>
  <si>
    <t>ПАО "Императорский Тульский оружейный завод"</t>
  </si>
  <si>
    <t>Пашенцев Константин Владимирович, тел. 32-14-07</t>
  </si>
  <si>
    <t>25.4</t>
  </si>
  <si>
    <t xml:space="preserve">СОЖ MOBILCUT 140 NEW </t>
  </si>
  <si>
    <t>РФ, ООО "Регион Ойл"</t>
  </si>
  <si>
    <t>л</t>
  </si>
  <si>
    <t>СМАЗКА MOBILUX EP 004</t>
  </si>
  <si>
    <t>РФ, ООО "Центаурус"</t>
  </si>
  <si>
    <t>СМАЗКА MOBILUX EP2</t>
  </si>
  <si>
    <t>МАСЛО ГИДРАВЛИЧЕСКОЕ MOBIL DTE 25</t>
  </si>
  <si>
    <t xml:space="preserve">МАСЛО ГИДРАВЛИЧЕСКОЕ MOBIL DTE 24 </t>
  </si>
  <si>
    <t>МАСЛО MOBIL VACTRA OIL №2</t>
  </si>
  <si>
    <t>ОЧИСТИТЕЛЬ CASTROL TECHNICLEAN MTC 43</t>
  </si>
  <si>
    <t>СОЖ CASTROL HYSOL SL 45 XBB</t>
  </si>
  <si>
    <t>МАСЛО CASTROL MAGNA SW D 68</t>
  </si>
  <si>
    <t>МАСЛО ГИДРАВЛИЧЕСКОЕ HYSPIN AWS32</t>
  </si>
  <si>
    <t>СОЖ CASTROL CARECUT</t>
  </si>
  <si>
    <t>СОЖ ФУКС ECOCOOL 68 CF 3 205л</t>
  </si>
  <si>
    <t>РФ, ООО "Новая Веста"</t>
  </si>
  <si>
    <t>МАСЛО MOBIL VELOCITE OIL №6</t>
  </si>
  <si>
    <t>Масло MOBIL OIL LIGHT</t>
  </si>
  <si>
    <t>МАСЛО MOBIL GEAR 600XP 68 208Л</t>
  </si>
  <si>
    <t>МАСЛО MOBIL GEAR 600 XP 100</t>
  </si>
  <si>
    <t>ПРОВОЛОКА АЛЮМИНИЕВАЯ 1,6 01Е</t>
  </si>
  <si>
    <t>Великобритания</t>
  </si>
  <si>
    <t>ООО "КП Инжиниринг"</t>
  </si>
  <si>
    <t>Триоксид молибдена</t>
  </si>
  <si>
    <t xml:space="preserve">Хим. состав:
Mo typ.- 66,6%, 
C – 50 ppm max, 
S – 30 ppm max, 
Fe – 20 ppm max, 
Ni – 10 ppm max, 
Cr – 10 ppm max, 
Cu – 15 ppm max, 
Mg – 10 ppm max, 
Mn – 10 ppm max, 
Co – 10 ppm max, 
K – 100 ppm max, 
Na – 10 ppm max, 
Ca – 10 ppm max, 
W – 150 ppm max, 
Si – 10 ppm max, 
Al – 10 ppm max, 
Pb – 10 ppm max, 
Ti – 10 ppm max, 
Sn – 10 ppm max, 
P – 10 ppm max, 
As – 10 ppm max, 
Bi – 10 ppm max,                                              Cd – 10 ppm max, 
Zn – 10 ppm max, 
Zr – 10 ppm max, 
Ag – 10 ppm max, 
Ba – 15 ppm max.  
Насыпная плотность (Scott): &gt;1,4 г/см3.
Фишер (FSSS): 16.00 – 22.0 мкм.            </t>
  </si>
  <si>
    <t xml:space="preserve">Чили </t>
  </si>
  <si>
    <t>килограмм</t>
  </si>
  <si>
    <t>14-16 тонн</t>
  </si>
  <si>
    <t>$</t>
  </si>
  <si>
    <t>АО "ПОЛЕМА"</t>
  </si>
  <si>
    <t>Журавлева Светлана Сергеевна, тел. +7 963 932 10 68, zhuravleva_ss@metholding.com</t>
  </si>
  <si>
    <t>24.45</t>
  </si>
  <si>
    <t>Хром</t>
  </si>
  <si>
    <t>Хим. состав: 
Cr 99.6 min
Fe 0.35max 
Al 0.1max
Si 0.1 max 
C 0.02 max
S 0.01 max
P 0.01 max
Размеры частиц: 250x45 microns (min. 95%)</t>
  </si>
  <si>
    <t>Франция</t>
  </si>
  <si>
    <t>1 раз в 2 месяца</t>
  </si>
  <si>
    <t>2,5-3,5 тонны</t>
  </si>
  <si>
    <t>€</t>
  </si>
  <si>
    <t>Блистерная фольга</t>
  </si>
  <si>
    <t>Алюберг С.п.А.</t>
  </si>
  <si>
    <t>ООО "Презент упаковка"</t>
  </si>
  <si>
    <t>Костина Светлана Николаевна, 8-910-163-02-11, s.kostina@platinka.ru</t>
  </si>
  <si>
    <t>25.92</t>
  </si>
  <si>
    <t>Колд-форм</t>
  </si>
  <si>
    <t>Термолак</t>
  </si>
  <si>
    <t>Flintgrp</t>
  </si>
  <si>
    <t>прозрачные печатные краски</t>
  </si>
  <si>
    <t>черные печатные краски</t>
  </si>
  <si>
    <t>цветные печатные краски</t>
  </si>
  <si>
    <t>Кислотный обезжириватель Hydronet Base</t>
  </si>
  <si>
    <t>Soprin, Италия</t>
  </si>
  <si>
    <t>ООО"НеоКемикал", РФ</t>
  </si>
  <si>
    <t>EUR.</t>
  </si>
  <si>
    <t>ООО "Спецтрансмонолит - Т"</t>
  </si>
  <si>
    <t>спец-т МТС Ануфриев А.Ю., 34-85-50</t>
  </si>
  <si>
    <t>F</t>
  </si>
  <si>
    <t>41.2</t>
  </si>
  <si>
    <t>Кислотный обезжириватель Hydronet Ricarica</t>
  </si>
  <si>
    <t>Антииспаритель Antivapor</t>
  </si>
  <si>
    <t>Ингибитор Ironsave</t>
  </si>
  <si>
    <t>Никелевая добавка Film-Flux</t>
  </si>
  <si>
    <t>Смачивающая добавка Antiblast</t>
  </si>
  <si>
    <t>Раскислитель Flux zink</t>
  </si>
  <si>
    <t>Цинк-аммоний хлористый</t>
  </si>
  <si>
    <t>ООО"ХК Гран", РФ</t>
  </si>
  <si>
    <t>Контакторы, автоматические выключатели.</t>
  </si>
  <si>
    <t>Schneider (Германия)</t>
  </si>
  <si>
    <t>ООО "КомплектЭлектро; ООО "ТД "Электротехмонтаж" РФ</t>
  </si>
  <si>
    <t xml:space="preserve">Нить полиэфирная </t>
  </si>
  <si>
    <t>ПРОЧНОСТЬ НА РАЗРЫВ CV ЗНАЧЕНИЕ, 4%	
РАЗРЫВНОЕ УДЛИНЕНИЕ, 20%</t>
  </si>
  <si>
    <t>HUZHOU ZHONGYUE CHEMICAL FIBER CO., LTD Китай, xinfengming group huzhou zhongshi technology co., ltd. Китай</t>
  </si>
  <si>
    <t xml:space="preserve">ООО «Производственная компания «Фабрикс» (ООО «ПКФ»)
</t>
  </si>
  <si>
    <t>Тарсакова Яна Андреевна +79260954611 106@fabreex.ru; Власова Ирина Руководитель финансового отдела 8 495 105-90-15  (доб. 155)  |  8 926 095-46-35  |  i.vlasova@fabreex.ru</t>
  </si>
  <si>
    <t>13.91</t>
  </si>
  <si>
    <t>Нить эластомерная</t>
  </si>
  <si>
    <t xml:space="preserve">5402440000
</t>
  </si>
  <si>
    <t>Замасливатель - 3,5; растяжимость- 515</t>
  </si>
  <si>
    <t>Taekwang Synthetic Fiber(Changshu) Limited Китай</t>
  </si>
  <si>
    <t>ООО Интекс</t>
  </si>
  <si>
    <t xml:space="preserve">Пряжа полиэфирная </t>
  </si>
  <si>
    <t xml:space="preserve">Краситель </t>
  </si>
  <si>
    <t>стойкость крашения 4</t>
  </si>
  <si>
    <t>Colourtex Industries Private Limited Индия</t>
  </si>
  <si>
    <t>ООО Грант</t>
  </si>
  <si>
    <t>текстильно вспомогательные вещества</t>
  </si>
  <si>
    <t xml:space="preserve">3809910000, 2915210000, 2831100000, 2815110000, </t>
  </si>
  <si>
    <t>стойкость крашения 4, низкая пилингуемость готового полотна</t>
  </si>
  <si>
    <t xml:space="preserve">IGCAR CHEMICALS, S.L. Испания, Pulcra Chemical Gmbh Германия, BA Special Chem &amp; Color Srl Италия, Новорос РФ, АО Каустик РФ, Rokem Honkong Limited Китай </t>
  </si>
  <si>
    <t xml:space="preserve">ООО Грант, ООО Юнихим-Про, ООО Колори, АО Новорос, АО ТД Химпэк, АО Пигмент </t>
  </si>
  <si>
    <t xml:space="preserve">Зап части на кругловязальные машины: валы, баки, шестеренки, ремни, системы привода, моторы, панель управления, керамические заглушки </t>
  </si>
  <si>
    <t>подходящее к китайским круговязальным машинам</t>
  </si>
  <si>
    <t>ZHENFU KNITTING MACHINE CO.,LTD SHISHI Китай</t>
  </si>
  <si>
    <t>Иглы и платины для кругловязальных машин</t>
  </si>
  <si>
    <t>высокая износостойкость</t>
  </si>
  <si>
    <t>Groz-Beckert KG Германия</t>
  </si>
  <si>
    <t>ООО Протехресурс</t>
  </si>
  <si>
    <t xml:space="preserve">катализатор </t>
  </si>
  <si>
    <t>Famax</t>
  </si>
  <si>
    <t>Clariant AG(поставщик ООО "Клариант (РУС)")</t>
  </si>
  <si>
    <t>ООО "Клариант РУС", г. Москва</t>
  </si>
  <si>
    <t>АО "Щекиноазот"</t>
  </si>
  <si>
    <t>Александрова Т.Л. 48751 96850, atl@azot.net</t>
  </si>
  <si>
    <t>с</t>
  </si>
  <si>
    <t>20.13</t>
  </si>
  <si>
    <t>H3-11</t>
  </si>
  <si>
    <t>BASF (Поставщик ООО "Басф)</t>
  </si>
  <si>
    <t>ООО "БАСФ" Москва</t>
  </si>
  <si>
    <t xml:space="preserve"> TK-250,  HTZ-31, AR-401, RKS-2, RKS-2-7H, МК-151 FENCETM</t>
  </si>
  <si>
    <t>Haldor Topsoe A/S, Дания</t>
  </si>
  <si>
    <t>центробежный герметичный насос с экранированным двигателем во взрывобезопасном исполнении ExdeIICT3</t>
  </si>
  <si>
    <t>Q-320м3/h,Р6,81bar,   Т-60C</t>
  </si>
  <si>
    <t>NIKISO, Япония</t>
  </si>
  <si>
    <t>в зависимости от результата тендера</t>
  </si>
  <si>
    <t>Q-12,5м3/h,Р5,0bar,   Т-60C</t>
  </si>
  <si>
    <t>MOLDOVAHIDROMASH, Молдова</t>
  </si>
  <si>
    <t>Q-25м3/h,Р8,0bar,   Т-60C</t>
  </si>
  <si>
    <t>Q-25м3/h,Р5,0bar,   Т-60C</t>
  </si>
  <si>
    <t>Q-6,3м3/h,Р3,2bar,   Т-90C</t>
  </si>
  <si>
    <t>Q-12,5м3/h,Р5,0bar,   Т-90C</t>
  </si>
  <si>
    <t>Q-25м3/h,Р5,0bar,   Т-90C</t>
  </si>
  <si>
    <t>Q-50м3/h,Р5,0bar,   Т-90C</t>
  </si>
  <si>
    <t>Насос-компрессор жидкостно-кольцевой (газодувка)поз. V-120A</t>
  </si>
  <si>
    <t xml:space="preserve">Расход рабочей жидкости от  2,3 до  4,5 м3/час.
Начальное давление 0,020 МПа (0,02 кгс/см2)
Давление конечное 0,110 МПа (1,10кгс/см2)
      Производительность 3600 м3/ч, по результатам испытаний при давлении 0,6 кгс/см2 и скорости вращения вала 640 об/мин.
</t>
  </si>
  <si>
    <t>ASCO, Италия</t>
  </si>
  <si>
    <t>Мотор-редуктор</t>
  </si>
  <si>
    <t>Редуктор: фланцевое исполнение,  крутящий момент - 4,1 kNm, максимальный крутящий момент: - 13 kNw. Электродвигатель - 90 КВт. 1485 об/мин.</t>
  </si>
  <si>
    <t>SEW-Eurodrive, Германия</t>
  </si>
  <si>
    <t>паротурбинная установка Р-124В</t>
  </si>
  <si>
    <t>N=32 кВт., п=2900 об/мин. 
Рабочая температура 200-132оС Рабочая среда – пар.
Расход  - 9 м3/час. Напор - 400 м.ж.ст.</t>
  </si>
  <si>
    <t>На момент проработки: 1) «AF Chemical Equipment» LLC, Индия 2) SIEMENS, Германия</t>
  </si>
  <si>
    <t>паротурбинная установка Р-110В</t>
  </si>
  <si>
    <t>(мощность) N = 032 кВт,  (число оборотов) п=2900 об/мин
Рабочая температура от плюс 200 до плюс 132 оС
Рабочая среда  - пар.
Расход  - 140 м3/час. Напор - 47 м.ж.ст.</t>
  </si>
  <si>
    <t xml:space="preserve">Мембранный пневматический насос </t>
  </si>
  <si>
    <t>Макс. расход (м³/час) - 22 Макс. давление (м.в.ст.)- 82</t>
  </si>
  <si>
    <t>Graco, США</t>
  </si>
  <si>
    <t>Циркуляционный насос Р-110А</t>
  </si>
  <si>
    <t>Расход - 140 м3/час. Напор - 47 м.ж.ст.</t>
  </si>
  <si>
    <t>Dickow Pumpen, Германия</t>
  </si>
  <si>
    <t>Насос поз. Р-331А</t>
  </si>
  <si>
    <t>Расход - 50 м3/час. Напор - 50 м.ж.ст.</t>
  </si>
  <si>
    <t>клапан METSO AUTOMATION</t>
  </si>
  <si>
    <t>Клапан SO 1088689 10”838WSTGR1136HBXZC-LUMMQY-Z-B1JU16/55CL</t>
  </si>
  <si>
    <t>METSO, Финляндия</t>
  </si>
  <si>
    <t>клаппан METSO AUTOMATION</t>
  </si>
  <si>
    <t>Клапан SO 1088689 4”838WSTGR1136HBXZC-LUMMQY-ZB1JU10/40CL</t>
  </si>
  <si>
    <t xml:space="preserve">клапаан METSO AUTOMATION  </t>
  </si>
  <si>
    <t>клапан SO 3" 838WSTGR1136HYXZCLUQY-ZB1JU8/35CL</t>
  </si>
  <si>
    <t>Консольно-поворотный скребковый реклаймер (кратцер-кран)</t>
  </si>
  <si>
    <t>Производительность [т/ч]:100                      Режим работы [ч/год]:8500             Рабочая скорость перемещения, [м/мин]:4,4       Межосевое расстояние стрелы, [мм]:5900        Угол поворота платформы, [град.]:380</t>
  </si>
  <si>
    <t>SCHADE Aumund Group, Германия</t>
  </si>
  <si>
    <t>Пульсационная центрифуга</t>
  </si>
  <si>
    <t>Вес (кг)-2340 Исполнение барабана-           2-ступенчатый Диаметры барабанов(мм)-425/500</t>
  </si>
  <si>
    <t>Ferrum AG, Швейцария</t>
  </si>
  <si>
    <t>Насос выдачи жидкого аммиака поз. Р 104</t>
  </si>
  <si>
    <t>Производительность 80м3/ч; Напор 198 м ст. ж.</t>
  </si>
  <si>
    <t>Hermetic-Punpen, Германия</t>
  </si>
  <si>
    <t>Насос поз. 4АС3309 силового масла турбины поз. ТР 701</t>
  </si>
  <si>
    <t>Модель JIHOSTROJ VELEŠÍN T3-6R-R1C3-SG03G03-N HYDROGENERÁTOR</t>
  </si>
  <si>
    <t>JIHOSTROJ, Чехия</t>
  </si>
  <si>
    <t>Насос поз. 4АС3305 охлаждения силового масла турбины поз. ТР 701</t>
  </si>
  <si>
    <t>Модель JIHOSTROJ VELEŠÍN T3-16R-R1C3-SG04G03-N HYDROGENERÁTOR</t>
  </si>
  <si>
    <t>Насос TITANO 3120  поз. Р551</t>
  </si>
  <si>
    <t>Peroni Pompe, Модель TITANO 3120 для поз. Р551</t>
  </si>
  <si>
    <t>Peroni Pompe, Италия</t>
  </si>
  <si>
    <t>грохот вибрационный</t>
  </si>
  <si>
    <t>Rotex R72DA AASS</t>
  </si>
  <si>
    <t>Rotex, Англия</t>
  </si>
  <si>
    <t>аспирационные системы</t>
  </si>
  <si>
    <t xml:space="preserve">Фильтр, модель: SimPact JMR </t>
  </si>
  <si>
    <t>Simatek, Дания</t>
  </si>
  <si>
    <t>Испаритель олеума</t>
  </si>
  <si>
    <t>теплообменное обрудование</t>
  </si>
  <si>
    <t>apb Apparatebau Schweisstechnik GmbH, Австрия</t>
  </si>
  <si>
    <t>Водяной холодильник</t>
  </si>
  <si>
    <t>ONDRSTROJ ENGINEERING s.r.o., Чехия</t>
  </si>
  <si>
    <t xml:space="preserve">Насос консольно-моноблочный </t>
  </si>
  <si>
    <t xml:space="preserve">CME 1-2 A-R-G-E-AQQE U-A-D-N, </t>
  </si>
  <si>
    <t xml:space="preserve">GRUNDFOS, Дания </t>
  </si>
  <si>
    <t xml:space="preserve">Центробежный электронасосный агрегат </t>
  </si>
  <si>
    <t xml:space="preserve"> KRTK 150-400/804UNG-S </t>
  </si>
  <si>
    <t>KSB, Германия</t>
  </si>
  <si>
    <t>компрессор</t>
  </si>
  <si>
    <t>ZB5VSD+</t>
  </si>
  <si>
    <t>Atlas Copco, Бельгия</t>
  </si>
  <si>
    <t xml:space="preserve">Насос </t>
  </si>
  <si>
    <t>ARX F050-140/014C2USG</t>
  </si>
  <si>
    <t xml:space="preserve">Заглубленная комплектная насосная станция </t>
  </si>
  <si>
    <t>(в составе насосы КСБ)</t>
  </si>
  <si>
    <t>TP15038CPfIm000</t>
  </si>
  <si>
    <t>Injecta, Италия</t>
  </si>
  <si>
    <t xml:space="preserve">Центробежный герметичный насос </t>
  </si>
  <si>
    <t xml:space="preserve">HN22D-A3 </t>
  </si>
  <si>
    <t>Nikkiso, Япония</t>
  </si>
  <si>
    <t>TP NO 125-315</t>
  </si>
  <si>
    <t>Klaus Union, Германия</t>
  </si>
  <si>
    <t>Насосы</t>
  </si>
  <si>
    <t>CAM, CAMF</t>
  </si>
  <si>
    <t>HERMETIC, Германия</t>
  </si>
  <si>
    <t>ALPHA2 25-80 180 колодезный</t>
  </si>
  <si>
    <t>Мотопомпа</t>
  </si>
  <si>
    <t xml:space="preserve"> ROBIN SUBARU PTX 320ST </t>
  </si>
  <si>
    <t>Daishin, Япония</t>
  </si>
  <si>
    <t xml:space="preserve">PTX401T </t>
  </si>
  <si>
    <t xml:space="preserve">Принтер </t>
  </si>
  <si>
    <t>НМК-Пр-УП-2426-00</t>
  </si>
  <si>
    <t>Matthews, Швеция</t>
  </si>
  <si>
    <t xml:space="preserve">Аппарат автономный высокого давления </t>
  </si>
  <si>
    <t>MC 7P-220/1120 PE PLUS 106174807 1067x686x660</t>
  </si>
  <si>
    <t>Nilfisk (поставщик ООО "СиМП-Техно" г. Москва)</t>
  </si>
  <si>
    <t>запчасти к турбине Siemens</t>
  </si>
  <si>
    <t>оригинальные запчасти в ассортименте</t>
  </si>
  <si>
    <t>запчасти к насосам Nikkiso</t>
  </si>
  <si>
    <t>запчасти к насосам Klaus Union</t>
  </si>
  <si>
    <t>запчасти к насосам KSB</t>
  </si>
  <si>
    <t>запчасти для компрессора Mitsubishi</t>
  </si>
  <si>
    <t>Mitsubishi, Япония</t>
  </si>
  <si>
    <t>запчасти для градирни Marley</t>
  </si>
  <si>
    <t>Marley, Великобритания</t>
  </si>
  <si>
    <t>Запчасти к насосам Peroni</t>
  </si>
  <si>
    <t>Peroni, Италия</t>
  </si>
  <si>
    <t>Запчасти к насосам Ferrum</t>
  </si>
  <si>
    <t>Ferrum, Швейцария</t>
  </si>
  <si>
    <t>Запчасти к насосам ЦГ</t>
  </si>
  <si>
    <t>Запчасти к насосам Dickow</t>
  </si>
  <si>
    <t>Dickow, Германия</t>
  </si>
  <si>
    <t>Запчасти к градирне Wentech</t>
  </si>
  <si>
    <t>Wentech, Польша</t>
  </si>
  <si>
    <t>Запчасти к градирне Rexnord</t>
  </si>
  <si>
    <t>Rexnord, США</t>
  </si>
  <si>
    <t>Запчасти к редукторам Flender</t>
  </si>
  <si>
    <t>Flender, Германия</t>
  </si>
  <si>
    <t>Подшипниковые узлы Baldor</t>
  </si>
  <si>
    <t>Baldor, США</t>
  </si>
  <si>
    <t>ЗИП к насосамSeko</t>
  </si>
  <si>
    <t>Seko, Италия</t>
  </si>
  <si>
    <t>комплекты муфельного блока горелки</t>
  </si>
  <si>
    <t>оригинальные детали в ассортименте</t>
  </si>
  <si>
    <t>John Zink International Luxemburg S.sr.l, Люксембург</t>
  </si>
  <si>
    <t>ООО "Арсенал Групп" Санкт-Петербург</t>
  </si>
  <si>
    <t>ремни приводные</t>
  </si>
  <si>
    <t>Contitech 14M-3136-37</t>
  </si>
  <si>
    <t>ContiTech Power Transmission Group, Германия</t>
  </si>
  <si>
    <t>ООО "Лайнком", г.Москва</t>
  </si>
  <si>
    <t>Contitech 14M-3850-37</t>
  </si>
  <si>
    <t>оргтехника, серверное оборудование, комплектующие</t>
  </si>
  <si>
    <t>в ассортименте</t>
  </si>
  <si>
    <t>HP, Canon, Toshiba, Acer, Samsung, AMD, Intel, Xerox и др.</t>
  </si>
  <si>
    <t>специальное сменное устройство с красящим веществом для принтеров (картриджи)</t>
  </si>
  <si>
    <t>програмное обеспечение</t>
  </si>
  <si>
    <t>Microsoft</t>
  </si>
  <si>
    <t xml:space="preserve">ТУЛЬСКАЯ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</si>
</sst>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3D3D3D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" fillId="0" borderId="1"/>
    <xf numFmtId="0" fontId="2" fillId="0" borderId="0"/>
    <xf numFmtId="0" fontId="2" fillId="0" borderId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>
      <alignment horizontal="left"/>
    </xf>
    <xf numFmtId="0" fontId="3" fillId="0" borderId="0" applyBorder="0" applyProtection="0">
      <alignment horizontal="left"/>
    </xf>
    <xf numFmtId="0" fontId="3" fillId="0" borderId="0" applyBorder="0" applyProtection="0"/>
    <xf numFmtId="0" fontId="12" fillId="0" borderId="0"/>
    <xf numFmtId="0" fontId="12" fillId="0" borderId="0"/>
  </cellStyleXfs>
  <cellXfs count="1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4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/>
    </xf>
    <xf numFmtId="0" fontId="4" fillId="2" borderId="5" xfId="2" applyFont="1" applyFill="1" applyBorder="1" applyAlignment="1"/>
    <xf numFmtId="0" fontId="4" fillId="0" borderId="5" xfId="2" applyFont="1" applyBorder="1" applyAlignment="1"/>
    <xf numFmtId="0" fontId="4" fillId="2" borderId="4" xfId="10" applyFont="1" applyFill="1" applyBorder="1" applyAlignment="1">
      <alignment horizontal="left"/>
    </xf>
    <xf numFmtId="0" fontId="4" fillId="2" borderId="5" xfId="10" applyFont="1" applyFill="1" applyBorder="1" applyAlignment="1">
      <alignment horizontal="left"/>
    </xf>
    <xf numFmtId="0" fontId="4" fillId="0" borderId="4" xfId="10" applyFont="1" applyBorder="1" applyAlignment="1">
      <alignment horizontal="left"/>
    </xf>
    <xf numFmtId="0" fontId="4" fillId="0" borderId="5" xfId="10" applyFont="1" applyBorder="1" applyAlignment="1">
      <alignment horizontal="left"/>
    </xf>
    <xf numFmtId="0" fontId="4" fillId="0" borderId="5" xfId="11" applyFont="1" applyBorder="1" applyAlignment="1">
      <alignment horizontal="left"/>
    </xf>
    <xf numFmtId="0" fontId="4" fillId="2" borderId="5" xfId="11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0" borderId="4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7"/>
    </xf>
    <xf numFmtId="0" fontId="4" fillId="2" borderId="4" xfId="0" applyFont="1" applyFill="1" applyBorder="1" applyAlignment="1">
      <alignment horizontal="left" vertical="center" wrapText="1" indent="7"/>
    </xf>
    <xf numFmtId="0" fontId="10" fillId="2" borderId="5" xfId="0" applyFont="1" applyFill="1" applyBorder="1"/>
    <xf numFmtId="0" fontId="8" fillId="2" borderId="5" xfId="1" applyFont="1" applyFill="1" applyBorder="1" applyAlignment="1">
      <alignment wrapText="1"/>
    </xf>
    <xf numFmtId="0" fontId="10" fillId="0" borderId="5" xfId="0" applyFont="1" applyBorder="1"/>
    <xf numFmtId="0" fontId="8" fillId="0" borderId="5" xfId="1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11" fillId="2" borderId="5" xfId="0" applyFont="1" applyFill="1" applyBorder="1"/>
    <xf numFmtId="49" fontId="4" fillId="0" borderId="5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4" fillId="0" borderId="4" xfId="3" applyFont="1" applyBorder="1" applyAlignment="1">
      <alignment wrapText="1"/>
    </xf>
    <xf numFmtId="0" fontId="9" fillId="0" borderId="5" xfId="0" applyFont="1" applyBorder="1"/>
    <xf numFmtId="0" fontId="9" fillId="2" borderId="5" xfId="0" applyFont="1" applyFill="1" applyBorder="1"/>
    <xf numFmtId="0" fontId="4" fillId="0" borderId="5" xfId="3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wrapText="1" shrinkToFit="1"/>
    </xf>
    <xf numFmtId="0" fontId="4" fillId="2" borderId="5" xfId="0" applyFont="1" applyFill="1" applyBorder="1" applyAlignment="1">
      <alignment wrapText="1" shrinkToFit="1"/>
    </xf>
    <xf numFmtId="0" fontId="4" fillId="2" borderId="4" xfId="10" applyFont="1" applyFill="1" applyBorder="1" applyAlignment="1">
      <alignment horizontal="left" vertical="top"/>
    </xf>
    <xf numFmtId="0" fontId="4" fillId="2" borderId="5" xfId="10" applyFont="1" applyFill="1" applyBorder="1" applyAlignment="1">
      <alignment horizontal="left" vertical="top"/>
    </xf>
    <xf numFmtId="0" fontId="4" fillId="0" borderId="4" xfId="10" applyFont="1" applyBorder="1" applyAlignment="1">
      <alignment horizontal="left" vertical="top"/>
    </xf>
    <xf numFmtId="0" fontId="4" fillId="0" borderId="5" xfId="10" applyFont="1" applyBorder="1" applyAlignment="1">
      <alignment horizontal="left" vertical="top"/>
    </xf>
    <xf numFmtId="0" fontId="4" fillId="3" borderId="4" xfId="10" applyFont="1" applyFill="1" applyBorder="1" applyAlignment="1">
      <alignment horizontal="left" vertical="top"/>
    </xf>
    <xf numFmtId="0" fontId="4" fillId="3" borderId="5" xfId="10" applyFont="1" applyFill="1" applyBorder="1" applyAlignment="1">
      <alignment horizontal="left" vertical="top"/>
    </xf>
    <xf numFmtId="0" fontId="4" fillId="3" borderId="4" xfId="10" applyFont="1" applyFill="1" applyBorder="1" applyAlignment="1">
      <alignment horizontal="left"/>
    </xf>
    <xf numFmtId="0" fontId="4" fillId="3" borderId="5" xfId="1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4" fillId="2" borderId="5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top"/>
    </xf>
    <xf numFmtId="0" fontId="4" fillId="2" borderId="5" xfId="10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0" fontId="4" fillId="2" borderId="6" xfId="10" applyFont="1" applyFill="1" applyBorder="1" applyAlignment="1">
      <alignment horizontal="left" vertical="center"/>
    </xf>
    <xf numFmtId="0" fontId="4" fillId="0" borderId="0" xfId="10" applyFont="1" applyAlignment="1">
      <alignment horizontal="left" vertical="center"/>
    </xf>
    <xf numFmtId="0" fontId="4" fillId="0" borderId="5" xfId="10" applyFont="1" applyBorder="1" applyAlignment="1">
      <alignment horizontal="left" vertical="center"/>
    </xf>
    <xf numFmtId="0" fontId="4" fillId="0" borderId="5" xfId="2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0" fontId="4" fillId="0" borderId="6" xfId="10" applyFont="1" applyBorder="1" applyAlignment="1">
      <alignment horizontal="left" vertical="center"/>
    </xf>
    <xf numFmtId="0" fontId="4" fillId="0" borderId="4" xfId="11" applyFont="1" applyBorder="1" applyAlignment="1">
      <alignment horizontal="left"/>
    </xf>
    <xf numFmtId="0" fontId="4" fillId="2" borderId="4" xfId="1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3" fontId="4" fillId="0" borderId="5" xfId="0" applyNumberFormat="1" applyFont="1" applyBorder="1" applyAlignment="1">
      <alignment horizontal="left"/>
    </xf>
  </cellXfs>
  <cellStyles count="12">
    <cellStyle name="Excel Built-in Normal" xfId="10"/>
    <cellStyle name="Excel Built-in Normal 1" xfId="11"/>
    <cellStyle name="TableCellStyle" xfId="1"/>
    <cellStyle name="Заглавие сводной таблицы" xfId="8"/>
    <cellStyle name="Значение сводной таблицы" xfId="5"/>
    <cellStyle name="Категория сводной таблицы" xfId="7"/>
    <cellStyle name="Обычный" xfId="0" builtinId="0"/>
    <cellStyle name="Обычный 16" xfId="2"/>
    <cellStyle name="Обычный 3" xfId="3"/>
    <cellStyle name="Поле сводной таблицы" xfId="6"/>
    <cellStyle name="Результат сводной таблицы" xfId="9"/>
    <cellStyle name="Угол сводной таблицы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5383B"/>
      <rgbColor rgb="FF993300"/>
      <rgbColor rgb="FF993366"/>
      <rgbColor rgb="FF3D3D3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wnloads/&#1055;&#1086;&#1074;&#1099;&#1096;&#1077;&#1085;&#1080;&#1077;%20&#1087;&#1088;&#1086;&#1080;&#1079;&#1074;&#1086;&#1076;&#1080;&#1090;&#1077;&#1083;&#1100;&#1085;&#1086;&#1089;&#1090;&#1080;%20&#1090;&#1088;&#1091;&#1076;&#1072;/&#1041;&#1086;&#1083;&#1100;&#1096;&#1086;&#1077;%20&#1089;&#1086;&#1074;&#1077;&#1097;&#1072;&#1085;&#1080;&#1077;/&#1050;&#1086;&#1087;&#1080;&#1103;%20&#1050;&#1086;&#1087;&#1080;&#1103;%20&#1050;&#1086;&#1087;&#1080;&#1103;%20&#1050;&#1086;&#1087;&#1080;&#1103;%20&#1057;&#1055;&#1040;&#1056;&#1050;_&#1042;&#1099;&#1073;&#1086;&#1088;&#1082;&#1072;_&#1082;&#1086;&#1084;&#1087;&#1072;&#1085;&#1080;&#1081;_(&#1089;&#1086;&#1074;&#1077;&#1097;&#1072;&#1085;&#1080;&#1077;)%20-%20&#1089;&#1090;&#1072;&#1090;&#1091;&#1089;%20&#1074;&#1086;&#1074;&#1083;&#1077;&#1095;&#1077;&#1085;&#1080;&#1103;%20&#1074;%20&#1087;&#1088;&#1086;&#1075;&#1088;&#1072;&#1084;&#1084;&#1091;&#1048;&#1102;&#1085;&#1100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ьные участники"/>
      <sheetName val="Совещание 13.09.19 г."/>
      <sheetName val="Перспективные заявки"/>
      <sheetName val="СоглашенияУчастников"/>
      <sheetName val="report"/>
      <sheetName val="Заявители и участники"/>
      <sheetName val="ФЦК"/>
      <sheetName val="ОКВЭД"/>
      <sheetName val="Условия"/>
      <sheetName val="Выборка участников"/>
      <sheetName val="Условия запроса"/>
      <sheetName val="OKVED"/>
      <sheetName val="Щекинский райо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СЕЛЬСКОЕ, ЛЕСНОЕ ХОЗЯЙСТВО, ОХОТА, РЫБОЛОВСТВО И РЫБОВОДСТВО</v>
          </cell>
        </row>
        <row r="3">
          <cell r="C3" t="str">
            <v>Растениеводство и животноводство, охота и предоставление соответствующих услуг в этих областях</v>
          </cell>
          <cell r="D3" t="str">
            <v>01</v>
          </cell>
        </row>
        <row r="4">
          <cell r="C4" t="str">
            <v>Выращивание однолетних культур</v>
          </cell>
          <cell r="D4" t="str">
            <v>01.1</v>
          </cell>
        </row>
        <row r="5">
          <cell r="C5" t="str">
            <v>Выращивание зерновых (кроме риса), зернобобовых культур и семян масличных культур</v>
          </cell>
          <cell r="D5" t="str">
            <v>01.11</v>
          </cell>
        </row>
        <row r="6">
          <cell r="C6" t="str">
            <v>Выращивание зерновых культур</v>
          </cell>
          <cell r="D6" t="str">
            <v>01.11.1</v>
          </cell>
        </row>
        <row r="7">
          <cell r="C7" t="str">
            <v>Выращивание пшеницы</v>
          </cell>
          <cell r="D7" t="str">
            <v>01.11.11</v>
          </cell>
        </row>
        <row r="8">
          <cell r="C8" t="str">
            <v>Выращивание ячменя</v>
          </cell>
          <cell r="D8" t="str">
            <v>01.11.12</v>
          </cell>
        </row>
        <row r="9">
          <cell r="C9" t="str">
            <v>Выращивание ржи</v>
          </cell>
          <cell r="D9" t="str">
            <v>01.11.13</v>
          </cell>
        </row>
        <row r="10">
          <cell r="C10" t="str">
            <v>Выращивание кукурузы</v>
          </cell>
          <cell r="D10" t="str">
            <v>01.11.14</v>
          </cell>
        </row>
        <row r="11">
          <cell r="C11" t="str">
            <v>Выращивание овса</v>
          </cell>
          <cell r="D11" t="str">
            <v>01.11.15</v>
          </cell>
        </row>
        <row r="12">
          <cell r="C12" t="str">
            <v>Выращивание гречихи</v>
          </cell>
          <cell r="D12" t="str">
            <v>01.11.16</v>
          </cell>
        </row>
        <row r="13">
          <cell r="C13" t="str">
            <v>Выращивание прочих зерновых культур</v>
          </cell>
          <cell r="D13" t="str">
            <v>01.11.19</v>
          </cell>
        </row>
        <row r="14">
          <cell r="C14" t="str">
            <v>Выращивание зернобобовых культур</v>
          </cell>
          <cell r="D14" t="str">
            <v>01.11.2</v>
          </cell>
        </row>
        <row r="15">
          <cell r="C15" t="str">
            <v>Выращивание семян масличных культур</v>
          </cell>
          <cell r="D15" t="str">
            <v>01.11.3</v>
          </cell>
        </row>
        <row r="16">
          <cell r="C16" t="str">
            <v>Выращивание семян подсолнечника</v>
          </cell>
          <cell r="D16" t="str">
            <v>01.11.31</v>
          </cell>
        </row>
        <row r="17">
          <cell r="C17" t="str">
            <v>Выращивание семян рапса</v>
          </cell>
          <cell r="D17" t="str">
            <v>01.11.32</v>
          </cell>
        </row>
        <row r="18">
          <cell r="C18" t="str">
            <v>Выращивание семян соевых бобов</v>
          </cell>
          <cell r="D18" t="str">
            <v>01.11.33</v>
          </cell>
        </row>
        <row r="19">
          <cell r="C19" t="str">
            <v>Выращивание семян прочих масличных культур</v>
          </cell>
          <cell r="D19" t="str">
            <v>01.11.39</v>
          </cell>
        </row>
        <row r="20">
          <cell r="C20" t="str">
            <v>Выращивание риса</v>
          </cell>
          <cell r="D20" t="str">
            <v>01.12</v>
          </cell>
        </row>
        <row r="21">
          <cell r="C21" t="str">
            <v>Выращивание овощей, бахчевых, корнеплодных и клубнеплодных культур, грибов и трюфелей</v>
          </cell>
          <cell r="D21" t="str">
            <v>01.13</v>
          </cell>
        </row>
        <row r="22">
          <cell r="C22" t="str">
            <v>Выращивание овощей</v>
          </cell>
          <cell r="D22" t="str">
            <v>01.13.1</v>
          </cell>
        </row>
        <row r="23">
          <cell r="C23" t="str">
            <v>Выращивание овощей открытого грунта</v>
          </cell>
          <cell r="D23" t="str">
            <v>01.13.11</v>
          </cell>
        </row>
        <row r="24">
          <cell r="C24" t="str">
            <v>Выращивание овощей защищенного грунта</v>
          </cell>
          <cell r="D24" t="str">
            <v>01.13.12</v>
          </cell>
        </row>
        <row r="25">
          <cell r="C25" t="str">
            <v>Выращивание бахчевых культур</v>
          </cell>
          <cell r="D25" t="str">
            <v>01.13.2</v>
          </cell>
        </row>
        <row r="26">
          <cell r="C26" t="str">
            <v>Выращивание столовых корнеплодных и клубнеплодных культур с высоким содержанием крахмала или инулина</v>
          </cell>
          <cell r="D26" t="str">
            <v>01.13.3</v>
          </cell>
        </row>
        <row r="27">
          <cell r="C27" t="str">
            <v>Выращивание картофеля</v>
          </cell>
          <cell r="D27" t="str">
            <v>01.13.31</v>
          </cell>
        </row>
        <row r="28">
          <cell r="C28" t="str">
            <v>Выращивание прочих столовых корнеплодных и клубнеплодных культур с высоким содержанием крахмала или инулина</v>
          </cell>
          <cell r="D28" t="str">
            <v>01.13.39</v>
          </cell>
        </row>
        <row r="29">
          <cell r="C29" t="str">
            <v>Выращивание семян овощных культур, за исключением семян сахарной свеклы</v>
          </cell>
          <cell r="D29" t="str">
            <v>01.13.4</v>
          </cell>
        </row>
        <row r="30">
          <cell r="C30" t="str">
            <v>Выращивание сахарной свеклы и семян сахарной свеклы</v>
          </cell>
          <cell r="D30" t="str">
            <v>01.13.5</v>
          </cell>
        </row>
        <row r="31">
          <cell r="C31" t="str">
            <v>Выращивание сахарной свеклы</v>
          </cell>
          <cell r="D31" t="str">
            <v>01.13.51</v>
          </cell>
        </row>
        <row r="32">
          <cell r="C32" t="str">
            <v>Выращивание семян сахарной свеклы</v>
          </cell>
          <cell r="D32" t="str">
            <v>01.13.52</v>
          </cell>
        </row>
        <row r="33">
          <cell r="C33" t="str">
            <v>Выращивание грибов и трюфелей</v>
          </cell>
          <cell r="D33" t="str">
            <v>01.13.6</v>
          </cell>
        </row>
        <row r="34">
          <cell r="C34" t="str">
            <v>Выращивание овощей, не включенных в другие группировки</v>
          </cell>
          <cell r="D34" t="str">
            <v>01.13.9</v>
          </cell>
        </row>
        <row r="35">
          <cell r="C35" t="str">
            <v>Выращивание сахарного тростника</v>
          </cell>
          <cell r="D35" t="str">
            <v>01.14</v>
          </cell>
        </row>
        <row r="36">
          <cell r="C36" t="str">
            <v>Выращивание волокнистых прядильных культур</v>
          </cell>
          <cell r="D36" t="str">
            <v>01.16</v>
          </cell>
        </row>
        <row r="37">
          <cell r="C37" t="str">
            <v>Выращивание хлопчатника</v>
          </cell>
          <cell r="D37" t="str">
            <v>01.16.1</v>
          </cell>
        </row>
        <row r="38">
          <cell r="C38" t="str">
            <v>Выращивание льна</v>
          </cell>
          <cell r="D38" t="str">
            <v>01.16.2</v>
          </cell>
        </row>
        <row r="39">
          <cell r="C39" t="str">
            <v>Выращивание обыкновенной конопли</v>
          </cell>
          <cell r="D39" t="str">
            <v>01.16.3</v>
          </cell>
        </row>
        <row r="40">
          <cell r="C40" t="str">
            <v>Выращивание прочих текстильных культур</v>
          </cell>
          <cell r="D40" t="str">
            <v>01.16.9</v>
          </cell>
        </row>
        <row r="41">
          <cell r="C41" t="str">
            <v>Выращивание прочих однолетних культур</v>
          </cell>
          <cell r="D41" t="str">
            <v>01.19</v>
          </cell>
        </row>
        <row r="42">
          <cell r="C42" t="str">
            <v>Выращивание однолетних кормовых культур</v>
          </cell>
          <cell r="D42" t="str">
            <v>01.19.1</v>
          </cell>
        </row>
        <row r="43">
          <cell r="C43" t="str">
            <v>Цветоводство</v>
          </cell>
          <cell r="D43" t="str">
            <v>01.19.2</v>
          </cell>
        </row>
        <row r="44">
          <cell r="C44" t="str">
            <v>Выращивание цветов в открытом и защищенном грунте</v>
          </cell>
          <cell r="D44" t="str">
            <v>01.19.21</v>
          </cell>
        </row>
        <row r="45">
          <cell r="C45" t="str">
            <v>Выращивание семян цветов</v>
          </cell>
          <cell r="D45" t="str">
            <v>01.19.22</v>
          </cell>
        </row>
        <row r="46">
          <cell r="C46" t="str">
            <v>Выращивание семян свеклы (кроме семян сахарной свеклы) и семян кормовых культур</v>
          </cell>
          <cell r="D46" t="str">
            <v>01.19.3</v>
          </cell>
        </row>
        <row r="47">
          <cell r="C47" t="str">
            <v>Выращивание прочих однолетних культур, не включенных в другие группировки</v>
          </cell>
          <cell r="D47" t="str">
            <v>01.19.9</v>
          </cell>
        </row>
        <row r="48">
          <cell r="C48" t="str">
            <v>Выращивание многолетних культур</v>
          </cell>
          <cell r="D48" t="str">
            <v>01.2</v>
          </cell>
        </row>
        <row r="49">
          <cell r="C49" t="str">
            <v>Выращивание винограда</v>
          </cell>
          <cell r="D49" t="str">
            <v>01.21</v>
          </cell>
        </row>
        <row r="50">
          <cell r="C50" t="str">
            <v>Выращивание тропических и субтропических культур</v>
          </cell>
          <cell r="D50" t="str">
            <v>01.22</v>
          </cell>
        </row>
        <row r="51">
          <cell r="C51" t="str">
            <v>Выращивание цитрусовых культур</v>
          </cell>
          <cell r="D51" t="str">
            <v>01.23</v>
          </cell>
        </row>
        <row r="52">
          <cell r="C52" t="str">
            <v>Выращивание семечковых и косточковых культур</v>
          </cell>
          <cell r="D52" t="str">
            <v>01.24</v>
          </cell>
        </row>
        <row r="53">
          <cell r="C53" t="str">
            <v>Выращивание прочих плодовых деревьев, кустарников и орехов</v>
          </cell>
          <cell r="D53" t="str">
            <v>01.25</v>
          </cell>
        </row>
        <row r="54">
          <cell r="C54" t="str">
            <v>Выращивание прочих плодовых и ягодных культур</v>
          </cell>
          <cell r="D54" t="str">
            <v>01.25.1</v>
          </cell>
        </row>
        <row r="55">
          <cell r="C55" t="str">
            <v>Выращивание семян плодовых и ягодных культур</v>
          </cell>
          <cell r="D55" t="str">
            <v>01.25.2</v>
          </cell>
        </row>
        <row r="56">
          <cell r="C56" t="str">
            <v>Выращивание орехоплодных культур</v>
          </cell>
          <cell r="D56" t="str">
            <v>01.25.3</v>
          </cell>
        </row>
        <row r="57">
          <cell r="C57" t="str">
            <v>Выращивание плодов масличных культур</v>
          </cell>
          <cell r="D57" t="str">
            <v>01.26</v>
          </cell>
        </row>
        <row r="58">
          <cell r="C58" t="str">
            <v>Выращивание культур для производства напитков</v>
          </cell>
          <cell r="D58" t="str">
            <v>01.27</v>
          </cell>
        </row>
        <row r="59">
          <cell r="C59" t="str">
            <v>Выращивание чая</v>
          </cell>
          <cell r="D59" t="str">
            <v>01.27.1</v>
          </cell>
        </row>
        <row r="60">
          <cell r="C60" t="str">
            <v>Выращивание прочих культур для производства напитков</v>
          </cell>
          <cell r="D60" t="str">
            <v>01.27.9</v>
          </cell>
        </row>
        <row r="61">
          <cell r="C61" t="str">
            <v>Выращивание специй, пряно-ароматических, эфиромасличных и лекарственных культур</v>
          </cell>
          <cell r="D61" t="str">
            <v>01.28</v>
          </cell>
        </row>
        <row r="62">
          <cell r="C62" t="str">
            <v>Выращивание пряностей</v>
          </cell>
          <cell r="D62" t="str">
            <v>01.28.1</v>
          </cell>
        </row>
        <row r="63">
          <cell r="C63" t="str">
            <v>Выращивание хмеля</v>
          </cell>
          <cell r="D63" t="str">
            <v>01.28.2</v>
          </cell>
        </row>
        <row r="64">
          <cell r="C64" t="str">
            <v>Выращивание растений, используемых в основном в парфюмерии, фармации или в качестве инсектицидов, фунгицидов и для аналогичных целей</v>
          </cell>
          <cell r="D64" t="str">
            <v>01.28.3</v>
          </cell>
        </row>
        <row r="65">
          <cell r="C65" t="str">
            <v>Выращивание прочих многолетних культур</v>
          </cell>
          <cell r="D65" t="str">
            <v>01.29</v>
          </cell>
        </row>
        <row r="66">
          <cell r="C66" t="str">
            <v>Выращивание рассады</v>
          </cell>
          <cell r="D66" t="str">
            <v>01.3</v>
          </cell>
        </row>
        <row r="67">
          <cell r="C67" t="str">
            <v>Выращивание рассады</v>
          </cell>
          <cell r="D67" t="str">
            <v>01.30</v>
          </cell>
        </row>
        <row r="68">
          <cell r="C68" t="str">
            <v>Животноводство</v>
          </cell>
          <cell r="D68" t="str">
            <v>01.4</v>
          </cell>
        </row>
        <row r="69">
          <cell r="C69" t="str">
            <v>Разведение молочного крупного рогатого скота, производство сырого молока</v>
          </cell>
          <cell r="D69" t="str">
            <v>01.41</v>
          </cell>
        </row>
        <row r="70">
          <cell r="C70" t="str">
            <v>Разведение молочного крупного рогатого скота</v>
          </cell>
          <cell r="D70" t="str">
            <v>01.41.1</v>
          </cell>
        </row>
        <row r="71">
          <cell r="C71" t="str">
            <v>Разведение молочного крупного рогатого скота, кроме племенного</v>
          </cell>
          <cell r="D71" t="str">
            <v>01.41.11</v>
          </cell>
        </row>
        <row r="72">
          <cell r="C72" t="str">
            <v>Разведение племенного молочного крупного рогатого скота</v>
          </cell>
          <cell r="D72" t="str">
            <v>01.41.12</v>
          </cell>
        </row>
        <row r="73">
          <cell r="C73" t="str">
            <v>Производство сырого коровьего молока и сырого молока прочего крупного рогатого скота (буйволов, яков и др.)</v>
          </cell>
          <cell r="D73" t="str">
            <v>01.41.2</v>
          </cell>
        </row>
        <row r="74">
          <cell r="C74" t="str">
            <v>Производство сырого коровьего молока</v>
          </cell>
          <cell r="D74" t="str">
            <v>01.41.21</v>
          </cell>
        </row>
        <row r="75">
          <cell r="C75" t="str">
            <v>Производство сырого молока прочего крупного рогатого скота (буйволов, яков и др.)</v>
          </cell>
          <cell r="D75" t="str">
            <v>01.41.29</v>
          </cell>
        </row>
        <row r="76">
          <cell r="C76" t="str">
            <v>Разведение прочих пород крупного рогатого скота и буйволов, производство спермы</v>
          </cell>
          <cell r="D76" t="str">
            <v>01.42</v>
          </cell>
        </row>
        <row r="77">
          <cell r="C77" t="str">
            <v>Разведение мясного и прочего крупного рогатого скота, включая буйволов, яков и др.</v>
          </cell>
          <cell r="D77" t="str">
            <v>01.42.1</v>
          </cell>
        </row>
        <row r="78">
          <cell r="C78" t="str">
            <v>Разведение мясного и прочего крупного рогатого скота, включая буйволов, яков и др., на мясо</v>
          </cell>
          <cell r="D78" t="str">
            <v>01.42.11</v>
          </cell>
        </row>
        <row r="79">
          <cell r="C79" t="str">
            <v>Разведение племенного мясного и прочего крупного рогатого скота, включая буйволов, яков и др.</v>
          </cell>
          <cell r="D79" t="str">
            <v>01.42.12</v>
          </cell>
        </row>
        <row r="80">
          <cell r="C80" t="str">
            <v>Производство бычьей спермы, а также спермы буйволов, яков и др.</v>
          </cell>
          <cell r="D80" t="str">
            <v>01.42.2</v>
          </cell>
        </row>
        <row r="81">
          <cell r="C81" t="str">
            <v>Разведение лошадей и прочих животных семейства лошадиных отряда непарнокопытных</v>
          </cell>
          <cell r="D81" t="str">
            <v>01.43</v>
          </cell>
        </row>
        <row r="82">
          <cell r="C82" t="str">
            <v>Разведение лошадей, ослов, мулов, лошаков</v>
          </cell>
          <cell r="D82" t="str">
            <v>01.43.1</v>
          </cell>
        </row>
        <row r="83">
          <cell r="C83" t="str">
            <v>Производство сырого кобыльего молока</v>
          </cell>
          <cell r="D83" t="str">
            <v>01.43.2</v>
          </cell>
        </row>
        <row r="84">
          <cell r="C84" t="str">
            <v>Производство спермы жеребцов и ослов</v>
          </cell>
          <cell r="D84" t="str">
            <v>01.43.3</v>
          </cell>
        </row>
        <row r="85">
          <cell r="C85" t="str">
            <v>Разведение верблюдов и прочих животных семейства верблюжьих</v>
          </cell>
          <cell r="D85" t="str">
            <v>01.44</v>
          </cell>
        </row>
        <row r="86">
          <cell r="C86" t="str">
            <v>Разведение овец и коз</v>
          </cell>
          <cell r="D86" t="str">
            <v>01.45</v>
          </cell>
        </row>
        <row r="87">
          <cell r="C87" t="str">
            <v>Разведение овец и коз</v>
          </cell>
          <cell r="D87" t="str">
            <v>01.45.1</v>
          </cell>
        </row>
        <row r="88">
          <cell r="C88" t="str">
            <v>Производство сырого овечьего и козьего молока</v>
          </cell>
          <cell r="D88" t="str">
            <v>01.45.2</v>
          </cell>
        </row>
        <row r="89">
          <cell r="C89" t="str">
            <v>Производство сырой (немытой) шерсти и волоса козы</v>
          </cell>
          <cell r="D89" t="str">
            <v>01.45.3</v>
          </cell>
        </row>
        <row r="90">
          <cell r="C90" t="str">
            <v>Разведение племенных овец и коз</v>
          </cell>
          <cell r="D90" t="str">
            <v>01.45.4</v>
          </cell>
        </row>
        <row r="91">
          <cell r="C91" t="str">
            <v>Разведение свиней</v>
          </cell>
          <cell r="D91" t="str">
            <v>01.46</v>
          </cell>
        </row>
        <row r="92">
          <cell r="C92" t="str">
            <v>Выращивание и разведение свиней</v>
          </cell>
          <cell r="D92" t="str">
            <v>01.46.1</v>
          </cell>
        </row>
        <row r="93">
          <cell r="C93" t="str">
            <v>Выращивание свиней на мясо</v>
          </cell>
          <cell r="D93" t="str">
            <v>01.46.11</v>
          </cell>
        </row>
        <row r="94">
          <cell r="C94" t="str">
            <v>Разведение племенного поголовья свиней</v>
          </cell>
          <cell r="D94" t="str">
            <v>01.46.12</v>
          </cell>
        </row>
        <row r="95">
          <cell r="C95" t="str">
            <v>Производство спермы хряков</v>
          </cell>
          <cell r="D95" t="str">
            <v>01.46.2</v>
          </cell>
        </row>
        <row r="96">
          <cell r="C96" t="str">
            <v>Разведение сельскохозяйственной птицы</v>
          </cell>
          <cell r="D96" t="str">
            <v>01.47</v>
          </cell>
        </row>
        <row r="97">
          <cell r="C97" t="str">
            <v>Выращивание и разведение сельскохозяйственной птицы: кур, индеек, уток, гусей и цесарок</v>
          </cell>
          <cell r="D97" t="str">
            <v>01.47.1</v>
          </cell>
        </row>
        <row r="98">
          <cell r="C98" t="str">
            <v>Выращивание сельскохозяйственной птицы на мясо</v>
          </cell>
          <cell r="D98" t="str">
            <v>01.47.11</v>
          </cell>
        </row>
        <row r="99">
          <cell r="C99" t="str">
            <v>Разведение племенной сельскохозяйственной птицы</v>
          </cell>
          <cell r="D99" t="str">
            <v>01.47.12</v>
          </cell>
        </row>
        <row r="100">
          <cell r="C100" t="str">
            <v>Производство яиц сельскохозяйственной птицы</v>
          </cell>
          <cell r="D100" t="str">
            <v>01.47.2</v>
          </cell>
        </row>
        <row r="101">
          <cell r="C101" t="str">
            <v>Деятельность инкубаторов для птицеводства</v>
          </cell>
          <cell r="D101" t="str">
            <v>01.47.3</v>
          </cell>
        </row>
        <row r="102">
          <cell r="C102" t="str">
            <v>Разведение прочих животных</v>
          </cell>
          <cell r="D102" t="str">
            <v>01.49</v>
          </cell>
        </row>
        <row r="103">
          <cell r="C103" t="str">
            <v>Пчеловодство</v>
          </cell>
          <cell r="D103" t="str">
            <v>01.49.1</v>
          </cell>
        </row>
        <row r="104">
          <cell r="C104" t="str">
            <v>Пчеловодство медового направления</v>
          </cell>
          <cell r="D104" t="str">
            <v>01.49.11</v>
          </cell>
        </row>
        <row r="105">
          <cell r="C105" t="str">
            <v>Пчеловодство опылительного направления</v>
          </cell>
          <cell r="D105" t="str">
            <v>01.49.12</v>
          </cell>
        </row>
        <row r="106">
          <cell r="C106" t="str">
            <v>Пчеловодство разведенческого направления</v>
          </cell>
          <cell r="D106" t="str">
            <v>01.49.13</v>
          </cell>
        </row>
        <row r="107">
          <cell r="C107" t="str">
            <v>Разведение кроликов и прочих пушных зверей на фермах</v>
          </cell>
          <cell r="D107" t="str">
            <v>01.49.2</v>
          </cell>
        </row>
        <row r="108">
          <cell r="C108" t="str">
            <v>Разведение кроликов, производство тонкого волоса кроликов на фермах</v>
          </cell>
          <cell r="D108" t="str">
            <v>01.49.21</v>
          </cell>
        </row>
        <row r="109">
          <cell r="C109" t="str">
            <v>Разведение прочих пушных зверей на фермах</v>
          </cell>
          <cell r="D109" t="str">
            <v>01.49.22</v>
          </cell>
        </row>
        <row r="110">
          <cell r="C110" t="str">
            <v>Разведение шелкопряда</v>
          </cell>
          <cell r="D110" t="str">
            <v>01.49.3</v>
          </cell>
        </row>
        <row r="111">
          <cell r="C111" t="str">
            <v>Производство грен шелкопряда</v>
          </cell>
          <cell r="D111" t="str">
            <v>01.49.31</v>
          </cell>
        </row>
        <row r="112">
          <cell r="C112" t="str">
            <v>Производство коконов шелкопряда</v>
          </cell>
          <cell r="D112" t="str">
            <v>01.49.32</v>
          </cell>
        </row>
        <row r="113">
          <cell r="C113" t="str">
            <v>Разведение оленей</v>
          </cell>
          <cell r="D113" t="str">
            <v>01.49.4</v>
          </cell>
        </row>
        <row r="114">
          <cell r="C114" t="str">
            <v>Разведение домашних северных оленей</v>
          </cell>
          <cell r="D114" t="str">
            <v>01.49.41</v>
          </cell>
        </row>
        <row r="115">
          <cell r="C115" t="str">
            <v>Разведение пятнистых оленей, ланей</v>
          </cell>
          <cell r="D115" t="str">
            <v>01.49.42</v>
          </cell>
        </row>
        <row r="116">
          <cell r="C116" t="str">
            <v>Разведение благородных оленей (европейских, кавказских, маралов, изюбрей)</v>
          </cell>
          <cell r="D116" t="str">
            <v>01.49.43</v>
          </cell>
        </row>
        <row r="117">
          <cell r="C117" t="str">
            <v>Производство пантов северных оленей, пятнистых оленей, благородных оленей (европейских, кавказских, маралов, изюбрей), ланей</v>
          </cell>
          <cell r="D117" t="str">
            <v>01.49.44</v>
          </cell>
        </row>
        <row r="118">
          <cell r="C118" t="str">
            <v>Разведение домашних животных</v>
          </cell>
          <cell r="D118" t="str">
            <v>01.49.5</v>
          </cell>
        </row>
        <row r="119">
          <cell r="C119" t="str">
            <v>Разведение лабораторных животных</v>
          </cell>
          <cell r="D119" t="str">
            <v>01.49.6</v>
          </cell>
        </row>
        <row r="120">
          <cell r="C120" t="str">
            <v>Разведение дождевых червей</v>
          </cell>
          <cell r="D120" t="str">
            <v>01.49.7</v>
          </cell>
        </row>
        <row r="121">
          <cell r="C121" t="str">
            <v>Разведение прочих животных, не включенных в другие группировки</v>
          </cell>
          <cell r="D121" t="str">
            <v>01.49.9</v>
          </cell>
        </row>
        <row r="122">
          <cell r="C122" t="str">
            <v>Смешанное сельское хозяйство</v>
          </cell>
          <cell r="D122" t="str">
            <v>01.5</v>
          </cell>
        </row>
        <row r="123">
          <cell r="C123" t="str">
            <v>Смешанное сельское хозяйство</v>
          </cell>
          <cell r="D123" t="str">
            <v>01.50</v>
          </cell>
        </row>
        <row r="124">
          <cell r="C124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D124" t="str">
            <v>01.6</v>
          </cell>
        </row>
        <row r="125">
          <cell r="C125" t="str">
            <v>Предоставление услуг в области растениеводства</v>
          </cell>
          <cell r="D125" t="str">
            <v>01.61</v>
          </cell>
        </row>
        <row r="126">
          <cell r="C126" t="str">
            <v>Предоставление услуг в области животноводства</v>
          </cell>
          <cell r="D126" t="str">
            <v>01.62</v>
          </cell>
        </row>
        <row r="127">
          <cell r="C127" t="str">
            <v>Деятельность сельскохозяйственная после сбора урожая</v>
          </cell>
          <cell r="D127" t="str">
            <v>01.63</v>
          </cell>
        </row>
        <row r="128">
          <cell r="C128" t="str">
            <v>Обработка семян для посадки</v>
          </cell>
          <cell r="D128" t="str">
            <v>01.64</v>
          </cell>
        </row>
        <row r="129">
          <cell r="C129" t="str">
            <v>Охота, отлов и отстрел диких животных, включая предоставление услуг в этих областях</v>
          </cell>
          <cell r="D129" t="str">
            <v>01.7</v>
          </cell>
        </row>
        <row r="130">
          <cell r="C130" t="str">
            <v>Охота, отлов и отстрел диких животных, включая предоставление услуг в этих областях</v>
          </cell>
          <cell r="D130" t="str">
            <v>01.70</v>
          </cell>
        </row>
        <row r="131">
          <cell r="C131" t="str">
            <v>Лесоводство и лесозаготовки</v>
          </cell>
          <cell r="D131" t="str">
            <v>02</v>
          </cell>
        </row>
        <row r="132">
          <cell r="C132" t="str">
            <v>Лесоводство и прочая лесохозяйственная деятельность</v>
          </cell>
          <cell r="D132" t="str">
            <v>02.1</v>
          </cell>
        </row>
        <row r="133">
          <cell r="C133" t="str">
            <v>Лесоводство и прочая лесохозяйственная деятельность</v>
          </cell>
          <cell r="D133" t="str">
            <v>02.10</v>
          </cell>
        </row>
        <row r="134">
          <cell r="C134" t="str">
            <v>Деятельность лесопитомников</v>
          </cell>
          <cell r="D134" t="str">
            <v>02.10.1</v>
          </cell>
        </row>
        <row r="135">
          <cell r="C135" t="str">
            <v>Выращивание посадочного материала лесных растений (саженцев, сеянцев)</v>
          </cell>
          <cell r="D135" t="str">
            <v>02.10.11</v>
          </cell>
        </row>
        <row r="136">
          <cell r="C136" t="str">
            <v>Выращивание прочей продукции лесопитомниками</v>
          </cell>
          <cell r="D136" t="str">
            <v>02.10.19</v>
          </cell>
        </row>
        <row r="137">
          <cell r="C137" t="str">
            <v>Деятельность лесохозяйственная прочая</v>
          </cell>
          <cell r="D137" t="str">
            <v>02.10.2</v>
          </cell>
        </row>
        <row r="138">
          <cell r="C138" t="str">
            <v>Лесозаготовки</v>
          </cell>
          <cell r="D138" t="str">
            <v>02.2</v>
          </cell>
        </row>
        <row r="139">
          <cell r="C139" t="str">
            <v>Лесозаготовки</v>
          </cell>
          <cell r="D139" t="str">
            <v>02.20</v>
          </cell>
        </row>
        <row r="140">
          <cell r="C140" t="str">
            <v>Сбор и заготовка пищевых лесных ресурсов, недревесных лесных ресурсов и лекарственных растений</v>
          </cell>
          <cell r="D140" t="str">
            <v>02.3</v>
          </cell>
        </row>
        <row r="141">
          <cell r="C141" t="str">
            <v>Сбор и заготовка пищевых лесных ресурсов, недревесных лесных ресурсов и лекарственных растений</v>
          </cell>
          <cell r="D141" t="str">
            <v>02.30</v>
          </cell>
        </row>
        <row r="142">
          <cell r="C142" t="str">
            <v>Сбор и заготовка пищевых лесных ресурсов</v>
          </cell>
          <cell r="D142" t="str">
            <v>02.30.1</v>
          </cell>
        </row>
        <row r="143">
          <cell r="C143" t="str">
            <v>Сбор и заготовка дикорастущих грибов</v>
          </cell>
          <cell r="D143" t="str">
            <v>02.30.11</v>
          </cell>
        </row>
        <row r="144">
          <cell r="C144" t="str">
            <v>Сбор и заготовка дикорастущих плодов, ягод</v>
          </cell>
          <cell r="D144" t="str">
            <v>02.30.12</v>
          </cell>
        </row>
        <row r="145">
          <cell r="C145" t="str">
            <v>Сбор и заготовка дикорастущих орехов</v>
          </cell>
          <cell r="D145" t="str">
            <v>02.30.13</v>
          </cell>
        </row>
        <row r="146">
          <cell r="C146" t="str">
            <v>Сбор лекарственных растений</v>
          </cell>
          <cell r="D146" t="str">
            <v>02.30.14</v>
          </cell>
        </row>
        <row r="147">
          <cell r="C147" t="str">
            <v>Сбор и заготовка недревесных лесных ресурсов</v>
          </cell>
          <cell r="D147" t="str">
            <v>02.30.2</v>
          </cell>
        </row>
        <row r="148">
          <cell r="C148" t="str">
            <v>Предоставление услуг в области лесоводства и лесозаготовок</v>
          </cell>
          <cell r="D148" t="str">
            <v>02.4</v>
          </cell>
        </row>
        <row r="149">
          <cell r="C149" t="str">
            <v>Предоставление услуг в области лесоводства и лесозаготовок</v>
          </cell>
          <cell r="D149" t="str">
            <v>02.40</v>
          </cell>
        </row>
        <row r="150">
          <cell r="C150" t="str">
            <v>Предоставление услуг в области лесоводства</v>
          </cell>
          <cell r="D150" t="str">
            <v>02.40.1</v>
          </cell>
        </row>
        <row r="151">
          <cell r="C151" t="str">
            <v>Предоставление услуг в области лесозаготовок</v>
          </cell>
          <cell r="D151" t="str">
            <v>02.40.2</v>
          </cell>
        </row>
        <row r="152">
          <cell r="C152" t="str">
            <v>Рыболовство и рыбоводство</v>
          </cell>
          <cell r="D152" t="str">
            <v>03</v>
          </cell>
        </row>
        <row r="153">
          <cell r="C153" t="str">
            <v>Рыболовство</v>
          </cell>
          <cell r="D153" t="str">
            <v>03.1</v>
          </cell>
        </row>
        <row r="154">
          <cell r="C154" t="str">
            <v>Рыболовство морское</v>
          </cell>
          <cell r="D154" t="str">
            <v>03.11</v>
          </cell>
        </row>
        <row r="155">
          <cell r="C155" t="str">
            <v>Рыболовство морское промышленное</v>
          </cell>
          <cell r="D155" t="str">
            <v>03.11.1</v>
          </cell>
        </row>
        <row r="156">
          <cell r="C156" t="str">
            <v>Рыболовство морское прибрежное</v>
          </cell>
          <cell r="D156" t="str">
            <v>03.11.2</v>
          </cell>
        </row>
        <row r="157">
          <cell r="C157" t="str">
            <v>Рыболовство в научно-исследовательских и контрольных целях</v>
          </cell>
          <cell r="D157" t="str">
            <v>03.11.3</v>
          </cell>
        </row>
        <row r="158">
          <cell r="C158" t="str">
            <v>Рыболовство в учебных и культурно-просветительских целях</v>
          </cell>
          <cell r="D158" t="str">
            <v>03.11.4</v>
          </cell>
        </row>
        <row r="159">
          <cell r="C159" t="str">
            <v>Рыболовство морское в целях аквакультуры (рыбоводства)</v>
          </cell>
          <cell r="D159" t="str">
            <v>03.11.5</v>
          </cell>
        </row>
        <row r="160">
          <cell r="C160" t="str">
            <v>Рыболовство пресноводное</v>
          </cell>
          <cell r="D160" t="str">
            <v>03.12</v>
          </cell>
        </row>
        <row r="161">
          <cell r="C161" t="str">
            <v>Рыболовство пресноводное промышленное</v>
          </cell>
          <cell r="D161" t="str">
            <v>03.12.1</v>
          </cell>
        </row>
        <row r="162">
          <cell r="C162" t="str">
            <v>Рыболовство пресноводное в целях аквакультуры (рыбоводства)</v>
          </cell>
          <cell r="D162" t="str">
            <v>03.12.2</v>
          </cell>
        </row>
        <row r="163">
          <cell r="C163" t="str">
            <v>Рыболовство любительское и спортивное</v>
          </cell>
          <cell r="D163" t="str">
            <v>03.12.3</v>
          </cell>
        </row>
        <row r="164">
          <cell r="C164" t="str">
            <v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v>
          </cell>
          <cell r="D164" t="str">
            <v>03.12.4</v>
          </cell>
        </row>
        <row r="165">
          <cell r="C165" t="str">
            <v>Рыбоводство</v>
          </cell>
          <cell r="D165" t="str">
            <v>03.2</v>
          </cell>
        </row>
        <row r="166">
          <cell r="C166" t="str">
            <v>Рыбоводство морское</v>
          </cell>
          <cell r="D166" t="str">
            <v>03.21</v>
          </cell>
        </row>
        <row r="167">
          <cell r="C167" t="str">
            <v>Рыбоводство морское индустриальное</v>
          </cell>
          <cell r="D167" t="str">
            <v>03.21.1</v>
          </cell>
        </row>
        <row r="168">
          <cell r="C168" t="str">
            <v>Рыбоводство морское пастбищное</v>
          </cell>
          <cell r="D168" t="str">
            <v>03.21.2</v>
          </cell>
        </row>
        <row r="169">
          <cell r="C169" t="str">
            <v>Мелиорация рыбохозяйственная морских и минерализированных водных объектов</v>
          </cell>
          <cell r="D169" t="str">
            <v>03.21.3</v>
          </cell>
        </row>
        <row r="170">
          <cell r="C170" t="str">
            <v>Воспроизводство морских биоресурсов искусственное</v>
          </cell>
          <cell r="D170" t="str">
            <v>03.21.4</v>
          </cell>
        </row>
        <row r="171">
          <cell r="C171" t="str">
            <v>Акклиматизация морских биоресурсов</v>
          </cell>
          <cell r="D171" t="str">
            <v>03.21.5</v>
          </cell>
        </row>
        <row r="172">
          <cell r="C172" t="str">
            <v>Деятельность по морскому рыбоводству прочая</v>
          </cell>
          <cell r="D172" t="str">
            <v>03.21.9</v>
          </cell>
        </row>
        <row r="173">
          <cell r="C173" t="str">
            <v>Рыбоводство пресноводное</v>
          </cell>
          <cell r="D173" t="str">
            <v>03.22</v>
          </cell>
        </row>
        <row r="174">
          <cell r="C174" t="str">
            <v>Рыбоводство пресноводное индустриальное</v>
          </cell>
          <cell r="D174" t="str">
            <v>03.22.1</v>
          </cell>
        </row>
        <row r="175">
          <cell r="C175" t="str">
            <v>Рыбоводство пресноводное пастбищное</v>
          </cell>
          <cell r="D175" t="str">
            <v>03.22.2</v>
          </cell>
        </row>
        <row r="176">
          <cell r="C176" t="str">
            <v>Рыбоводство прудовое</v>
          </cell>
          <cell r="D176" t="str">
            <v>03.22.3</v>
          </cell>
        </row>
        <row r="177">
          <cell r="C177" t="str">
            <v>Мелиорация рыбохозяйственная пресноводных объектов</v>
          </cell>
          <cell r="D177" t="str">
            <v>03.22.4</v>
          </cell>
        </row>
        <row r="178">
          <cell r="C178" t="str">
            <v>Воспроизводство пресноводных биоресурсов искусственное</v>
          </cell>
          <cell r="D178" t="str">
            <v>03.22.5</v>
          </cell>
        </row>
        <row r="179">
          <cell r="C179" t="str">
            <v>Акклиматизация пресноводных биоресурсов</v>
          </cell>
          <cell r="D179" t="str">
            <v>03.22.6</v>
          </cell>
        </row>
        <row r="180">
          <cell r="C180" t="str">
            <v>Деятельность по пресноводному рыбоводству прочая</v>
          </cell>
          <cell r="D180" t="str">
            <v>03.22.9</v>
          </cell>
        </row>
        <row r="181">
          <cell r="C181" t="str">
            <v>ДОБЫЧА ПОЛЕЗНЫХ ИСКОПАЕМЫХ</v>
          </cell>
        </row>
        <row r="182">
          <cell r="C182" t="str">
            <v>Добыча угля</v>
          </cell>
          <cell r="D182" t="str">
            <v>05</v>
          </cell>
        </row>
        <row r="183">
          <cell r="C183" t="str">
            <v>Добыча и обогащение угля и антрацита</v>
          </cell>
          <cell r="D183" t="str">
            <v>05.1</v>
          </cell>
        </row>
        <row r="184">
          <cell r="C184" t="str">
            <v>Добыча и обогащение угля и антрацита</v>
          </cell>
          <cell r="D184" t="str">
            <v>05.10</v>
          </cell>
        </row>
        <row r="185">
          <cell r="C185" t="str">
            <v>Добыча угля и антрацита</v>
          </cell>
          <cell r="D185" t="str">
            <v>05.10.1</v>
          </cell>
        </row>
        <row r="186">
          <cell r="C186" t="str">
            <v>Добыча антрацита открытым способом</v>
          </cell>
          <cell r="D186" t="str">
            <v>05.10.11</v>
          </cell>
        </row>
        <row r="187">
          <cell r="C187" t="str">
            <v>Добыча коксующегося угля открытым способом</v>
          </cell>
          <cell r="D187" t="str">
            <v>05.10.12</v>
          </cell>
        </row>
        <row r="188">
          <cell r="C188" t="str">
            <v>Добыча угля, за исключением антрацита, угля коксующегося и угля бурого, открытым способом</v>
          </cell>
          <cell r="D188" t="str">
            <v>05.10.13</v>
          </cell>
        </row>
        <row r="189">
          <cell r="C189" t="str">
            <v>Добыча антрацита подземным способом</v>
          </cell>
          <cell r="D189" t="str">
            <v>05.10.14</v>
          </cell>
        </row>
        <row r="190">
          <cell r="C190" t="str">
            <v>Добыча коксующегося угля подземным способом</v>
          </cell>
          <cell r="D190" t="str">
            <v>05.10.15</v>
          </cell>
        </row>
        <row r="191">
          <cell r="C191" t="str">
            <v>Добыча угля, за исключением антрацита, угля коксующегося и угля бурого, подземным способом</v>
          </cell>
          <cell r="D191" t="str">
            <v>05.10.16</v>
          </cell>
        </row>
        <row r="192">
          <cell r="C192" t="str">
            <v>Обогащение угля</v>
          </cell>
          <cell r="D192" t="str">
            <v>05.10.2</v>
          </cell>
        </row>
        <row r="193">
          <cell r="C193" t="str">
            <v>Обогащение антрацита</v>
          </cell>
          <cell r="D193" t="str">
            <v>05.10.21</v>
          </cell>
        </row>
        <row r="194">
          <cell r="C194" t="str">
            <v>Обогащение коксующегося угля</v>
          </cell>
          <cell r="D194" t="str">
            <v>05.10.22</v>
          </cell>
        </row>
        <row r="195">
          <cell r="C195" t="str">
            <v>Обогащение угля, кроме антрацита, угля коксующегося и угля бурого</v>
          </cell>
          <cell r="D195" t="str">
            <v>05.10.23</v>
          </cell>
        </row>
        <row r="196">
          <cell r="C196" t="str">
            <v>Добыча и обогащение бурого угля (лигнита)</v>
          </cell>
          <cell r="D196" t="str">
            <v>05.2</v>
          </cell>
        </row>
        <row r="197">
          <cell r="C197" t="str">
            <v>Добыча и обогащение бурого угля (лигнита)</v>
          </cell>
          <cell r="D197" t="str">
            <v>05.20</v>
          </cell>
        </row>
        <row r="198">
          <cell r="C198" t="str">
            <v>Добыча бурого угля (лигнита)</v>
          </cell>
          <cell r="D198" t="str">
            <v>05.20.1</v>
          </cell>
        </row>
        <row r="199">
          <cell r="C199" t="str">
            <v>Добыча бурого угля (лигнита) открытым способом</v>
          </cell>
          <cell r="D199" t="str">
            <v>05.20.11</v>
          </cell>
        </row>
        <row r="200">
          <cell r="C200" t="str">
            <v>Добыча бурого угля (лигнита) подземным способом</v>
          </cell>
          <cell r="D200" t="str">
            <v>05.20.12</v>
          </cell>
        </row>
        <row r="201">
          <cell r="C201" t="str">
            <v>Обогащение бурого угля (лигнита)</v>
          </cell>
          <cell r="D201" t="str">
            <v>05.20.2</v>
          </cell>
        </row>
        <row r="202">
          <cell r="C202" t="str">
            <v>Добыча сырой нефти и природного газа</v>
          </cell>
          <cell r="D202" t="str">
            <v>06</v>
          </cell>
        </row>
        <row r="203">
          <cell r="C203" t="str">
            <v>Добыча сырой нефти и нефтяного (попутного) газа</v>
          </cell>
          <cell r="D203" t="str">
            <v>06.1</v>
          </cell>
        </row>
        <row r="204">
          <cell r="C204" t="str">
            <v>Добыча сырой нефти и нефтяного (попутного) газа</v>
          </cell>
          <cell r="D204" t="str">
            <v>06.10</v>
          </cell>
        </row>
        <row r="205">
          <cell r="C205" t="str">
            <v>Добыча сырой нефти</v>
          </cell>
          <cell r="D205" t="str">
            <v>06.10.1</v>
          </cell>
        </row>
        <row r="206">
          <cell r="C206" t="str">
            <v>Добыча горючих (битуминозных) сланцев, песка и озокерита</v>
          </cell>
          <cell r="D206" t="str">
            <v>06.10.2</v>
          </cell>
        </row>
        <row r="207">
          <cell r="C207" t="str">
            <v>Добыча нефтяного (попутного) газа</v>
          </cell>
          <cell r="D207" t="str">
            <v>06.10.3</v>
          </cell>
        </row>
        <row r="208">
          <cell r="C208" t="str">
            <v>Добыча природного газа и газового конденсата</v>
          </cell>
          <cell r="D208" t="str">
            <v>06.2</v>
          </cell>
        </row>
        <row r="209">
          <cell r="C209" t="str">
            <v>Добыча природного газа и газового конденсата</v>
          </cell>
          <cell r="D209" t="str">
            <v>06.20</v>
          </cell>
        </row>
        <row r="210">
          <cell r="C210" t="str">
            <v>Добыча природного газа</v>
          </cell>
          <cell r="D210" t="str">
            <v>06.20.1</v>
          </cell>
        </row>
        <row r="211">
          <cell r="C211" t="str">
            <v>Добыча газового конденсата</v>
          </cell>
          <cell r="D211" t="str">
            <v>06.20.2</v>
          </cell>
        </row>
        <row r="212">
          <cell r="C212" t="str">
            <v>Добыча металлических руд</v>
          </cell>
          <cell r="D212" t="str">
            <v>07</v>
          </cell>
        </row>
        <row r="213">
          <cell r="C213" t="str">
            <v>Добыча и обогащение железных руд</v>
          </cell>
          <cell r="D213" t="str">
            <v>07.1</v>
          </cell>
        </row>
        <row r="214">
          <cell r="C214" t="str">
            <v>Добыча и обогащение железных руд</v>
          </cell>
          <cell r="D214" t="str">
            <v>07.10</v>
          </cell>
        </row>
        <row r="215">
          <cell r="C215" t="str">
            <v>Добыча железных руд подземным способом</v>
          </cell>
          <cell r="D215" t="str">
            <v>07.10.1</v>
          </cell>
        </row>
        <row r="216">
          <cell r="C216" t="str">
            <v>Добыча железных руд открытым способом</v>
          </cell>
          <cell r="D216" t="str">
            <v>07.10.2</v>
          </cell>
        </row>
        <row r="217">
          <cell r="C217" t="str">
            <v>Обогащение и агломерация железных руд</v>
          </cell>
          <cell r="D217" t="str">
            <v>07.10.3</v>
          </cell>
        </row>
        <row r="218">
          <cell r="C218" t="str">
            <v>Добыча руд цветных металлов</v>
          </cell>
          <cell r="D218" t="str">
            <v>07.2</v>
          </cell>
        </row>
        <row r="219">
          <cell r="C219" t="str">
            <v>Добыча урановой и ториевой руд</v>
          </cell>
          <cell r="D219" t="str">
            <v>07.21</v>
          </cell>
        </row>
        <row r="220">
          <cell r="C220" t="str">
            <v>Добыча и первичное обогащение урановых руд</v>
          </cell>
          <cell r="D220" t="str">
            <v>07.21.1</v>
          </cell>
        </row>
        <row r="221">
          <cell r="C221" t="str">
            <v>Добыча урановых руд подземным способом, включая способы подземного и кучного выщелачивания</v>
          </cell>
          <cell r="D221" t="str">
            <v>07.21.11</v>
          </cell>
        </row>
        <row r="222">
          <cell r="C222" t="str">
            <v>Добыча урановых руд открытым способом, включая способ кучного выщелачивания</v>
          </cell>
          <cell r="D222" t="str">
            <v>07.21.12</v>
          </cell>
        </row>
        <row r="223">
          <cell r="C223" t="str">
            <v>Добыча и первичное обогащение ториевых руд</v>
          </cell>
          <cell r="D223" t="str">
            <v>07.21.2</v>
          </cell>
        </row>
        <row r="224">
          <cell r="C224" t="str">
            <v>Добыча руд прочих цветных металлов</v>
          </cell>
          <cell r="D224" t="str">
            <v>07.29</v>
          </cell>
        </row>
        <row r="225">
          <cell r="C225" t="str">
            <v>Добыча и обогащение медной руды</v>
          </cell>
          <cell r="D225" t="str">
            <v>07.29.1</v>
          </cell>
        </row>
        <row r="226">
          <cell r="C226" t="str">
            <v>Добыча и обогащение никелевой и кобальтовой руд</v>
          </cell>
          <cell r="D226" t="str">
            <v>07.29.2</v>
          </cell>
        </row>
        <row r="227">
          <cell r="C227" t="str">
            <v>Добыча и обогащение никелевой руды</v>
          </cell>
          <cell r="D227" t="str">
            <v>07.29.21</v>
          </cell>
        </row>
        <row r="228">
          <cell r="C228" t="str">
            <v>Добыча и обогащение кобальтовой руды</v>
          </cell>
          <cell r="D228" t="str">
            <v>07.29.22</v>
          </cell>
        </row>
        <row r="229">
          <cell r="C229" t="str">
            <v>Добыча и обогащение алюминийсодержащего сырья (бокситов и нефелин-апатитовых руд)</v>
          </cell>
          <cell r="D229" t="str">
            <v>07.29.3</v>
          </cell>
        </row>
        <row r="230">
          <cell r="C230" t="str">
            <v>Добыча алюминийсодержащего сырья подземным способом</v>
          </cell>
          <cell r="D230" t="str">
            <v>07.29.31</v>
          </cell>
        </row>
        <row r="231">
          <cell r="C231" t="str">
            <v>Добыча алюминийсодержащего сырья открытым способом</v>
          </cell>
          <cell r="D231" t="str">
            <v>07.29.32</v>
          </cell>
        </row>
        <row r="232">
          <cell r="C232" t="str">
            <v>Обогащение нефелин-апатитовых руд</v>
          </cell>
          <cell r="D232" t="str">
            <v>07.29.33</v>
          </cell>
        </row>
        <row r="233">
          <cell r="C233" t="str">
            <v>Добыча руд и песков драгоценных металлов и руд редких металлов</v>
          </cell>
          <cell r="D233" t="str">
            <v>07.29.4</v>
          </cell>
        </row>
        <row r="234">
          <cell r="C234" t="str">
            <v>Добыча руд и песков драгоценных металлов (золота, серебра и металлов платиновой группы)</v>
          </cell>
          <cell r="D234" t="str">
            <v>07.29.41</v>
          </cell>
        </row>
        <row r="235">
          <cell r="C235" t="str">
            <v>Добыча и обогащение руд редких металлов (циркония, тантала, ниобия и т. п.)</v>
          </cell>
          <cell r="D235" t="str">
            <v>07.29.42</v>
          </cell>
        </row>
        <row r="236">
          <cell r="C236" t="str">
            <v>Добыча и обогащение свинцово-цинковой руды</v>
          </cell>
          <cell r="D236" t="str">
            <v>07.29.5</v>
          </cell>
        </row>
        <row r="237">
          <cell r="C237" t="str">
            <v>Добыча и обогащение оловянной руды</v>
          </cell>
          <cell r="D237" t="str">
            <v>07.29.6</v>
          </cell>
        </row>
        <row r="238">
          <cell r="C238" t="str">
            <v>Добыча и обогащение титаномагниевого сырья</v>
          </cell>
          <cell r="D238" t="str">
            <v>07.29.7</v>
          </cell>
        </row>
        <row r="239">
          <cell r="C239" t="str">
            <v>Добыча и обогащение вольфраммолибденовой руды</v>
          </cell>
          <cell r="D239" t="str">
            <v>07.29.8</v>
          </cell>
        </row>
        <row r="240">
          <cell r="C240" t="str">
            <v>Добыча и обогащение руд прочих цветных металлов</v>
          </cell>
          <cell r="D240" t="str">
            <v>07.29.9</v>
          </cell>
        </row>
        <row r="241">
          <cell r="C241" t="str">
            <v>Добыча и обогащение сурьмяно-ртутных руд</v>
          </cell>
          <cell r="D241" t="str">
            <v>07.29.91</v>
          </cell>
        </row>
        <row r="242">
          <cell r="C242" t="str">
            <v>Добыча и обогащение марганцевых руд</v>
          </cell>
          <cell r="D242" t="str">
            <v>07.29.92</v>
          </cell>
        </row>
        <row r="243">
          <cell r="C243" t="str">
            <v>Добыча и обогащение хромовых (хромитовых) руд</v>
          </cell>
          <cell r="D243" t="str">
            <v>07.29.93</v>
          </cell>
        </row>
        <row r="244">
          <cell r="C244" t="str">
            <v>Добыча и обогащение руд прочих цветных металлов, не включенных в другие группировки</v>
          </cell>
          <cell r="D244" t="str">
            <v>07.29.99</v>
          </cell>
        </row>
        <row r="245">
          <cell r="C245" t="str">
            <v>Добыча прочих полезных ископаемых</v>
          </cell>
          <cell r="D245" t="str">
            <v>08</v>
          </cell>
        </row>
        <row r="246">
          <cell r="C246" t="str">
            <v>Добыча камня, песка и глины</v>
          </cell>
          <cell r="D246" t="str">
            <v>08.1</v>
          </cell>
        </row>
        <row r="247">
          <cell r="C247" t="str">
            <v>Добыча декоративного и строительного камня, известняка, гипса, мела и сланцев</v>
          </cell>
          <cell r="D247" t="str">
            <v>08.11</v>
          </cell>
        </row>
        <row r="248">
          <cell r="C248" t="str">
            <v>Добыча и первичная обработка камня для памятников и строительства</v>
          </cell>
          <cell r="D248" t="str">
            <v>08.11.1</v>
          </cell>
        </row>
        <row r="249">
          <cell r="C249" t="str">
            <v>Добыча и первичная обработка известняка и гипсового камня</v>
          </cell>
          <cell r="D249" t="str">
            <v>08.11.2</v>
          </cell>
        </row>
        <row r="250">
          <cell r="C250" t="str">
            <v>Добыча мела и некальцинированного доломита</v>
          </cell>
          <cell r="D250" t="str">
            <v>08.11.3</v>
          </cell>
        </row>
        <row r="251">
          <cell r="C251" t="str">
            <v>Добыча и первичная обработка сланцев</v>
          </cell>
          <cell r="D251" t="str">
            <v>08.11.4</v>
          </cell>
        </row>
        <row r="252">
          <cell r="C252" t="str">
            <v>Разработка гравийных и песчаных карьеров, добыча глины и каолина</v>
          </cell>
          <cell r="D252" t="str">
            <v>08.12</v>
          </cell>
        </row>
        <row r="253">
          <cell r="C253" t="str">
            <v>Разработка гравийных и песчаных карьеров</v>
          </cell>
          <cell r="D253" t="str">
            <v>08.12.1</v>
          </cell>
        </row>
        <row r="254">
          <cell r="C254" t="str">
            <v>Добыча глины и каолина</v>
          </cell>
          <cell r="D254" t="str">
            <v>08.12.2</v>
          </cell>
        </row>
        <row r="255">
          <cell r="C255" t="str">
            <v>Добыча полезных ископаемых, не включенных в другие группировки</v>
          </cell>
          <cell r="D255" t="str">
            <v>08.9</v>
          </cell>
        </row>
        <row r="256">
          <cell r="C256" t="str">
            <v>Добыча минерального сырья для химической промышленности и производства минеральных удобрений</v>
          </cell>
          <cell r="D256" t="str">
            <v>08.91</v>
          </cell>
        </row>
        <row r="257">
          <cell r="C257" t="str">
            <v>Добыча и агломерация торфа</v>
          </cell>
          <cell r="D257" t="str">
            <v>08.92</v>
          </cell>
        </row>
        <row r="258">
          <cell r="C258" t="str">
            <v>Добыча торфа</v>
          </cell>
          <cell r="D258" t="str">
            <v>08.92.1</v>
          </cell>
        </row>
        <row r="259">
          <cell r="C259" t="str">
            <v>Агломерация торфа</v>
          </cell>
          <cell r="D259" t="str">
            <v>08.92.2</v>
          </cell>
        </row>
        <row r="260">
          <cell r="C260" t="str">
            <v>Добыча соли</v>
          </cell>
          <cell r="D260" t="str">
            <v>08.93</v>
          </cell>
        </row>
        <row r="261">
          <cell r="C261" t="str">
            <v>Добыча прочих полезных ископаемых, не включенных в другие группировки</v>
          </cell>
          <cell r="D261" t="str">
            <v>08.99</v>
          </cell>
        </row>
        <row r="262">
          <cell r="C262" t="str">
            <v>Добыча природного асфальта, асфальтитов и битумных пород</v>
          </cell>
          <cell r="D262" t="str">
            <v>08.99.1</v>
          </cell>
        </row>
        <row r="263">
          <cell r="C263" t="str">
            <v>Добыча абразивных материалов, асбеста, кремнеземистой каменной муки, природных графитов, мыльного камня (талька), полевого шпата и т. д.</v>
          </cell>
          <cell r="D263" t="str">
            <v>08.99.2</v>
          </cell>
        </row>
        <row r="264">
          <cell r="C264" t="str">
            <v>Добыча природных абразивов, кроме алмазов</v>
          </cell>
          <cell r="D264" t="str">
            <v>08.99.21</v>
          </cell>
        </row>
        <row r="265">
          <cell r="C265" t="str">
            <v>Добыча вермикулита</v>
          </cell>
          <cell r="D265" t="str">
            <v>08.99.22</v>
          </cell>
        </row>
        <row r="266">
          <cell r="C266" t="str">
            <v>Добыча асбеста</v>
          </cell>
          <cell r="D266" t="str">
            <v>08.99.23</v>
          </cell>
        </row>
        <row r="267">
          <cell r="C267" t="str">
            <v>Добыча драгоценных камней, кварца, слюды, мусковита и т. д.</v>
          </cell>
          <cell r="D267" t="str">
            <v>08.99.3</v>
          </cell>
        </row>
        <row r="268">
          <cell r="C268" t="str">
            <v>Добыча драгоценных и полудрагоценных камней, кроме алмазов</v>
          </cell>
          <cell r="D268" t="str">
            <v>08.99.31</v>
          </cell>
        </row>
        <row r="269">
          <cell r="C269" t="str">
            <v>Добыча алмазов</v>
          </cell>
          <cell r="D269" t="str">
            <v>08.99.32</v>
          </cell>
        </row>
        <row r="270">
          <cell r="C270" t="str">
            <v>Добыча мусковита</v>
          </cell>
          <cell r="D270" t="str">
            <v>08.99.33</v>
          </cell>
        </row>
        <row r="271">
          <cell r="C271" t="str">
            <v>Добыча пьезокварца</v>
          </cell>
          <cell r="D271" t="str">
            <v>08.99.34</v>
          </cell>
        </row>
        <row r="272">
          <cell r="C272" t="str">
            <v>Добыча гранулированного кварца</v>
          </cell>
          <cell r="D272" t="str">
            <v>08.99.35</v>
          </cell>
        </row>
        <row r="273">
          <cell r="C273" t="str">
            <v>Добыча слюды</v>
          </cell>
          <cell r="D273" t="str">
            <v>08.99.36</v>
          </cell>
        </row>
        <row r="274">
          <cell r="C274" t="str">
            <v>Предоставление услуг в области добычи полезных ископаемых</v>
          </cell>
          <cell r="D274" t="str">
            <v>09</v>
          </cell>
        </row>
        <row r="275">
          <cell r="C275" t="str">
            <v>Предоставление услуг в области добычи нефти и природного газа</v>
          </cell>
          <cell r="D275" t="str">
            <v>09.1</v>
          </cell>
        </row>
        <row r="276">
          <cell r="C276" t="str">
            <v>Предоставление услуг в области добычи нефти и природного газа</v>
          </cell>
          <cell r="D276" t="str">
            <v>09.10</v>
          </cell>
        </row>
        <row r="277">
          <cell r="C277" t="str">
            <v>Предоставление услуг по бурению, связанному с добычей нефти, газа и газового конденсата</v>
          </cell>
          <cell r="D277" t="str">
            <v>09.10.1</v>
          </cell>
        </row>
        <row r="278">
          <cell r="C278" t="str">
            <v>Предоставление услуг по монтажу, ремонту и демонтажу буровых вышек</v>
          </cell>
          <cell r="D278" t="str">
            <v>09.10.2</v>
          </cell>
        </row>
        <row r="279">
          <cell r="C279" t="str">
            <v>Предоставление услуг по доразведке месторождений нефти и газа на особых экономических условиях (по соглашению о разделе продукции - СРП)</v>
          </cell>
          <cell r="D279" t="str">
            <v>09.10.3</v>
          </cell>
        </row>
        <row r="280">
          <cell r="C280" t="str">
            <v>Сжижение и обогащение природного газа на месте добычи для последующей транспортировки</v>
          </cell>
          <cell r="D280" t="str">
            <v>09.10.4</v>
          </cell>
        </row>
        <row r="281">
          <cell r="C281" t="str">
            <v>Предоставление прочих услуг в области добычи нефти и природного газа</v>
          </cell>
          <cell r="D281" t="str">
            <v>09.10.9</v>
          </cell>
        </row>
        <row r="282">
          <cell r="C282" t="str">
            <v>Предоставление услуг в других областях добычи полезных ископаемых</v>
          </cell>
          <cell r="D282" t="str">
            <v>09.9</v>
          </cell>
        </row>
        <row r="283">
          <cell r="C283" t="str">
            <v>Предоставление услуг в других областях добычи полезных ископаемых</v>
          </cell>
          <cell r="D283" t="str">
            <v>09.90</v>
          </cell>
        </row>
        <row r="284">
          <cell r="C284" t="str">
            <v>ОБРАБАТЫВАЮЩИЕ ПРОИЗВОДСТВА</v>
          </cell>
        </row>
        <row r="285">
          <cell r="C285" t="str">
            <v>Производство пищевых продуктов</v>
          </cell>
          <cell r="D285" t="str">
            <v>10</v>
          </cell>
        </row>
        <row r="286">
          <cell r="C286" t="str">
            <v>Переработка и консервирование мяса и мясной пищевой продукции</v>
          </cell>
          <cell r="D286" t="str">
            <v>10.1</v>
          </cell>
        </row>
        <row r="287">
          <cell r="C287" t="str">
            <v>Переработка и консервирование мяса</v>
          </cell>
          <cell r="D287" t="str">
            <v>10.11</v>
          </cell>
        </row>
        <row r="288">
          <cell r="C288" t="str">
            <v>Производство мяса в охлажденном виде</v>
          </cell>
          <cell r="D288" t="str">
            <v>10.11.1</v>
          </cell>
        </row>
        <row r="289">
          <cell r="C289" t="str">
            <v>Производство пищевых субпродуктов в охлажденном виде</v>
          </cell>
          <cell r="D289" t="str">
            <v>10.11.2</v>
          </cell>
        </row>
        <row r="290">
          <cell r="C290" t="str">
            <v>Производство мяса и пищевых субпродуктов в замороженном виде</v>
          </cell>
          <cell r="D290" t="str">
            <v>10.11.3</v>
          </cell>
        </row>
        <row r="291">
          <cell r="C291" t="str">
            <v>Производство щипаной шерсти, сырых шкур и кож крупного рогатого скота, животных семейств лошадиных и оленевых, овец и коз</v>
          </cell>
          <cell r="D291" t="str">
            <v>10.11.4</v>
          </cell>
        </row>
        <row r="292">
          <cell r="C292" t="str">
            <v>Производство животных жиров</v>
          </cell>
          <cell r="D292" t="str">
            <v>10.11.5</v>
          </cell>
        </row>
        <row r="293">
          <cell r="C293" t="str">
            <v>Производство субпродуктов, непригодных для употребления в пищу</v>
          </cell>
          <cell r="D293" t="str">
            <v>10.11.6</v>
          </cell>
        </row>
        <row r="294">
          <cell r="C294" t="str">
            <v>Производство и консервирование мяса птицы</v>
          </cell>
          <cell r="D294" t="str">
            <v>10.12</v>
          </cell>
        </row>
        <row r="295">
          <cell r="C295" t="str">
            <v>Производство мяса птицы в охлажденном виде</v>
          </cell>
          <cell r="D295" t="str">
            <v>10.12.1</v>
          </cell>
        </row>
        <row r="296">
          <cell r="C296" t="str">
            <v>Производство мяса птицы в замороженном виде</v>
          </cell>
          <cell r="D296" t="str">
            <v>10.12.2</v>
          </cell>
        </row>
        <row r="297">
          <cell r="C297" t="str">
            <v>Производство жиров домашней птицы</v>
          </cell>
          <cell r="D297" t="str">
            <v>10.12.3</v>
          </cell>
        </row>
        <row r="298">
          <cell r="C298" t="str">
            <v>Производство субпродуктов домашней птицы, пригодных для употребления в пищу</v>
          </cell>
          <cell r="D298" t="str">
            <v>10.12.4</v>
          </cell>
        </row>
        <row r="299">
          <cell r="C299" t="str">
            <v>Производство пера и пуха</v>
          </cell>
          <cell r="D299" t="str">
            <v>10.12.5</v>
          </cell>
        </row>
        <row r="300">
          <cell r="C300" t="str">
            <v>Производство продукции из мяса убойных животных и мяса птицы</v>
          </cell>
          <cell r="D300" t="str">
            <v>10.13</v>
          </cell>
        </row>
        <row r="301">
          <cell r="C301" t="str">
            <v>Производство соленого, вареного, запеченого, копченого, вяленого и прочего мяса</v>
          </cell>
          <cell r="D301" t="str">
            <v>10.13.1</v>
          </cell>
        </row>
        <row r="302">
          <cell r="C302" t="str">
            <v>Производство колбасных изделий</v>
          </cell>
          <cell r="D302" t="str">
            <v>10.13.2</v>
          </cell>
        </row>
        <row r="303">
          <cell r="C303" t="str">
            <v>Производство мясных (мясосодержащих) консервов</v>
          </cell>
          <cell r="D303" t="str">
            <v>10.13.3</v>
          </cell>
        </row>
        <row r="304">
          <cell r="C304" t="str">
            <v>Производство мясных (мясосодержащих) полуфабрикатов</v>
          </cell>
          <cell r="D304" t="str">
            <v>10.13.4</v>
          </cell>
        </row>
        <row r="305">
          <cell r="C305" t="str">
            <v>Производство кулинарных мясных (мясосодержащих) изделий</v>
          </cell>
          <cell r="D305" t="str">
            <v>10.13.5</v>
          </cell>
        </row>
        <row r="306">
          <cell r="C306" t="str">
            <v>Производство прочей пищевой продукции из мяса или мясных пищевых субпродуктов</v>
          </cell>
          <cell r="D306" t="str">
            <v>10.13.6</v>
          </cell>
        </row>
        <row r="307">
          <cell r="C307" t="str">
            <v>Производство муки и гранул из мяса и мясных субпродуктов, непригодных для употребления в пищу</v>
          </cell>
          <cell r="D307" t="str">
            <v>10.13.7</v>
          </cell>
        </row>
        <row r="308">
          <cell r="C308" t="str">
            <v>Предоставление услуг по тепловой обработке и прочим способам переработки мясных продуктов</v>
          </cell>
          <cell r="D308" t="str">
            <v>10.13.9</v>
          </cell>
        </row>
        <row r="309">
          <cell r="C309" t="str">
            <v>Переработка и консервирование рыбы, ракообразных и моллюсков</v>
          </cell>
          <cell r="D309" t="str">
            <v>10.2</v>
          </cell>
        </row>
        <row r="310">
          <cell r="C310" t="str">
            <v>Переработка и консервирование рыбы, ракообразных и моллюсков</v>
          </cell>
          <cell r="D310" t="str">
            <v>10.20</v>
          </cell>
        </row>
        <row r="311">
          <cell r="C311" t="str">
            <v>Переработка и консервирование рыбы</v>
          </cell>
          <cell r="D311" t="str">
            <v>10.20.1</v>
          </cell>
        </row>
        <row r="312">
          <cell r="C312" t="str">
            <v>Переработка и консервирование ракообразных и моллюсков</v>
          </cell>
          <cell r="D312" t="str">
            <v>10.20.2</v>
          </cell>
        </row>
        <row r="313">
          <cell r="C313" t="str">
            <v>Производство пищевой рыбной муки или муки для корма животных</v>
          </cell>
          <cell r="D313" t="str">
            <v>10.20.3</v>
          </cell>
        </row>
        <row r="314">
          <cell r="C314" t="str">
            <v>Производство муки грубого помола и растворимых компонентов из рыбы и прочих водных животных, непригодных для потребления человеком</v>
          </cell>
          <cell r="D314" t="str">
            <v>10.20.4</v>
          </cell>
        </row>
        <row r="315">
          <cell r="C315" t="str">
            <v>Деятельность по обработке морских водорослей, в том числе морской капусты</v>
          </cell>
          <cell r="D315" t="str">
            <v>10.20.5</v>
          </cell>
        </row>
        <row r="316">
          <cell r="C316" t="str">
            <v>Производство прочих продуктов из рыбы, ракообразных, моллюсков и прочих водных беспозвоночных, непригодных для употребления в пищу</v>
          </cell>
          <cell r="D316" t="str">
            <v>10.20.9</v>
          </cell>
        </row>
        <row r="317">
          <cell r="C317" t="str">
            <v>Переработка и консервирование фруктов и овощей</v>
          </cell>
          <cell r="D317" t="str">
            <v>10.3</v>
          </cell>
        </row>
        <row r="318">
          <cell r="C318" t="str">
            <v>Переработка и консервирование картофеля</v>
          </cell>
          <cell r="D318" t="str">
            <v>10.31</v>
          </cell>
        </row>
        <row r="319">
          <cell r="C319" t="str">
            <v>Производство соковой продукции из фруктов и овощей</v>
          </cell>
          <cell r="D319" t="str">
            <v>10.32</v>
          </cell>
        </row>
        <row r="320">
          <cell r="C320" t="str">
            <v>Прочие виды переработки и консервирования фруктов и овощей</v>
          </cell>
          <cell r="D320" t="str">
            <v>10.39</v>
          </cell>
        </row>
        <row r="321">
          <cell r="C321" t="str">
            <v>Переработка и консервирование овощей (кроме картофеля) и грибов</v>
          </cell>
          <cell r="D321" t="str">
            <v>10.39.1</v>
          </cell>
        </row>
        <row r="322">
          <cell r="C322" t="str">
            <v>Переработка и консервирование фруктов и орехов</v>
          </cell>
          <cell r="D322" t="str">
            <v>10.39.2</v>
          </cell>
        </row>
        <row r="323">
          <cell r="C323" t="str">
            <v>Предоставление услуг по тепловой обработке и прочим способам подготовки овощей и фруктов для консервирования</v>
          </cell>
          <cell r="D323" t="str">
            <v>10.39.9</v>
          </cell>
        </row>
        <row r="324">
          <cell r="C324" t="str">
            <v>Производство растительных и животных масел и жиров</v>
          </cell>
          <cell r="D324" t="str">
            <v>10.4</v>
          </cell>
        </row>
        <row r="325">
          <cell r="C325" t="str">
            <v>Производство масел и жиров</v>
          </cell>
          <cell r="D325" t="str">
            <v>10.41</v>
          </cell>
        </row>
        <row r="326">
          <cell r="C326" t="str">
            <v>Производство нерафинированных животных масел и жиров, их фракций</v>
          </cell>
          <cell r="D326" t="str">
            <v>10.41.1</v>
          </cell>
        </row>
        <row r="327">
          <cell r="C327" t="str">
            <v>Производство нерафинированных растительных масел и их фракций</v>
          </cell>
          <cell r="D327" t="str">
            <v>10.41.2</v>
          </cell>
        </row>
        <row r="328">
          <cell r="C328" t="str">
            <v>Производство нерафинированного соевого масла и его фракций</v>
          </cell>
          <cell r="D328" t="str">
            <v>10.41.21</v>
          </cell>
        </row>
        <row r="329">
          <cell r="C329" t="str">
            <v>Производство нерафинированного арахисового масла и его фракций</v>
          </cell>
          <cell r="D329" t="str">
            <v>10.41.22</v>
          </cell>
        </row>
        <row r="330">
          <cell r="C330" t="str">
            <v>Производство нерафинированного оливкового масла и его фракций</v>
          </cell>
          <cell r="D330" t="str">
            <v>10.41.23</v>
          </cell>
        </row>
        <row r="331">
          <cell r="C331" t="str">
            <v>Производство нерафинированного подсолнечного масла и его фракций</v>
          </cell>
          <cell r="D331" t="str">
            <v>10.41.24</v>
          </cell>
        </row>
        <row r="332">
          <cell r="C332" t="str">
            <v>Производство нерафинированного хлопкового масла и его фракций</v>
          </cell>
          <cell r="D332" t="str">
            <v>10.41.25</v>
          </cell>
        </row>
        <row r="333">
          <cell r="C333" t="str">
            <v>Производство нерафинированного рапсового сурепного и горчичного масла и их фракций</v>
          </cell>
          <cell r="D333" t="str">
            <v>10.41.26</v>
          </cell>
        </row>
        <row r="334">
          <cell r="C334" t="str">
            <v>Производство нерафинированного пальмового масла и его фракций</v>
          </cell>
          <cell r="D334" t="str">
            <v>10.41.27</v>
          </cell>
        </row>
        <row r="335">
          <cell r="C335" t="str">
            <v>Производство нерафинированного кокосового масла и его фракций</v>
          </cell>
          <cell r="D335" t="str">
            <v>10.41.28</v>
          </cell>
        </row>
        <row r="336">
          <cell r="C336" t="str">
            <v>Производство прочих нерафинированных растительных масел и их фракций</v>
          </cell>
          <cell r="D336" t="str">
            <v>10.41.29</v>
          </cell>
        </row>
        <row r="337">
          <cell r="C337" t="str">
            <v>Производство хлопкового линта</v>
          </cell>
          <cell r="D337" t="str">
            <v>10.41.3</v>
          </cell>
        </row>
        <row r="338">
          <cell r="C338" t="str">
            <v>Производство жмыха и муки тонкого и грубого помола из семян или плодов масличных культур</v>
          </cell>
          <cell r="D338" t="str">
            <v>10.41.4</v>
          </cell>
        </row>
        <row r="339">
          <cell r="C339" t="str">
            <v>Производство рафинированных растительных масел и их фракций</v>
          </cell>
          <cell r="D339" t="str">
            <v>10.41.5</v>
          </cell>
        </row>
        <row r="340">
          <cell r="C340" t="str">
            <v>Производство рафинированного соевого масла и его фракций</v>
          </cell>
          <cell r="D340" t="str">
            <v>10.41.51</v>
          </cell>
        </row>
        <row r="341">
          <cell r="C341" t="str">
            <v>Производство рафинированного арахисового масла и его фракций</v>
          </cell>
          <cell r="D341" t="str">
            <v>10.41.52</v>
          </cell>
        </row>
        <row r="342">
          <cell r="C342" t="str">
            <v>Производство рафинированного оливкового масла и его фракций</v>
          </cell>
          <cell r="D342" t="str">
            <v>10.41.53</v>
          </cell>
        </row>
        <row r="343">
          <cell r="C343" t="str">
            <v>Производство рафинированного подсолнечного масла и его фракций</v>
          </cell>
          <cell r="D343" t="str">
            <v>10.41.54</v>
          </cell>
        </row>
        <row r="344">
          <cell r="C344" t="str">
            <v>Производство рафинированного хлопкового масла и его фракций</v>
          </cell>
          <cell r="D344" t="str">
            <v>10.41.55</v>
          </cell>
        </row>
        <row r="345">
          <cell r="C345" t="str">
            <v>Производство рафинированного рапсового, сурепного, горчичного масел и их фракций</v>
          </cell>
          <cell r="D345" t="str">
            <v>10.41.56</v>
          </cell>
        </row>
        <row r="346">
          <cell r="C346" t="str">
            <v>Производство рафинированного пальмового масла и его фракций</v>
          </cell>
          <cell r="D346" t="str">
            <v>10.41.57</v>
          </cell>
        </row>
        <row r="347">
          <cell r="C347" t="str">
            <v>Производство рафинированного кокосового масла и его фракций</v>
          </cell>
          <cell r="D347" t="str">
            <v>10.41.58</v>
          </cell>
        </row>
        <row r="348">
          <cell r="C348" t="str">
            <v>Производство прочих рафинированных растительных масел и их фракций</v>
          </cell>
          <cell r="D348" t="str">
            <v>10.41.59</v>
          </cell>
        </row>
        <row r="349">
          <cell r="C349" t="str">
            <v>Производство гидрогенизированных и переэтерифицированных животных и растительных жиров и масел и их фракций</v>
          </cell>
          <cell r="D349" t="str">
            <v>10.41.6</v>
          </cell>
        </row>
        <row r="350">
          <cell r="C350" t="str">
            <v>Производство растительных восков и дегры</v>
          </cell>
          <cell r="D350" t="str">
            <v>10.41.7</v>
          </cell>
        </row>
        <row r="351">
          <cell r="C351" t="str">
            <v>Производство маргариновой продукции</v>
          </cell>
          <cell r="D351" t="str">
            <v>10.42</v>
          </cell>
        </row>
        <row r="352">
          <cell r="C352" t="str">
            <v>Производство молочной продукции</v>
          </cell>
          <cell r="D352" t="str">
            <v>10.5</v>
          </cell>
        </row>
        <row r="353">
          <cell r="C353" t="str">
            <v>Производство молока (кроме сырого) и молочной продукции</v>
          </cell>
          <cell r="D353" t="str">
            <v>10.51</v>
          </cell>
        </row>
        <row r="354">
          <cell r="C354" t="str">
            <v>Производство питьевого молока и питьевых сливок</v>
          </cell>
          <cell r="D354" t="str">
            <v>10.51.1</v>
          </cell>
        </row>
        <row r="355">
          <cell r="C355" t="str">
            <v>Производство сливочного масла, топленого масла, масляной пасты, молочного жира, спредов и топленых сливочно-растительных смесей</v>
          </cell>
          <cell r="D355" t="str">
            <v>10.51.2</v>
          </cell>
        </row>
        <row r="356">
          <cell r="C356" t="str">
            <v>Производство сыра и сырных продуктов</v>
          </cell>
          <cell r="D356" t="str">
            <v>10.51.3</v>
          </cell>
        </row>
        <row r="357">
          <cell r="C357" t="str">
            <v>Производство молока и сливок в твердой форме</v>
          </cell>
          <cell r="D357" t="str">
            <v>10.51.4</v>
          </cell>
        </row>
        <row r="358">
          <cell r="C358" t="str">
            <v>Производство прочей молочной продукции</v>
          </cell>
          <cell r="D358" t="str">
            <v>10.51.9</v>
          </cell>
        </row>
        <row r="359">
          <cell r="C359" t="str">
            <v>Производство мороженого</v>
          </cell>
          <cell r="D359" t="str">
            <v>10.52</v>
          </cell>
        </row>
        <row r="360">
          <cell r="C360" t="str">
            <v>Производство продуктов мукомольной и крупяной промышленности, крахмала и крахмалосодержащих продуктов</v>
          </cell>
          <cell r="D360" t="str">
            <v>10.6</v>
          </cell>
        </row>
        <row r="361">
          <cell r="C361" t="str">
            <v>Производство продуктов мукомольной и крупяной промышленности</v>
          </cell>
          <cell r="D361" t="str">
            <v>10.61</v>
          </cell>
        </row>
        <row r="362">
          <cell r="C362" t="str">
            <v>Производство обработанного риса</v>
          </cell>
          <cell r="D362" t="str">
            <v>10.61.1</v>
          </cell>
        </row>
        <row r="363">
          <cell r="C363" t="str">
            <v>Производство муки из зерновых культур</v>
          </cell>
          <cell r="D363" t="str">
            <v>10.61.2</v>
          </cell>
        </row>
        <row r="364">
          <cell r="C364" t="str">
            <v>Производство крупы и гранул из зерновых культур</v>
          </cell>
          <cell r="D364" t="str">
            <v>10.61.3</v>
          </cell>
        </row>
        <row r="365">
          <cell r="C365" t="str">
            <v>Производство мучных смесей и приготовление мучных смесей или теста для хлеба, тортов, бисквитов и блинов</v>
          </cell>
          <cell r="D365" t="str">
            <v>10.61.4</v>
          </cell>
        </row>
        <row r="366">
          <cell r="C366" t="str">
            <v>Производство крахмала и крахмалосодержащих продуктов</v>
          </cell>
          <cell r="D366" t="str">
            <v>10.62</v>
          </cell>
        </row>
        <row r="367">
          <cell r="C367" t="str">
            <v>Производство крахмала</v>
          </cell>
          <cell r="D367" t="str">
            <v>10.62.1</v>
          </cell>
        </row>
        <row r="368">
          <cell r="C368" t="str">
            <v>Производство нерафинированного кукурузного масла и его фракций</v>
          </cell>
          <cell r="D368" t="str">
            <v>10.62.2</v>
          </cell>
        </row>
        <row r="369">
          <cell r="C369" t="str">
            <v>Производство рафинированного кукурузного масла и его фракций</v>
          </cell>
          <cell r="D369" t="str">
            <v>10.62.3</v>
          </cell>
        </row>
        <row r="370">
          <cell r="C370" t="str">
            <v>Производство прочих крахмалосодержащих продуктов</v>
          </cell>
          <cell r="D370" t="str">
            <v>10.62.9</v>
          </cell>
        </row>
        <row r="371">
          <cell r="C371" t="str">
            <v>Производство хлебобулочных и мучных кондитерских изделий</v>
          </cell>
          <cell r="D371" t="str">
            <v>10.7</v>
          </cell>
        </row>
        <row r="372">
          <cell r="C372" t="str">
            <v>Производство хлеба и мучных кондитерских изделий, тортов и пирожных недлительного хранения</v>
          </cell>
          <cell r="D372" t="str">
            <v>10.71</v>
          </cell>
        </row>
        <row r="373">
          <cell r="C373" t="str">
            <v>Производство хлеба и хлебобулочных изделий недлительного хранения</v>
          </cell>
          <cell r="D373" t="str">
            <v>10.71.1</v>
          </cell>
        </row>
        <row r="374">
          <cell r="C374" t="str">
            <v>Производство мучных кондитерских изделий, тортов и пирожных недлительного хранения</v>
          </cell>
          <cell r="D374" t="str">
            <v>10.71.2</v>
          </cell>
        </row>
        <row r="375">
          <cell r="C375" t="str">
            <v>Производство охлажденных хлебобулочных полуфабрикатов</v>
          </cell>
          <cell r="D375" t="str">
            <v>10.71.3</v>
          </cell>
        </row>
        <row r="376">
          <cell r="C376" t="str">
    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D376" t="str">
            <v>10.72</v>
          </cell>
        </row>
        <row r="377">
          <cell r="C377" t="str">
            <v>Производство хрустящих хлебцев, сухарей и прочих сухарных хлебобулочных изделий</v>
          </cell>
          <cell r="D377" t="str">
            <v>10.72.1</v>
          </cell>
        </row>
        <row r="378">
          <cell r="C378" t="str">
            <v>Производство тортов и пирожных длительного хранения</v>
          </cell>
          <cell r="D378" t="str">
            <v>10.72.2</v>
          </cell>
        </row>
        <row r="379">
          <cell r="C379" t="str">
            <v>Производство прочих мучных кондитерских изделий длительного хранения</v>
          </cell>
          <cell r="D379" t="str">
            <v>10.72.3</v>
          </cell>
        </row>
        <row r="380">
          <cell r="C380" t="str">
            <v>Производство печенья</v>
          </cell>
          <cell r="D380" t="str">
            <v>10.72.31</v>
          </cell>
        </row>
        <row r="381">
          <cell r="C381" t="str">
            <v>Производство пряников и коврижек</v>
          </cell>
          <cell r="D381" t="str">
            <v>10.72.32</v>
          </cell>
        </row>
        <row r="382">
          <cell r="C382" t="str">
            <v>Производство вафель</v>
          </cell>
          <cell r="D382" t="str">
            <v>10.72.33</v>
          </cell>
        </row>
        <row r="383">
          <cell r="C383" t="str">
            <v>Производство галет и крекеров</v>
          </cell>
          <cell r="D383" t="str">
            <v>10.72.34</v>
          </cell>
        </row>
        <row r="384">
          <cell r="C384" t="str">
            <v>Производство кексов, рулетов и аналогичных изделий длительного хранения</v>
          </cell>
          <cell r="D384" t="str">
            <v>10.72.35</v>
          </cell>
        </row>
        <row r="385">
          <cell r="C385" t="str">
            <v>Производство восточных сладостей и прочих мучных кондитерских изделий</v>
          </cell>
          <cell r="D385" t="str">
            <v>10.72.39</v>
          </cell>
        </row>
        <row r="386">
          <cell r="C386" t="str">
            <v>Производство замороженных хлебобулочных полуфабрикатов</v>
          </cell>
          <cell r="D386" t="str">
            <v>10.72.4</v>
          </cell>
        </row>
        <row r="387">
          <cell r="C387" t="str">
            <v>Производство макаронных изделий кускуса и аналогичных мучных изделий</v>
          </cell>
          <cell r="D387" t="str">
            <v>10.73</v>
          </cell>
        </row>
        <row r="388">
          <cell r="C388" t="str">
            <v>Производство макаронных изделий</v>
          </cell>
          <cell r="D388" t="str">
            <v>10.73.1</v>
          </cell>
        </row>
        <row r="389">
          <cell r="C389" t="str">
            <v>Производство кускуса</v>
          </cell>
          <cell r="D389" t="str">
            <v>10.73.2</v>
          </cell>
        </row>
        <row r="390">
          <cell r="C390" t="str">
            <v>Производство консервированных или замороженных макаронных изделий</v>
          </cell>
          <cell r="D390" t="str">
            <v>10.73.3</v>
          </cell>
        </row>
        <row r="391">
          <cell r="C391" t="str">
            <v>Производство прочих пищевых продуктов</v>
          </cell>
          <cell r="D391" t="str">
            <v>10.8</v>
          </cell>
        </row>
        <row r="392">
          <cell r="C392" t="str">
            <v>Производство сахара</v>
          </cell>
          <cell r="D392" t="str">
            <v>10.81</v>
          </cell>
        </row>
        <row r="393">
          <cell r="C393" t="str">
            <v>Производство сахара из сахарной свеклы и тростникового сырца</v>
          </cell>
          <cell r="D393" t="str">
            <v>10.81.1</v>
          </cell>
        </row>
        <row r="394">
          <cell r="C394" t="str">
            <v>Производство сахара из сахарной свеклы</v>
          </cell>
          <cell r="D394" t="str">
            <v>10.81.11</v>
          </cell>
        </row>
        <row r="395">
          <cell r="C395" t="str">
            <v>Производство сахара из тростникового сырца</v>
          </cell>
          <cell r="D395" t="str">
            <v>10.81.12</v>
          </cell>
        </row>
        <row r="396">
          <cell r="C396" t="str">
            <v>Производство сахарного сиропа</v>
          </cell>
          <cell r="D396" t="str">
            <v>10.81.2</v>
          </cell>
        </row>
        <row r="397">
          <cell r="C397" t="str">
            <v>Производство мелассы</v>
          </cell>
          <cell r="D397" t="str">
            <v>10.81.3</v>
          </cell>
        </row>
        <row r="398">
          <cell r="C398" t="str">
            <v>Производство какао, шоколада и сахаристых кондитерских изделий</v>
          </cell>
          <cell r="D398" t="str">
            <v>10.82</v>
          </cell>
        </row>
        <row r="399">
          <cell r="C399" t="str">
            <v>Производство какао, масла какао, жира какао, растительного масла какао, порошка какао</v>
          </cell>
          <cell r="D399" t="str">
            <v>10.82.1</v>
          </cell>
        </row>
        <row r="400">
          <cell r="C400" t="str">
            <v>Производство шоколада и сахаристых кондитерских изделий</v>
          </cell>
          <cell r="D400" t="str">
            <v>10.82.2</v>
          </cell>
        </row>
        <row r="401">
          <cell r="C401" t="str">
            <v>Производство кондитерских изделий из сахара</v>
          </cell>
          <cell r="D401" t="str">
            <v>10.82.3</v>
          </cell>
        </row>
        <row r="402">
          <cell r="C402" t="str">
            <v>Производство жевательной резинки</v>
          </cell>
          <cell r="D402" t="str">
            <v>10.82.4</v>
          </cell>
        </row>
        <row r="403">
          <cell r="C403" t="str">
            <v>Производство засахаренных фруктов, орехов, цукатов из кожуры и прочих частей растений</v>
          </cell>
          <cell r="D403" t="str">
            <v>10.82.5</v>
          </cell>
        </row>
        <row r="404">
          <cell r="C404" t="str">
            <v>Производство кондитерских леденцов и пастилок</v>
          </cell>
          <cell r="D404" t="str">
            <v>10.82.6</v>
          </cell>
        </row>
        <row r="405">
          <cell r="C405" t="str">
            <v>Производство чая и кофе</v>
          </cell>
          <cell r="D405" t="str">
            <v>10.83</v>
          </cell>
        </row>
        <row r="406">
          <cell r="C406" t="str">
            <v>Производство приправ и пряностей</v>
          </cell>
          <cell r="D406" t="str">
            <v>10.84</v>
          </cell>
        </row>
        <row r="407">
          <cell r="C407" t="str">
            <v>Производство готовых пищевых продуктов и блюд</v>
          </cell>
          <cell r="D407" t="str">
            <v>10.85</v>
          </cell>
        </row>
        <row r="408">
          <cell r="C408" t="str">
            <v>Производство детского питания и диетических пищевых продуктов</v>
          </cell>
          <cell r="D408" t="str">
            <v>10.86</v>
          </cell>
        </row>
        <row r="409">
          <cell r="C409" t="str">
            <v>Производство молока и молочных продуктов для детского питания</v>
          </cell>
          <cell r="D409" t="str">
            <v>10.86.1</v>
          </cell>
        </row>
        <row r="410">
          <cell r="C410" t="str">
            <v>Производство молока и молочных продуктов для детей раннего возраста</v>
          </cell>
          <cell r="D410" t="str">
            <v>10.86.11</v>
          </cell>
        </row>
        <row r="411">
          <cell r="C411" t="str">
            <v>Производство молока и молочных продуктов для детей дошкольного и школьного возраста</v>
          </cell>
          <cell r="D411" t="str">
            <v>10.86.12</v>
          </cell>
        </row>
        <row r="412">
          <cell r="C412" t="str">
            <v>Производство соковой продукции из фруктов и овощей для детского питания</v>
          </cell>
          <cell r="D412" t="str">
            <v>10.86.2</v>
          </cell>
        </row>
        <row r="413">
          <cell r="C413" t="str">
            <v>Производство мясной продукции для детского питания, в том числе из мяса птицы</v>
          </cell>
          <cell r="D413" t="str">
            <v>10.86.3</v>
          </cell>
        </row>
        <row r="414">
          <cell r="C414" t="str">
            <v>Производство продуктов на злаковой основе для детского питания</v>
          </cell>
          <cell r="D414" t="str">
            <v>10.86.4</v>
          </cell>
        </row>
        <row r="415">
          <cell r="C415" t="str">
            <v>Производство продуктов детского питания профилактического и лечебного назначения</v>
          </cell>
          <cell r="D415" t="str">
            <v>10.86.5</v>
          </cell>
        </row>
        <row r="416">
          <cell r="C416" t="str">
            <v>Производство специализированной пищевой продукции, в том числе диетических пищевых продуктов</v>
          </cell>
          <cell r="D416" t="str">
            <v>10.86.6</v>
          </cell>
        </row>
        <row r="417">
          <cell r="C417" t="str">
            <v>Производство пищевой продукции диетического и диабетического питания</v>
          </cell>
          <cell r="D417" t="str">
            <v>10.86.61</v>
          </cell>
        </row>
        <row r="418">
          <cell r="C418" t="str">
            <v>Производство пищевой продукции для питания спортсменов</v>
          </cell>
          <cell r="D418" t="str">
            <v>10.86.62</v>
          </cell>
        </row>
        <row r="419">
          <cell r="C419" t="str">
            <v>Производство пищевой продукции для питания беременных и кормящих женщин</v>
          </cell>
          <cell r="D419" t="str">
            <v>10.86.63</v>
          </cell>
        </row>
        <row r="420">
          <cell r="C420" t="str">
            <v>Производство пищевой продукции энтерального питания</v>
          </cell>
          <cell r="D420" t="str">
            <v>10.86.64</v>
          </cell>
        </row>
        <row r="421">
          <cell r="C421" t="str">
            <v>Производство прочих диетических пищевых продуктов</v>
          </cell>
          <cell r="D421" t="str">
            <v>10.86.69</v>
          </cell>
        </row>
        <row r="422">
          <cell r="C422" t="str">
            <v>Производство воды питьевой, напитков безалкогольных для детского питания</v>
          </cell>
          <cell r="D422" t="str">
            <v>10.86.7</v>
          </cell>
        </row>
        <row r="423">
          <cell r="C423" t="str">
            <v>Производство рыбной продукции для детского питания</v>
          </cell>
          <cell r="D423" t="str">
            <v>10.86.8</v>
          </cell>
        </row>
        <row r="424">
          <cell r="C424" t="str">
            <v>Производство хлебобулочных и кондитерских изделий для детского питания</v>
          </cell>
          <cell r="D424" t="str">
            <v>10.86.9</v>
          </cell>
        </row>
        <row r="425">
          <cell r="C425" t="str">
            <v>Производство прочих пищевых продуктов, не включенных в другие группировки</v>
          </cell>
          <cell r="D425" t="str">
            <v>10.89</v>
          </cell>
        </row>
        <row r="426">
          <cell r="C426" t="str">
            <v>Производство супов и бульонов</v>
          </cell>
          <cell r="D426" t="str">
            <v>10.89.1</v>
          </cell>
        </row>
        <row r="427">
          <cell r="C427" t="str">
            <v>Производство скоропортящихся продуктов, таких как: сэндвичи и свежая пицца (полуфабрикат)</v>
          </cell>
          <cell r="D427" t="str">
            <v>10.89.2</v>
          </cell>
        </row>
        <row r="428">
          <cell r="C428" t="str">
            <v>Производство растительных соков и экстрактов, пептических веществ, растительных клеев и загустителей</v>
          </cell>
          <cell r="D428" t="str">
            <v>10.89.3</v>
          </cell>
        </row>
        <row r="429">
          <cell r="C429" t="str">
            <v>Производство пищевых ферментов</v>
          </cell>
          <cell r="D429" t="str">
            <v>10.89.4</v>
          </cell>
        </row>
        <row r="430">
          <cell r="C430" t="str">
            <v>Производство искусственного меда и карамели</v>
          </cell>
          <cell r="D430" t="str">
            <v>10.89.5</v>
          </cell>
        </row>
        <row r="431">
          <cell r="C431" t="str">
            <v>Переработка меда (темперирование, фильтрация, декристаллизация и смешивание меда)</v>
          </cell>
          <cell r="D431" t="str">
            <v>10.89.6</v>
          </cell>
        </row>
        <row r="432">
          <cell r="C432" t="str">
            <v>Производство рационов питания и пайков</v>
          </cell>
          <cell r="D432" t="str">
            <v>10.89.7</v>
          </cell>
        </row>
        <row r="433">
          <cell r="C433" t="str">
            <v>Производство биологически активных добавок к пище</v>
          </cell>
          <cell r="D433" t="str">
            <v>10.89.8</v>
          </cell>
        </row>
        <row r="434">
          <cell r="C434" t="str">
            <v>Производство прочих продуктов питания, не включенных в другие группировки</v>
          </cell>
          <cell r="D434" t="str">
            <v>10.89.9</v>
          </cell>
        </row>
        <row r="435">
          <cell r="C435" t="str">
            <v>Производство готовых кормов для животных</v>
          </cell>
          <cell r="D435" t="str">
            <v>10.9</v>
          </cell>
        </row>
        <row r="436">
          <cell r="C436" t="str">
            <v>Производство готовых кормов для животных, содержащихся на фермах</v>
          </cell>
          <cell r="D436" t="str">
            <v>10.91</v>
          </cell>
        </row>
        <row r="437">
          <cell r="C437" t="str">
            <v>Производство готовых кормов (смешанных и несмешанных), кроме муки и гранул из люцерны, для животных, содержащихся на фермах</v>
          </cell>
          <cell r="D437" t="str">
            <v>10.91.1</v>
          </cell>
        </row>
        <row r="438">
          <cell r="C438" t="str">
            <v>Производство муки грубого помола и гранул из люцерны</v>
          </cell>
          <cell r="D438" t="str">
            <v>10.91.2</v>
          </cell>
        </row>
        <row r="439">
          <cell r="C439" t="str">
            <v>Производство кормового микробиологического белка, премиксов, кормовых витаминов, антибиотиков, аминокислот и ферментов</v>
          </cell>
          <cell r="D439" t="str">
            <v>10.91.3</v>
          </cell>
        </row>
        <row r="440">
          <cell r="C440" t="str">
            <v>Производство готовых кормов для непродуктивных животных</v>
          </cell>
          <cell r="D440" t="str">
            <v>10.92</v>
          </cell>
        </row>
        <row r="441">
          <cell r="C441" t="str">
            <v>Производство напитков</v>
          </cell>
          <cell r="D441" t="str">
            <v>11</v>
          </cell>
        </row>
        <row r="442">
          <cell r="C442" t="str">
            <v>Производство напитков</v>
          </cell>
          <cell r="D442" t="str">
            <v>11</v>
          </cell>
        </row>
        <row r="443">
          <cell r="C443" t="str">
            <v>Перегонка, очистка и смешивание спиртов</v>
          </cell>
          <cell r="D443" t="str">
            <v>11.01</v>
          </cell>
        </row>
        <row r="444">
          <cell r="C444" t="str">
            <v>Производство дистиллированных питьевых алкогольных напитков: водки, виски, бренди, джина, ликеров и т. п.</v>
          </cell>
          <cell r="D444" t="str">
            <v>11.01.1</v>
          </cell>
        </row>
        <row r="445">
          <cell r="C445" t="str">
            <v>Производство напитков, смешанных с дистиллированными алкогольными напитками</v>
          </cell>
          <cell r="D445" t="str">
            <v>11.01.2</v>
          </cell>
        </row>
        <row r="446">
          <cell r="C446" t="str">
            <v>Смешивание дистиллированных спиртов</v>
          </cell>
          <cell r="D446" t="str">
            <v>11.01.3</v>
          </cell>
        </row>
        <row r="447">
          <cell r="C447" t="str">
            <v>Производство пищевого спирта</v>
          </cell>
          <cell r="D447" t="str">
            <v>11.01.4</v>
          </cell>
        </row>
        <row r="448">
          <cell r="C448" t="str">
            <v>Производство вина из винограда</v>
          </cell>
          <cell r="D448" t="str">
            <v>11.02</v>
          </cell>
        </row>
        <row r="449">
          <cell r="C449" t="str">
            <v>Производство сидра и прочих плодовых вин</v>
          </cell>
          <cell r="D449" t="str">
            <v>11.03</v>
          </cell>
        </row>
        <row r="450">
          <cell r="C450" t="str">
            <v>Производство прочих недистиллированных напитков из сброженных материалов</v>
          </cell>
          <cell r="D450" t="str">
            <v>11.04</v>
          </cell>
        </row>
        <row r="451">
          <cell r="C451" t="str">
            <v>Производство пива</v>
          </cell>
          <cell r="D451" t="str">
            <v>11.05</v>
          </cell>
        </row>
        <row r="452">
          <cell r="C452" t="str">
            <v>Производство солода</v>
          </cell>
          <cell r="D452" t="str">
            <v>11.06</v>
          </cell>
        </row>
        <row r="453">
          <cell r="C453" t="str">
            <v>Производство безалкогольных напитков</v>
          </cell>
          <cell r="D453" t="str">
            <v>11.07</v>
          </cell>
        </row>
        <row r="454">
          <cell r="C454" t="str">
            <v>Производство минеральных вод</v>
          </cell>
          <cell r="D454" t="str">
            <v>11.07.1</v>
          </cell>
        </row>
        <row r="455">
          <cell r="C455" t="str">
            <v>Производство безалкогольных напитков ароматизированных и/или с добавлением сахара, кроме минеральных вод</v>
          </cell>
          <cell r="D455" t="str">
            <v>11.07.2</v>
          </cell>
        </row>
        <row r="456">
          <cell r="C456" t="str">
            <v>Производство табачных изделий</v>
          </cell>
          <cell r="D456" t="str">
            <v>12</v>
          </cell>
        </row>
        <row r="457">
          <cell r="C457" t="str">
            <v>Производство табачных изделий</v>
          </cell>
          <cell r="D457" t="str">
            <v>12</v>
          </cell>
        </row>
        <row r="458">
          <cell r="C458" t="str">
            <v>Производство табачных изделий</v>
          </cell>
          <cell r="D458" t="str">
            <v>12</v>
          </cell>
        </row>
        <row r="459">
          <cell r="C459" t="str">
            <v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v>
          </cell>
          <cell r="D459" t="str">
            <v>12.00.1</v>
          </cell>
        </row>
        <row r="460">
          <cell r="C460" t="str">
            <v>Производство гомогенизированного или восстановленного табака</v>
          </cell>
          <cell r="D460" t="str">
            <v>12.00.2</v>
          </cell>
        </row>
        <row r="461">
          <cell r="C461" t="str">
            <v>Стрипсование (удаление главной жилки) и редраинг-обработка табака</v>
          </cell>
          <cell r="D461" t="str">
            <v>12.00.3</v>
          </cell>
        </row>
        <row r="462">
          <cell r="C462" t="str">
            <v>Производство текстильных изделий</v>
          </cell>
          <cell r="D462" t="str">
            <v>13</v>
          </cell>
        </row>
        <row r="463">
          <cell r="C463" t="str">
            <v>Подготовка и прядение текстильных волокон</v>
          </cell>
          <cell r="D463" t="str">
            <v>13.1</v>
          </cell>
        </row>
        <row r="464">
          <cell r="C464" t="str">
            <v>Подготовка и прядение текстильных волокон</v>
          </cell>
          <cell r="D464" t="str">
            <v>13.10</v>
          </cell>
        </row>
        <row r="465">
          <cell r="C465" t="str">
            <v>Прядение хлопчатобумажных волокон</v>
          </cell>
          <cell r="D465" t="str">
            <v>13.10.1</v>
          </cell>
        </row>
        <row r="466">
          <cell r="C466" t="str">
            <v>Прядение кардное шерстяных волокон</v>
          </cell>
          <cell r="D466" t="str">
            <v>13.10.2</v>
          </cell>
        </row>
        <row r="467">
          <cell r="C467" t="str">
            <v>Прядение гребенное шерстяных волокон</v>
          </cell>
          <cell r="D467" t="str">
            <v>13.10.3</v>
          </cell>
        </row>
        <row r="468">
          <cell r="C468" t="str">
            <v>Прядение льняных волокон</v>
          </cell>
          <cell r="D468" t="str">
            <v>13.10.4</v>
          </cell>
        </row>
        <row r="469">
          <cell r="C469" t="str">
            <v>Изготовление натуральных шелковых, искусственных и синтетических волокон</v>
          </cell>
          <cell r="D469" t="str">
            <v>13.10.5</v>
          </cell>
        </row>
        <row r="470">
          <cell r="C470" t="str">
            <v>Производство швейных ниток</v>
          </cell>
          <cell r="D470" t="str">
            <v>13.10.6</v>
          </cell>
        </row>
        <row r="471">
          <cell r="C471" t="str">
            <v>Подготовка и прядение прочих текстильных волокон</v>
          </cell>
          <cell r="D471" t="str">
            <v>13.10.9</v>
          </cell>
        </row>
        <row r="472">
          <cell r="C472" t="str">
            <v>Производство текстильных тканей</v>
          </cell>
          <cell r="D472" t="str">
            <v>13.2</v>
          </cell>
        </row>
        <row r="473">
          <cell r="C473" t="str">
            <v>Производство текстильных тканей</v>
          </cell>
          <cell r="D473" t="str">
            <v>13.20</v>
          </cell>
        </row>
        <row r="474">
          <cell r="C474" t="str">
            <v>Производство тканей (без специальных тканей) из натуральных волокон, кроме хлопка</v>
          </cell>
          <cell r="D474" t="str">
            <v>13.20.1</v>
          </cell>
        </row>
        <row r="475">
          <cell r="C475" t="str">
            <v>Производство шелковых тканей</v>
          </cell>
          <cell r="D475" t="str">
            <v>13.20.11</v>
          </cell>
        </row>
        <row r="476">
          <cell r="C476" t="str">
            <v>Производство шерстяных тканей</v>
          </cell>
          <cell r="D476" t="str">
            <v>13.20.12</v>
          </cell>
        </row>
        <row r="477">
          <cell r="C477" t="str">
            <v>Производство льняных тканей</v>
          </cell>
          <cell r="D477" t="str">
            <v>13.20.13</v>
          </cell>
        </row>
        <row r="478">
          <cell r="C478" t="str">
            <v>Производство тканей из джутовых и прочих лубяных текстильных волокон</v>
          </cell>
          <cell r="D478" t="str">
            <v>13.20.14</v>
          </cell>
        </row>
        <row r="479">
          <cell r="C479" t="str">
            <v>Производство ткани из прочих растительных текстильных волокон</v>
          </cell>
          <cell r="D479" t="str">
            <v>13.20.19</v>
          </cell>
        </row>
        <row r="480">
          <cell r="C480" t="str">
            <v>Производство хлопчатобумажных тканей</v>
          </cell>
          <cell r="D480" t="str">
            <v>13.20.2</v>
          </cell>
        </row>
        <row r="481">
          <cell r="C481" t="str">
            <v>Производство тканей, за исключением специальных тканей, из химических комплексных нитей и штапельных волокон</v>
          </cell>
          <cell r="D481" t="str">
            <v>13.20.3</v>
          </cell>
        </row>
        <row r="482">
          <cell r="C482" t="str">
            <v>Производство ворсовых, махровых полотенечных тканей и прочих специальных тканей</v>
          </cell>
          <cell r="D482" t="str">
            <v>13.20.4</v>
          </cell>
        </row>
        <row r="483">
          <cell r="C483" t="str">
            <v>Производство ворсовых тканей и ткани из синели</v>
          </cell>
          <cell r="D483" t="str">
            <v>13.20.41</v>
          </cell>
        </row>
        <row r="484">
          <cell r="C484" t="str">
            <v>Производство хлопчатобумажных махровых полотенечных тканей</v>
          </cell>
          <cell r="D484" t="str">
            <v>13.20.42</v>
          </cell>
        </row>
        <row r="485">
          <cell r="C485" t="str">
            <v>Производство прочих махровых полотенечных и аналогичных махровых тканей</v>
          </cell>
          <cell r="D485" t="str">
            <v>13.20.43</v>
          </cell>
        </row>
        <row r="486">
          <cell r="C486" t="str">
            <v>Производство марли</v>
          </cell>
          <cell r="D486" t="str">
            <v>13.20.44</v>
          </cell>
        </row>
        <row r="487">
          <cell r="C487" t="str">
            <v>Производство ворсовых тканей</v>
          </cell>
          <cell r="D487" t="str">
            <v>13.20.45</v>
          </cell>
        </row>
        <row r="488">
          <cell r="C488" t="str">
            <v>Производство тканей из стекловолокна</v>
          </cell>
          <cell r="D488" t="str">
            <v>13.20.46</v>
          </cell>
        </row>
        <row r="489">
          <cell r="C489" t="str">
            <v>Производство искусственного меха ткацким способом</v>
          </cell>
          <cell r="D489" t="str">
            <v>13.20.5</v>
          </cell>
        </row>
        <row r="490">
          <cell r="C490" t="str">
            <v>Производство арамидных нитей и волокна</v>
          </cell>
          <cell r="D490" t="str">
            <v>13.20.6</v>
          </cell>
        </row>
        <row r="491">
          <cell r="C491" t="str">
            <v>Отделка тканей и текстильных изделий</v>
          </cell>
          <cell r="D491" t="str">
            <v>13.3</v>
          </cell>
        </row>
        <row r="492">
          <cell r="C492" t="str">
            <v>Отделка тканей и текстильных изделий</v>
          </cell>
          <cell r="D492" t="str">
            <v>13.30</v>
          </cell>
        </row>
        <row r="493">
          <cell r="C493" t="str">
            <v>Отбеливание и окрашивание текстиля, волокон, тканей и текстильных изделий, включая готовую одежду</v>
          </cell>
          <cell r="D493" t="str">
            <v>13.30.1</v>
          </cell>
        </row>
        <row r="494">
          <cell r="C494" t="str">
            <v>Аппретирование, сушка, обработка паром, декатировка, противоусадочная отделка, смягчение тканей и текстильных изделий, включая готовую одежду</v>
          </cell>
          <cell r="D494" t="str">
            <v>13.30.2</v>
          </cell>
        </row>
        <row r="495">
          <cell r="C495" t="str">
            <v>Плиссировка и подобные работы на текстильных материалах</v>
          </cell>
          <cell r="D495" t="str">
            <v>13.30.3</v>
          </cell>
        </row>
        <row r="496">
          <cell r="C496" t="str">
            <v>Нанесение водозащитного слоя, специальных покрытий, прорезинивание, пропитка приобретенной одежды</v>
          </cell>
          <cell r="D496" t="str">
            <v>13.30.4</v>
          </cell>
        </row>
        <row r="497">
          <cell r="C497" t="str">
            <v>Нанесение рисунка на текстильные изделия и готовую одежду</v>
          </cell>
          <cell r="D497" t="str">
            <v>13.30.5</v>
          </cell>
        </row>
        <row r="498">
          <cell r="C498" t="str">
            <v>Производство прочих текстильных изделий</v>
          </cell>
          <cell r="D498" t="str">
            <v>13.9</v>
          </cell>
        </row>
        <row r="499">
          <cell r="C499" t="str">
            <v>Производство трикотажного и вязаного полотна</v>
          </cell>
          <cell r="D499" t="str">
            <v>13.91</v>
          </cell>
        </row>
        <row r="500">
          <cell r="C500" t="str">
            <v>Производство и обработка трикотажного или вязаного полотна</v>
          </cell>
          <cell r="D500" t="str">
            <v>13.91.1</v>
          </cell>
        </row>
        <row r="501">
          <cell r="C501" t="str">
            <v>Производство искусственного меха методом вязания</v>
          </cell>
          <cell r="D501" t="str">
            <v>13.91.2</v>
          </cell>
        </row>
        <row r="502">
          <cell r="C502" t="str">
            <v>Производство готовых текстильных изделий, кроме одежды</v>
          </cell>
          <cell r="D502" t="str">
            <v>13.92</v>
          </cell>
        </row>
        <row r="503">
          <cell r="C503" t="str">
            <v>Производство готовых текстильных изделий, кроме одежды</v>
          </cell>
          <cell r="D503" t="str">
            <v>13.92.1</v>
          </cell>
        </row>
        <row r="504">
          <cell r="C504" t="str">
            <v>Пошив готовых текстильных изделий по индивидуальному заказу населения, кроме одежды</v>
          </cell>
          <cell r="D504" t="str">
            <v>13.92.2</v>
          </cell>
        </row>
        <row r="505">
          <cell r="C505" t="str">
            <v>Производство ковров и ковровых изделий</v>
          </cell>
          <cell r="D505" t="str">
            <v>13.93</v>
          </cell>
        </row>
        <row r="506">
          <cell r="C506" t="str">
            <v>Производство канатов, веревок, шпагата и сетей</v>
          </cell>
          <cell r="D506" t="str">
            <v>13.94</v>
          </cell>
        </row>
        <row r="507">
          <cell r="C507" t="str">
            <v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v>
          </cell>
          <cell r="D507" t="str">
            <v>13.94.1</v>
          </cell>
        </row>
        <row r="508">
          <cell r="C508" t="str">
            <v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v>
          </cell>
          <cell r="D508" t="str">
            <v>13.94.2</v>
          </cell>
        </row>
        <row r="509">
          <cell r="C509" t="str">
            <v>Производство нетканых текстильных материалов и изделий из них, кроме одежды</v>
          </cell>
          <cell r="D509" t="str">
            <v>13.95</v>
          </cell>
        </row>
        <row r="510">
          <cell r="C510" t="str">
            <v>Производство прочих технических и промышленных текстильных изделий</v>
          </cell>
          <cell r="D510" t="str">
            <v>13.96</v>
          </cell>
        </row>
        <row r="511">
          <cell r="C511" t="str">
            <v>Производство металлизированной пряжи или металлизированной позументной тесьмы</v>
          </cell>
          <cell r="D511" t="str">
            <v>13.96.1</v>
          </cell>
        </row>
        <row r="512">
          <cell r="C512" t="str">
            <v>Производство ткани из металлической нити и ткани из металлизированной пряжи</v>
          </cell>
          <cell r="D512" t="str">
            <v>13.96.2</v>
          </cell>
        </row>
        <row r="513">
          <cell r="C513" t="str">
            <v>Производство резиновых нитей и шнуров с текстильным покрытием</v>
          </cell>
          <cell r="D513" t="str">
            <v>13.96.3</v>
          </cell>
        </row>
        <row r="514">
          <cell r="C514" t="str">
            <v>Производство текстильных материалов, пропитанных или с покрытием</v>
          </cell>
          <cell r="D514" t="str">
            <v>13.96.4</v>
          </cell>
        </row>
        <row r="515">
          <cell r="C515" t="str">
            <v>Производство кордных тканей</v>
          </cell>
          <cell r="D515" t="str">
            <v>13.96.5</v>
          </cell>
        </row>
        <row r="516">
          <cell r="C516" t="str">
            <v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v>
          </cell>
          <cell r="D516" t="str">
            <v>13.96.6</v>
          </cell>
        </row>
        <row r="517">
          <cell r="C517" t="str">
            <v>Производство узких текстильных тканей, в том числе состоящих из основы безуточного переплетения и соединяемых клеящим веществом</v>
          </cell>
          <cell r="D517" t="str">
            <v>13.96.7</v>
          </cell>
        </row>
        <row r="518">
          <cell r="C518" t="str">
            <v>Производство прочих текстильных изделий, не включенных в другие группировки</v>
          </cell>
          <cell r="D518" t="str">
            <v>13.99</v>
          </cell>
        </row>
        <row r="519">
          <cell r="C519" t="str">
            <v>Производство кружевного сетчатого и гардинно-тюлевого полотна, а также кружев и вышитых изделий, в кусках, в форме полос или отдельных вышивок</v>
          </cell>
          <cell r="D519" t="str">
            <v>13.99.1</v>
          </cell>
        </row>
        <row r="520">
          <cell r="C520" t="str">
            <v>Производство фетра и войлока</v>
          </cell>
          <cell r="D520" t="str">
            <v>13.99.2</v>
          </cell>
        </row>
        <row r="521">
          <cell r="C521" t="str">
            <v>Производство ваты из текстильных материалов</v>
          </cell>
          <cell r="D521" t="str">
            <v>13.99.3</v>
          </cell>
        </row>
        <row r="522">
          <cell r="C522" t="str">
            <v>Изготовление прочих текстильных изделий по индивидуальному заказу населения, не включенных в другие группировки</v>
          </cell>
          <cell r="D522" t="str">
            <v>13.99.4</v>
          </cell>
        </row>
        <row r="523">
          <cell r="C523" t="str">
            <v>Производство текстильных изделий различного назначения, не включенных в другие группировки</v>
          </cell>
          <cell r="D523" t="str">
            <v>13.99.9</v>
          </cell>
        </row>
        <row r="524">
          <cell r="C524" t="str">
            <v>Производство одежды</v>
          </cell>
          <cell r="D524" t="str">
            <v>14</v>
          </cell>
        </row>
        <row r="525">
          <cell r="C525" t="str">
            <v>Производство одежды, кроме одежды из меха</v>
          </cell>
          <cell r="D525" t="str">
            <v>14.1</v>
          </cell>
        </row>
        <row r="526">
          <cell r="C526" t="str">
            <v>Производство одежды из кожи</v>
          </cell>
          <cell r="D526" t="str">
            <v>14.11</v>
          </cell>
        </row>
        <row r="527">
          <cell r="C527" t="str">
            <v>Пошив одежды из кожи по индивидуальному заказу населения</v>
          </cell>
          <cell r="D527" t="str">
            <v>14.11.2</v>
          </cell>
        </row>
        <row r="528">
          <cell r="C528" t="str">
            <v>Производство одежды из кожи, кроме изготовленных по индивидуальному заказу</v>
          </cell>
          <cell r="D528" t="str">
            <v>14.11.1</v>
          </cell>
        </row>
        <row r="529">
          <cell r="C529" t="str">
            <v>Производство спецодежды</v>
          </cell>
          <cell r="D529" t="str">
            <v>14.12</v>
          </cell>
        </row>
        <row r="530">
          <cell r="C530" t="str">
            <v>Производство спецодежды, кроме изготовленных по индивидуальному заказу</v>
          </cell>
          <cell r="D530" t="str">
            <v>14.12.1</v>
          </cell>
        </row>
        <row r="531">
          <cell r="C531" t="str">
            <v>Пошив производственной одежды по индивидуальному заказу населения</v>
          </cell>
          <cell r="D531" t="str">
            <v>14.12.2</v>
          </cell>
        </row>
        <row r="532">
          <cell r="C532" t="str">
            <v>Производство прочей верхней одежды</v>
          </cell>
          <cell r="D532" t="str">
            <v>14.13</v>
          </cell>
        </row>
        <row r="533">
          <cell r="C533" t="str">
            <v>Производство верхней трикотажной или вязаной одежды</v>
          </cell>
          <cell r="D533" t="str">
            <v>14.13.1</v>
          </cell>
        </row>
        <row r="534">
          <cell r="C534" t="str">
            <v>Производство верхней трикотажной или вязаной одежды для мужчин или мальчиков</v>
          </cell>
          <cell r="D534" t="str">
            <v>14.13.11</v>
          </cell>
        </row>
        <row r="535">
          <cell r="C535" t="str">
            <v>Производство верхней трикотажной или вязаной одежды для женщин или девочек</v>
          </cell>
          <cell r="D535" t="str">
            <v>14.13.12</v>
          </cell>
        </row>
        <row r="536">
          <cell r="C536" t="str">
            <v>Производство верхней одежды из текстильных материалов, кроме трикотажных или вязаных</v>
          </cell>
          <cell r="D536" t="str">
            <v>14.13.2</v>
          </cell>
        </row>
        <row r="537">
          <cell r="C537" t="str">
            <v>Производство верхней одежды из текстильных материалов, кроме трикотажных или вязаных, для мужчин или мальчиков</v>
          </cell>
          <cell r="D537" t="str">
            <v>14.13.21</v>
          </cell>
        </row>
        <row r="538">
          <cell r="C538" t="str">
            <v>Производство верхней одежды из текстильных материалов, кроме трикотажных или вязаных, для женщин или девочек</v>
          </cell>
          <cell r="D538" t="str">
            <v>14.13.22</v>
          </cell>
        </row>
        <row r="539">
          <cell r="C539" t="str">
            <v>Пошив и вязание прочей верхней одежды по индивидуальному заказу населения</v>
          </cell>
          <cell r="D539" t="str">
            <v>14.13.3</v>
          </cell>
        </row>
        <row r="540">
          <cell r="C540" t="str">
            <v>Производство нательного белья</v>
          </cell>
          <cell r="D540" t="str">
            <v>14.14</v>
          </cell>
        </row>
        <row r="541">
          <cell r="C541" t="str">
            <v>Производство трикотажного и вязаного нательного белья</v>
          </cell>
          <cell r="D541" t="str">
            <v>14.14.1</v>
          </cell>
        </row>
        <row r="542">
          <cell r="C542" t="str">
            <v>Производство трикотажных или вязаных рубашек для мужчин или для мальчиков</v>
          </cell>
          <cell r="D542" t="str">
            <v>14.14.11</v>
          </cell>
        </row>
        <row r="543">
          <cell r="C543" t="str">
            <v>Производство маек и прочего трикотажного или вязаного нательного белья для мужчин или мальчиков</v>
          </cell>
          <cell r="D543" t="str">
            <v>14.14.12</v>
          </cell>
        </row>
        <row r="544">
          <cell r="C544" t="str">
            <v>Производство трикотажных или вязаных блузок, рубашек и батников для женщин или для девочек</v>
          </cell>
          <cell r="D544" t="str">
            <v>14.14.13</v>
          </cell>
        </row>
        <row r="545">
          <cell r="C545" t="str">
            <v>Производство маек и прочего трикотажного или вязаного нательного белья для женщин или для девочек</v>
          </cell>
          <cell r="D545" t="str">
            <v>14.14.14</v>
          </cell>
        </row>
        <row r="546">
          <cell r="C546" t="str">
            <v>Производство нательного белья из тканей</v>
          </cell>
          <cell r="D546" t="str">
            <v>14.14.2</v>
          </cell>
        </row>
        <row r="547">
          <cell r="C547" t="str">
            <v>Производство рубашек из текстильных материалов, кроме трикотажных или вязаных, для мужчин или для мальчиков</v>
          </cell>
          <cell r="D547" t="str">
            <v>14.14.21</v>
          </cell>
        </row>
        <row r="548">
          <cell r="C548" t="str">
            <v>Производство маек и прочего нательного белья из текстильных материалов, кроме трикотажных или вязаных, для мужчин или для мальчиков</v>
          </cell>
          <cell r="D548" t="str">
            <v>14.14.22</v>
          </cell>
        </row>
        <row r="549">
          <cell r="C549" t="str">
            <v>Производство блузок, рубашек и батников из текстильных материалов, кроме трикотажных или вязаных, для женщин или для девочек</v>
          </cell>
          <cell r="D549" t="str">
            <v>14.14.23</v>
          </cell>
        </row>
        <row r="550">
          <cell r="C550" t="str">
            <v>Производство маек и прочего нательного белья из текстильных материалов, кроме трикотажных или вязаных, для женщин или для девочек</v>
          </cell>
          <cell r="D550" t="str">
            <v>14.14.24</v>
          </cell>
        </row>
        <row r="551">
          <cell r="C551" t="str">
            <v>Производство бюстгальтеров, поясов, корсетов и аналогичных изделий, и их частей из любого текстильного материала, включая трикотажные или вязаные</v>
          </cell>
          <cell r="D551" t="str">
            <v>14.14.25</v>
          </cell>
        </row>
        <row r="552">
          <cell r="C552" t="str">
            <v>Производство трикотажных или вязаных футболок, маек и прочих нижних рубашек</v>
          </cell>
          <cell r="D552" t="str">
            <v>14.14.3</v>
          </cell>
        </row>
        <row r="553">
          <cell r="C553" t="str">
            <v>Пошив нательного белья по индивидуальному заказу населения</v>
          </cell>
          <cell r="D553" t="str">
            <v>14.14.4</v>
          </cell>
        </row>
        <row r="554">
          <cell r="C554" t="str">
            <v>Производство прочей одежды и аксессуаров одежды</v>
          </cell>
          <cell r="D554" t="str">
            <v>14.19</v>
          </cell>
        </row>
        <row r="555">
          <cell r="C555" t="str">
            <v>Производство трикотажной или вязаной одежды для детей младшего возраста, спортивной или прочей одежды, аксессуаров и деталей одежды</v>
          </cell>
          <cell r="D555" t="str">
            <v>14.19.1</v>
          </cell>
        </row>
        <row r="556">
          <cell r="C556" t="str">
            <v>Производство трикотажных или вязаных одежды и аксессуаров одежды для детей младшего возраста</v>
          </cell>
          <cell r="D556" t="str">
            <v>14.19.11</v>
          </cell>
        </row>
        <row r="557">
          <cell r="C557" t="str">
            <v>Производство спортивных костюмов, лыжных костюмов, купальных костюмов и прочей трикотажной или вязаной одежды</v>
          </cell>
          <cell r="D557" t="str">
            <v>14.19.12</v>
          </cell>
        </row>
        <row r="558">
          <cell r="C558" t="str">
            <v>Производство трикотажных или вязаных перчаток, рукавиц (варежек) и митенок</v>
          </cell>
          <cell r="D558" t="str">
            <v>14.19.13</v>
          </cell>
        </row>
        <row r="559">
          <cell r="C559" t="str">
            <v>Производство прочих трикотажных или вязаных аксессуаров одежды, в том числе платков, шарфов, галстуков и прочих аналогичных изделий</v>
          </cell>
          <cell r="D559" t="str">
            <v>14.19.19</v>
          </cell>
        </row>
        <row r="560">
          <cell r="C560" t="str">
            <v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v>
          </cell>
          <cell r="D560" t="str">
            <v>14.19.2</v>
          </cell>
        </row>
        <row r="561">
          <cell r="C561" t="str">
            <v>Производство одежды и аксессуаров одежды для детей младшего возраста из текстильных материалов, кроме трикотажных или вязаных</v>
          </cell>
          <cell r="D561" t="str">
            <v>14.19.21</v>
          </cell>
        </row>
        <row r="562">
          <cell r="C562" t="str">
            <v>Производство спортивных костюмов, лыжных костюмов, купальных костюмов и прочей одежды из текстильных материалов, кроме трикотажных или вязаных</v>
          </cell>
          <cell r="D562" t="str">
            <v>14.19.22</v>
          </cell>
        </row>
        <row r="563">
          <cell r="C563" t="str">
            <v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v>
          </cell>
          <cell r="D563" t="str">
            <v>14.19.23</v>
          </cell>
        </row>
        <row r="564">
          <cell r="C564" t="str">
            <v>Производство аксессуаров одежды из кожи</v>
          </cell>
          <cell r="D564" t="str">
            <v>14.19.3</v>
          </cell>
        </row>
        <row r="565">
          <cell r="C565" t="str">
            <v>Производство аксессуаров одежды из натуральной или композиционной кожи</v>
          </cell>
          <cell r="D565" t="str">
            <v>14.19.31</v>
          </cell>
        </row>
        <row r="566">
          <cell r="C566" t="str">
            <v>Производство одежды из фетра, нетканых материалов, из текстильных материалов с пропиткой или покрытием</v>
          </cell>
          <cell r="D566" t="str">
            <v>14.19.32</v>
          </cell>
        </row>
        <row r="567">
          <cell r="C567" t="str">
            <v>Производство головных уборов</v>
          </cell>
          <cell r="D567" t="str">
            <v>14.19.4</v>
          </cell>
        </row>
        <row r="568">
          <cell r="C568" t="str">
            <v>Пошив и вязание прочей одежды и аксессуаров одежды, головных уборов по индивидуальному заказу населения</v>
          </cell>
          <cell r="D568" t="str">
            <v>14.19.5</v>
          </cell>
        </row>
        <row r="569">
          <cell r="C569" t="str">
            <v>Производство меховых изделий</v>
          </cell>
          <cell r="D569" t="str">
            <v>14.2</v>
          </cell>
        </row>
        <row r="570">
          <cell r="C570" t="str">
            <v>Производство меховых изделий</v>
          </cell>
          <cell r="D570" t="str">
            <v>14.20</v>
          </cell>
        </row>
        <row r="571">
          <cell r="C571" t="str">
            <v>Производство меховых изделий, кроме изготовленных по индивидуальному заказу</v>
          </cell>
          <cell r="D571" t="str">
            <v>14.20.1</v>
          </cell>
        </row>
        <row r="572">
          <cell r="C572" t="str">
            <v>Пошив меховых изделий по индивидуальному заказу населения</v>
          </cell>
          <cell r="D572" t="str">
            <v>14.20.2</v>
          </cell>
        </row>
        <row r="573">
          <cell r="C573" t="str">
            <v>Производство вязаных и трикотажных изделий одежды</v>
          </cell>
          <cell r="D573" t="str">
            <v>14.3</v>
          </cell>
        </row>
        <row r="574">
          <cell r="C574" t="str">
            <v>Производство вязаных и трикотажных чулочно-носочных изделий</v>
          </cell>
          <cell r="D574" t="str">
            <v>14.31</v>
          </cell>
        </row>
        <row r="575">
          <cell r="C575" t="str">
            <v>Производство вязаных и трикотажных чулочно- носочных изделий, кроме изготовленных по индивидуальному заказу</v>
          </cell>
          <cell r="D575" t="str">
            <v>14.31.1</v>
          </cell>
        </row>
        <row r="576">
          <cell r="C576" t="str">
            <v>Изготовление вязаных и трикотажных чулочно- носочных изделий по индивидуальному заказу населения</v>
          </cell>
          <cell r="D576" t="str">
            <v>14.31.2</v>
          </cell>
        </row>
        <row r="577">
          <cell r="C577" t="str">
            <v>Производство прочих вязаных и трикотажных изделий</v>
          </cell>
          <cell r="D577" t="str">
            <v>14.39</v>
          </cell>
        </row>
        <row r="578">
          <cell r="C578" t="str">
            <v>Производство прочих вязаных и трикотажных изделий, не включенных в другие группировки</v>
          </cell>
          <cell r="D578" t="str">
            <v>14.39.1</v>
          </cell>
        </row>
        <row r="579">
          <cell r="C579" t="str">
            <v>Изготовление прочих вязаных и трикотажных изделий не включенных в другие группировки по индивидуальному заказу населения</v>
          </cell>
          <cell r="D579" t="str">
            <v>14.39.2</v>
          </cell>
        </row>
        <row r="580">
          <cell r="C580" t="str">
            <v>Производство кожи и изделий из кожи</v>
          </cell>
          <cell r="D580" t="str">
            <v>15</v>
          </cell>
        </row>
        <row r="581">
          <cell r="C581" t="str">
            <v>Дубление и отделка кожи, производство чемоданов, сумок, шорно-седельных изделий из кожи</v>
          </cell>
          <cell r="D581" t="str">
            <v>15.1</v>
          </cell>
        </row>
        <row r="582">
          <cell r="C582" t="str">
            <v>Дубление и выделка кожи, выделка и крашение меха</v>
          </cell>
          <cell r="D582" t="str">
            <v>15.11</v>
          </cell>
        </row>
        <row r="583">
          <cell r="C583" t="str">
            <v>Выделка и крашение меха</v>
          </cell>
          <cell r="D583" t="str">
            <v>15.11.1</v>
          </cell>
        </row>
        <row r="584">
          <cell r="C584" t="str">
            <v>Производство замши, пергаментной кожи, лакированной и металлизированной кожи</v>
          </cell>
          <cell r="D584" t="str">
            <v>15.11.2</v>
          </cell>
        </row>
        <row r="585">
          <cell r="C585" t="str">
            <v>Дубление, выделка и крашение кожи из шкур крупного рогатого скота или животных семейства лошадиных</v>
          </cell>
          <cell r="D585" t="str">
            <v>15.11.3</v>
          </cell>
        </row>
        <row r="586">
          <cell r="C586" t="str">
            <v>Дубление, выделка и крашение кожи из шкур овец, коз и свиней</v>
          </cell>
          <cell r="D586" t="str">
            <v>15.11.4</v>
          </cell>
        </row>
        <row r="587">
          <cell r="C587" t="str">
            <v>Дубление, выделка и крашение кожи из шкур прочих животных, производство композиционной кожи</v>
          </cell>
          <cell r="D587" t="str">
            <v>15.11.5</v>
          </cell>
        </row>
        <row r="588">
          <cell r="C588" t="str">
            <v>Дубление, выделка и крашение кожи из шкур прочих животных</v>
          </cell>
          <cell r="D588" t="str">
            <v>15.11.51</v>
          </cell>
        </row>
        <row r="589">
          <cell r="C589" t="str">
            <v>Производство композиционной кожи</v>
          </cell>
          <cell r="D589" t="str">
            <v>15.11.52</v>
          </cell>
        </row>
        <row r="590">
          <cell r="C590" t="str">
            <v>Производство чемоданов, дамских сумок и аналогичных изделий из кожи и других материалов</v>
          </cell>
          <cell r="D590" t="str">
            <v>15.12</v>
          </cell>
        </row>
        <row r="591">
          <cell r="C591" t="str">
            <v>Производство обуви</v>
          </cell>
          <cell r="D591" t="str">
            <v>15.2</v>
          </cell>
        </row>
        <row r="592">
          <cell r="C592" t="str">
            <v>Производство обуви</v>
          </cell>
          <cell r="D592" t="str">
            <v>15.20</v>
          </cell>
        </row>
        <row r="593">
          <cell r="C593" t="str">
            <v>Производство обуви, кроме спортивной, защитной и ортопедической</v>
          </cell>
          <cell r="D593" t="str">
            <v>15.20.1</v>
          </cell>
        </row>
        <row r="594">
          <cell r="C594" t="str">
            <v>Производство водонепроницаемой обуви с верхом из резины или пластмассы</v>
          </cell>
          <cell r="D594" t="str">
            <v>15.20.11</v>
          </cell>
        </row>
        <row r="595">
          <cell r="C595" t="str">
            <v>Производство обуви с верхом из резины и пластмассы, кроме водопроницаемой</v>
          </cell>
          <cell r="D595" t="str">
            <v>15.20.12</v>
          </cell>
        </row>
        <row r="596">
          <cell r="C596" t="str">
            <v>Производство обуви с верхом из кожи, кроме спортивной обуви, обуви с защитным металлическим подноском и различной специальной обуви</v>
          </cell>
          <cell r="D596" t="str">
            <v>15.20.13</v>
          </cell>
        </row>
        <row r="597">
          <cell r="C597" t="str">
            <v>Производство обуви с верхом из текстильных материалов, кроме спортивной обуви</v>
          </cell>
          <cell r="D597" t="str">
            <v>15.20.14</v>
          </cell>
        </row>
        <row r="598">
          <cell r="C598" t="str">
            <v>Производство спортивной обуви</v>
          </cell>
          <cell r="D598" t="str">
            <v>15.20.2</v>
          </cell>
        </row>
        <row r="599">
          <cell r="C599" t="str">
            <v>Производство защитной обуви</v>
          </cell>
          <cell r="D599" t="str">
            <v>15.20.3</v>
          </cell>
        </row>
        <row r="600">
          <cell r="C600" t="str">
            <v>Производство обуви с защитным металлическим подноском</v>
          </cell>
          <cell r="D600" t="str">
            <v>15.20.31</v>
          </cell>
        </row>
        <row r="601">
          <cell r="C601" t="str">
            <v>Производство деревянной и различной специальной обуви</v>
          </cell>
          <cell r="D601" t="str">
            <v>15.20.32</v>
          </cell>
        </row>
        <row r="602">
          <cell r="C602" t="str">
            <v>Производство деталей обуви из кожи</v>
          </cell>
          <cell r="D602" t="str">
            <v>15.20.4</v>
          </cell>
        </row>
        <row r="603">
          <cell r="C603" t="str">
            <v>Производство деталей обуви из кожи</v>
          </cell>
          <cell r="D603" t="str">
            <v>15.20.41</v>
          </cell>
        </row>
        <row r="604">
          <cell r="C604" t="str">
            <v>Производство гетр, гамашей и аналогичных изделий</v>
          </cell>
          <cell r="D604" t="str">
            <v>15.20.42</v>
          </cell>
        </row>
        <row r="605">
          <cell r="C605" t="str">
            <v>Пошив обуви и различных дополнений к обуви по индивидуальному заказу населения</v>
          </cell>
          <cell r="D605" t="str">
            <v>15.20.5</v>
          </cell>
        </row>
        <row r="606">
          <cell r="C606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D606" t="str">
            <v>16</v>
          </cell>
        </row>
        <row r="607">
          <cell r="C607" t="str">
            <v>Распиловка и строгание древесины</v>
          </cell>
          <cell r="D607" t="str">
            <v>16.1</v>
          </cell>
        </row>
        <row r="608">
          <cell r="C608" t="str">
            <v>Распиловка и строгание древесины</v>
          </cell>
          <cell r="D608" t="str">
            <v>16.10</v>
          </cell>
        </row>
        <row r="609">
          <cell r="C609" t="str">
            <v>Производство пиломатериалов, кроме профилированных, толщиной более 6 мм</v>
          </cell>
          <cell r="D609" t="str">
            <v>16.10.1</v>
          </cell>
        </row>
        <row r="610">
          <cell r="C610" t="str">
            <v>Производство пиломатериалов, профилированных по кромке</v>
          </cell>
          <cell r="D610" t="str">
            <v>16.10.2</v>
          </cell>
        </row>
        <row r="611">
          <cell r="C611" t="str">
            <v>Производство древесины, пропитанной или обработанной защитными или другими веществами</v>
          </cell>
          <cell r="D611" t="str">
            <v>16.10.3</v>
          </cell>
        </row>
        <row r="612">
          <cell r="C612" t="str">
            <v>Предоставление услуг по пропитке древесины</v>
          </cell>
          <cell r="D612" t="str">
            <v>16.10.9</v>
          </cell>
        </row>
        <row r="613">
          <cell r="C613" t="str">
            <v>Производство изделий из дерева, пробки, соломки и материалов для плетения</v>
          </cell>
          <cell r="D613" t="str">
            <v>16.2</v>
          </cell>
        </row>
        <row r="614">
          <cell r="C614" t="str">
            <v>Производство шпона, фанеры, деревянных плит и панелей</v>
          </cell>
          <cell r="D614" t="str">
            <v>16.21</v>
          </cell>
        </row>
        <row r="615">
          <cell r="C615" t="str">
            <v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v>
          </cell>
          <cell r="D615" t="str">
            <v>16.21.1</v>
          </cell>
        </row>
        <row r="616">
          <cell r="C616" t="str">
            <v>Производство фанеры, деревянных фанерованных панелей и аналогичных слоистых материалов</v>
          </cell>
          <cell r="D616" t="str">
            <v>16.21.11</v>
          </cell>
        </row>
        <row r="617">
          <cell r="C617" t="str">
            <v>Производство древесно-стружечных плит из древесины или других одревесневших материалов</v>
          </cell>
          <cell r="D617" t="str">
            <v>16.21.12</v>
          </cell>
        </row>
        <row r="618">
          <cell r="C618" t="str">
            <v>Производство древесно-волокнистых плит из древесины или других одревесневших материалов</v>
          </cell>
          <cell r="D618" t="str">
            <v>16.21.13</v>
          </cell>
        </row>
        <row r="619">
          <cell r="C619" t="str">
            <v>Производство листов для облицовки, шпона для фанеры, производство прессованной древесины</v>
          </cell>
          <cell r="D619" t="str">
            <v>16.21.2</v>
          </cell>
        </row>
        <row r="620">
          <cell r="C620" t="str">
            <v>Производство листов для облицовки, шпона для фанеры</v>
          </cell>
          <cell r="D620" t="str">
            <v>16.21.21</v>
          </cell>
        </row>
        <row r="621">
          <cell r="C621" t="str">
            <v>Производство прессованной древесины</v>
          </cell>
          <cell r="D621" t="str">
            <v>16.21.22</v>
          </cell>
        </row>
        <row r="622">
          <cell r="C622" t="str">
            <v>Производство сборных паркетных покрытий</v>
          </cell>
          <cell r="D622" t="str">
            <v>16.22</v>
          </cell>
        </row>
        <row r="623">
          <cell r="C623" t="str">
            <v>Производство прочих деревянных строительных конструкций и столярных изделий</v>
          </cell>
          <cell r="D623" t="str">
            <v>16.23</v>
          </cell>
        </row>
        <row r="624">
          <cell r="C624" t="str">
            <v>Производство деревянных строительных конструкций и столярных изделий</v>
          </cell>
          <cell r="D624" t="str">
            <v>16.23.1</v>
          </cell>
        </row>
        <row r="625">
          <cell r="C625" t="str">
            <v>Производство сборных деревянных строений</v>
          </cell>
          <cell r="D625" t="str">
            <v>16.23.2</v>
          </cell>
        </row>
        <row r="626">
          <cell r="C626" t="str">
            <v>Производство деревянной тары</v>
          </cell>
          <cell r="D626" t="str">
            <v>16.24</v>
          </cell>
        </row>
        <row r="627">
          <cell r="C627" t="str">
            <v>Производство прочих деревянных изделий</v>
          </cell>
          <cell r="D627" t="str">
            <v>16.29</v>
          </cell>
        </row>
        <row r="628">
          <cell r="C628" t="str">
            <v>Производство прочих деревянных изделий</v>
          </cell>
          <cell r="D628" t="str">
            <v>16.29.1</v>
          </cell>
        </row>
        <row r="629">
          <cell r="C629" t="str">
            <v>Производство деревянных инструментов, корпусов и рукояток инструментов, рукояток щеток и метелок, обувных колодок и растяжек для обуви</v>
          </cell>
          <cell r="D629" t="str">
            <v>16.29.11</v>
          </cell>
        </row>
        <row r="630">
          <cell r="C630" t="str">
            <v>Производство деревянных столовых и кухонных принадлежностей</v>
          </cell>
          <cell r="D630" t="str">
            <v>16.29.12</v>
          </cell>
        </row>
        <row r="631">
          <cell r="C631" t="str">
            <v>Производство деревянных статуэток и украшений из дерева, мозаики и инкрустированного дерева, шкатулок, футляров для ювелирных изделий или ножей</v>
          </cell>
          <cell r="D631" t="str">
            <v>16.29.13</v>
          </cell>
        </row>
        <row r="632">
          <cell r="C632" t="str">
            <v>Производство деревянных рам для картин, фотографий, зеркал или аналогичных предметов и прочих изделий из дерева</v>
          </cell>
          <cell r="D632" t="str">
            <v>16.29.14</v>
          </cell>
        </row>
        <row r="633">
          <cell r="C633" t="str">
            <v>Производство топливных гранул и брикетов из отходов деревопереработки</v>
          </cell>
          <cell r="D633" t="str">
            <v>16.29.15</v>
          </cell>
        </row>
        <row r="634">
          <cell r="C634" t="str">
            <v>Производство изделий из пробки, соломки и материалов для плетения</v>
          </cell>
          <cell r="D634" t="str">
            <v>16.29.2</v>
          </cell>
        </row>
        <row r="635">
          <cell r="C635" t="str">
            <v>Производство изделий из пробки</v>
          </cell>
          <cell r="D635" t="str">
            <v>16.29.21</v>
          </cell>
        </row>
        <row r="636">
          <cell r="C636" t="str">
            <v>Производство изделий из соломки, эспарто (альфы) и прочих материалов для плетения</v>
          </cell>
          <cell r="D636" t="str">
            <v>16.29.22</v>
          </cell>
        </row>
        <row r="637">
          <cell r="C637" t="str">
            <v>Производство корзиночных и плетеных изделий</v>
          </cell>
          <cell r="D637" t="str">
            <v>16.29.23</v>
          </cell>
        </row>
        <row r="638">
          <cell r="C638" t="str">
            <v>Изготовление изделий из дерева, пробки, соломки и материалов для плетения, корзиночных и плетеных изделий по индивидуальному заказу населения</v>
          </cell>
          <cell r="D638" t="str">
            <v>16.29.3</v>
          </cell>
        </row>
        <row r="639">
          <cell r="C639" t="str">
            <v>Производство бумаги и бумажных изделий</v>
          </cell>
          <cell r="D639" t="str">
            <v>17</v>
          </cell>
        </row>
        <row r="640">
          <cell r="C640" t="str">
            <v>Производство целлюлозы, древесной массы, бумаги и картона</v>
          </cell>
          <cell r="D640" t="str">
            <v>17.1</v>
          </cell>
        </row>
        <row r="641">
          <cell r="C641" t="str">
            <v>Производство целлюлозы и древесной массы</v>
          </cell>
          <cell r="D641" t="str">
            <v>17.11</v>
          </cell>
        </row>
        <row r="642">
          <cell r="C642" t="str">
            <v>Производство целлюлозы</v>
          </cell>
          <cell r="D642" t="str">
            <v>17.11.1</v>
          </cell>
        </row>
        <row r="643">
          <cell r="C643" t="str">
            <v>Производство древесной массы</v>
          </cell>
          <cell r="D643" t="str">
            <v>17.11.2</v>
          </cell>
        </row>
        <row r="644">
          <cell r="C644" t="str">
            <v>Производство прочих волокнистых полуфабрикатов</v>
          </cell>
          <cell r="D644" t="str">
            <v>17.11.9</v>
          </cell>
        </row>
        <row r="645">
          <cell r="C645" t="str">
            <v>Производство бумаги и картона</v>
          </cell>
          <cell r="D645" t="str">
            <v>17.12</v>
          </cell>
        </row>
        <row r="646">
          <cell r="C646" t="str">
            <v>Производство бумаги</v>
          </cell>
          <cell r="D646" t="str">
            <v>17.12.1</v>
          </cell>
        </row>
        <row r="647">
          <cell r="C647" t="str">
            <v>Производство картона</v>
          </cell>
          <cell r="D647" t="str">
            <v>17.12.2</v>
          </cell>
        </row>
        <row r="648">
          <cell r="C648" t="str">
            <v>Производство изделий из бумаги и картона</v>
          </cell>
          <cell r="D648" t="str">
            <v>17.2</v>
          </cell>
        </row>
        <row r="649">
          <cell r="C649" t="str">
            <v>Производство гофрированной бумаги и картона, бумажной и картонной тары</v>
          </cell>
          <cell r="D649" t="str">
            <v>17.21</v>
          </cell>
        </row>
        <row r="650">
          <cell r="C650" t="str">
            <v>Производство бумажных изделий хозяйственно-бытового и санитарно-гигиенического назначения</v>
          </cell>
          <cell r="D650" t="str">
            <v>17.22</v>
          </cell>
        </row>
        <row r="651">
          <cell r="C651" t="str">
            <v>Производство бумажных канцелярских принадлежностей</v>
          </cell>
          <cell r="D651" t="str">
            <v>17.23</v>
          </cell>
        </row>
        <row r="652">
          <cell r="C652" t="str">
            <v>Производство обоев</v>
          </cell>
          <cell r="D652" t="str">
            <v>17.24</v>
          </cell>
        </row>
        <row r="653">
          <cell r="C653" t="str">
            <v>Производство прочих изделий из бумаги и картона</v>
          </cell>
          <cell r="D653" t="str">
            <v>17.29</v>
          </cell>
        </row>
        <row r="654">
          <cell r="C654" t="str">
            <v>Деятельность полиграфическая и копирование носителей информации</v>
          </cell>
          <cell r="D654" t="str">
            <v>18</v>
          </cell>
        </row>
        <row r="655">
          <cell r="C655" t="str">
            <v>Деятельность полиграфическая и предоставление услуг в этой области</v>
          </cell>
          <cell r="D655" t="str">
            <v>18.1</v>
          </cell>
        </row>
        <row r="656">
          <cell r="C656" t="str">
            <v>Печатание газет</v>
          </cell>
          <cell r="D656" t="str">
            <v>18.11</v>
          </cell>
        </row>
        <row r="657">
          <cell r="C657" t="str">
            <v>Прочие виды полиграфической деятельности</v>
          </cell>
          <cell r="D657" t="str">
            <v>18.12</v>
          </cell>
        </row>
        <row r="658">
          <cell r="C658" t="str">
            <v>Изготовление печатных форм и подготовительная деятельность</v>
          </cell>
          <cell r="D658" t="str">
            <v>18.13</v>
          </cell>
        </row>
        <row r="659">
          <cell r="C659" t="str">
            <v>Деятельность брошюровочно- переплетная и отделочная и сопутствующие услуги</v>
          </cell>
          <cell r="D659" t="str">
            <v>18.14</v>
          </cell>
        </row>
        <row r="660">
          <cell r="C660" t="str">
            <v>Копирование записанных носителей информации</v>
          </cell>
          <cell r="D660" t="str">
            <v>18.2</v>
          </cell>
        </row>
        <row r="661">
          <cell r="C661" t="str">
            <v>Копирование записанных носителей информации</v>
          </cell>
          <cell r="D661" t="str">
            <v>18.20</v>
          </cell>
        </row>
        <row r="662">
          <cell r="C662" t="str">
            <v>Производство кокса и нефтепродуктов</v>
          </cell>
          <cell r="D662" t="str">
            <v>19</v>
          </cell>
        </row>
        <row r="663">
          <cell r="C663" t="str">
            <v>Производство кокса</v>
          </cell>
          <cell r="D663" t="str">
            <v>19.1</v>
          </cell>
        </row>
        <row r="664">
          <cell r="C664" t="str">
            <v>Производство кокса</v>
          </cell>
          <cell r="D664" t="str">
            <v>19.10</v>
          </cell>
        </row>
        <row r="665">
          <cell r="C665" t="str">
            <v>Производство нефтепродуктов</v>
          </cell>
          <cell r="D665" t="str">
            <v>19.2</v>
          </cell>
        </row>
        <row r="666">
          <cell r="C666" t="str">
            <v>Производство нефтепродуктов</v>
          </cell>
          <cell r="D666" t="str">
            <v>19.20</v>
          </cell>
        </row>
        <row r="667">
          <cell r="C667" t="str">
            <v>Производство жидкого топлива</v>
          </cell>
          <cell r="D667" t="str">
            <v>19.20.1</v>
          </cell>
        </row>
        <row r="668">
          <cell r="C668" t="str">
            <v>Разделение и извлечение фракций из нефтяного (попутного) газа</v>
          </cell>
          <cell r="D668" t="str">
            <v>19.20.2</v>
          </cell>
        </row>
        <row r="669">
          <cell r="C669" t="str">
            <v>Производство прочих нефтепродуктов</v>
          </cell>
          <cell r="D669" t="str">
            <v>19.20.9</v>
          </cell>
        </row>
        <row r="670">
          <cell r="C670" t="str">
            <v>Агломерация угля, антрацита и бурого угля (лигнита) и производство термоуглей</v>
          </cell>
          <cell r="D670" t="str">
            <v>19.3</v>
          </cell>
        </row>
        <row r="671">
          <cell r="C671" t="str">
            <v>Агломерация антрацита</v>
          </cell>
          <cell r="D671" t="str">
            <v>19.31</v>
          </cell>
        </row>
        <row r="672">
          <cell r="C672" t="str">
            <v>Агломерация угля</v>
          </cell>
          <cell r="D672" t="str">
            <v>19.32</v>
          </cell>
        </row>
        <row r="673">
          <cell r="C673" t="str">
            <v>Агломерация бурого угля (лигнита)</v>
          </cell>
          <cell r="D673" t="str">
            <v>19.33</v>
          </cell>
        </row>
        <row r="674">
          <cell r="C674" t="str">
            <v>Производство термоуглей</v>
          </cell>
          <cell r="D674" t="str">
            <v>19.34</v>
          </cell>
        </row>
        <row r="675">
          <cell r="C675" t="str">
            <v>Производство термоуглей из антрацита</v>
          </cell>
          <cell r="D675" t="str">
            <v>19.34.1</v>
          </cell>
        </row>
        <row r="676">
          <cell r="C676" t="str">
            <v>Производство термоуглей из бурого угля (лигнита)</v>
          </cell>
          <cell r="D676" t="str">
            <v>19.34.2</v>
          </cell>
        </row>
        <row r="677">
          <cell r="C677" t="str">
            <v>Производство теромуглей из угля за исключением антрацитов, лигнитов и угля каменного коксующегося</v>
          </cell>
          <cell r="D677" t="str">
            <v>19.34.3</v>
          </cell>
        </row>
        <row r="678">
          <cell r="C678" t="str">
            <v>Производство химических веществ и химических продуктов</v>
          </cell>
          <cell r="D678" t="str">
            <v>20</v>
          </cell>
        </row>
        <row r="679">
          <cell r="C679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D679" t="str">
            <v>20.1</v>
          </cell>
        </row>
        <row r="680">
          <cell r="C680" t="str">
            <v>Производство промышленных газов</v>
          </cell>
          <cell r="D680" t="str">
            <v>20.11</v>
          </cell>
        </row>
        <row r="681">
          <cell r="C681" t="str">
            <v>Производство красителей и пигментов</v>
          </cell>
          <cell r="D681" t="str">
            <v>20.12</v>
          </cell>
        </row>
        <row r="682">
          <cell r="C682" t="str">
            <v>Производство прочих основных неорганических химических веществ</v>
          </cell>
          <cell r="D682" t="str">
            <v>20.13</v>
          </cell>
        </row>
        <row r="683">
          <cell r="C683" t="str">
            <v>Производство прочих основных органических химических веществ</v>
          </cell>
          <cell r="D683" t="str">
            <v>20.14</v>
          </cell>
        </row>
        <row r="684">
          <cell r="C684" t="str">
            <v>Производство углеводородов и их производных</v>
          </cell>
          <cell r="D684" t="str">
            <v>20.14.1</v>
          </cell>
        </row>
        <row r="685">
          <cell r="C685" t="str">
            <v>Производство спиртов, фенолов, фенолоспиртов и их галогенированных, сульфированных, нитрованных или нитрозированных производных</v>
          </cell>
          <cell r="D685" t="str">
            <v>20.14.2</v>
          </cell>
        </row>
        <row r="686">
          <cell r="C686" t="str">
            <v>Производство промышленных монокарбоновых жирных кислот, карбоновых кислот и их производных</v>
          </cell>
          <cell r="D686" t="str">
            <v>20.14.3</v>
          </cell>
        </row>
        <row r="687">
          <cell r="C687" t="str">
            <v>Производство органических соединений с азотсодержащими функциональными группами</v>
          </cell>
          <cell r="D687" t="str">
            <v>20.14.4</v>
          </cell>
        </row>
        <row r="688">
          <cell r="C688" t="str">
            <v>Производство сераорганических соединений и прочих элементоорганических соединений</v>
          </cell>
          <cell r="D688" t="str">
            <v>20.14.5</v>
          </cell>
        </row>
        <row r="689">
          <cell r="C689" t="str">
            <v>Производство простых эфиров, органических пероксидов, эпоксидов, ацеталей и полуацеталей, прочих органических соединений</v>
          </cell>
          <cell r="D689" t="str">
            <v>20.14.6</v>
          </cell>
        </row>
        <row r="690">
          <cell r="C690" t="str">
            <v>Производство прочих химических органических основных веществ</v>
          </cell>
          <cell r="D690" t="str">
            <v>20.14.7</v>
          </cell>
        </row>
        <row r="691">
          <cell r="C691" t="str">
            <v>Производство удобрений и азотных соединений</v>
          </cell>
          <cell r="D691" t="str">
            <v>20.15</v>
          </cell>
        </row>
        <row r="692">
          <cell r="C692" t="str">
            <v>Производство азотных кислот, сульфоазотных кислот, аммиака</v>
          </cell>
          <cell r="D692" t="str">
            <v>20.15.1</v>
          </cell>
        </row>
        <row r="693">
          <cell r="C693" t="str">
            <v>Производство хлорида аммония, нитритов</v>
          </cell>
          <cell r="D693" t="str">
            <v>20.15.2</v>
          </cell>
        </row>
        <row r="694">
          <cell r="C694" t="str">
            <v>Производство азотных минеральных или химических удобрений</v>
          </cell>
          <cell r="D694" t="str">
            <v>20.15.3</v>
          </cell>
        </row>
        <row r="695">
          <cell r="C695" t="str">
            <v>Производство фосфорных минеральных или химических удобрений</v>
          </cell>
          <cell r="D695" t="str">
            <v>20.15.4</v>
          </cell>
        </row>
        <row r="696">
          <cell r="C696" t="str">
            <v>Производство калийных минеральных или химических удобрений</v>
          </cell>
          <cell r="D696" t="str">
            <v>20.15.5</v>
          </cell>
        </row>
        <row r="697">
          <cell r="C697" t="str">
            <v>Производство нитрата натрия</v>
          </cell>
          <cell r="D697" t="str">
            <v>20.15.6</v>
          </cell>
        </row>
        <row r="698">
          <cell r="C698" t="str">
            <v>Производство удобрений, не включенных в другие группировки</v>
          </cell>
          <cell r="D698" t="str">
            <v>20.15.7</v>
          </cell>
        </row>
        <row r="699">
          <cell r="C699" t="str">
            <v>Производство удобрений животного или растительного происхождения</v>
          </cell>
          <cell r="D699" t="str">
            <v>20.15.8</v>
          </cell>
        </row>
        <row r="700">
          <cell r="C700" t="str">
            <v>Производство пластмасс и синтетических смол в первичных формах</v>
          </cell>
          <cell r="D700" t="str">
            <v>20.16</v>
          </cell>
        </row>
        <row r="701">
          <cell r="C701" t="str">
            <v>Производство синтетического каучука в первичных формах</v>
          </cell>
          <cell r="D701" t="str">
            <v>20.17</v>
          </cell>
        </row>
        <row r="702">
          <cell r="C702" t="str">
            <v>Производство пестицидов и прочих агрохимических продуктов</v>
          </cell>
          <cell r="D702" t="str">
            <v>20.2</v>
          </cell>
        </row>
        <row r="703">
          <cell r="C703" t="str">
            <v>Производство пестицидов и прочих агрохимических продуктов</v>
          </cell>
          <cell r="D703" t="str">
            <v>20.20</v>
          </cell>
        </row>
        <row r="704">
          <cell r="C704" t="str">
            <v>Производство красок, лаков и аналогичных материалов для нанесения покрытий, полиграфических красок и мастик</v>
          </cell>
          <cell r="D704" t="str">
            <v>20.3</v>
          </cell>
        </row>
        <row r="705">
          <cell r="C705" t="str">
            <v>Производство красок, лаков и аналогичных материалов для нанесения покрытий, полиграфических красок и мастик</v>
          </cell>
          <cell r="D705" t="str">
            <v>20.30</v>
          </cell>
        </row>
        <row r="706">
          <cell r="C706" t="str">
            <v>Производство красок и лаков на основе полимеров</v>
          </cell>
          <cell r="D706" t="str">
            <v>20.30.1</v>
          </cell>
        </row>
        <row r="707">
          <cell r="C707" t="str">
            <v>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D707" t="str">
            <v>20.30.2</v>
          </cell>
        </row>
        <row r="708">
          <cell r="C708" t="str">
            <v>Производство мыла и моющих, чистящих и полирующих средств</v>
          </cell>
          <cell r="D708" t="str">
            <v>20.4</v>
          </cell>
        </row>
        <row r="709">
          <cell r="C709" t="str">
            <v>Производство мыла и моющих, чистящих и полирующих средств</v>
          </cell>
          <cell r="D709" t="str">
            <v>20.41</v>
          </cell>
        </row>
        <row r="710">
          <cell r="C710" t="str">
            <v>Производство глицерина</v>
          </cell>
          <cell r="D710" t="str">
            <v>20.41.1</v>
          </cell>
        </row>
        <row r="711">
          <cell r="C711" t="str">
            <v>Производство органических поверхностно-активных веществ, кроме мыла</v>
          </cell>
          <cell r="D711" t="str">
            <v>20.41.2</v>
          </cell>
        </row>
        <row r="712">
          <cell r="C712" t="str">
            <v>Производство мыла и моющих средств, чистящих и полирующих средств</v>
          </cell>
          <cell r="D712" t="str">
            <v>20.41.3</v>
          </cell>
        </row>
        <row r="713">
          <cell r="C713" t="str">
            <v>Производство средств для ароматизации и дезодорирования воздуха и восков</v>
          </cell>
          <cell r="D713" t="str">
            <v>20.41.4</v>
          </cell>
        </row>
        <row r="714">
          <cell r="C714" t="str">
            <v>Производство парфюмерных и косметических средств</v>
          </cell>
          <cell r="D714" t="str">
            <v>20.42</v>
          </cell>
        </row>
        <row r="715">
          <cell r="C715" t="str">
            <v>Производство прочих химических продуктов</v>
          </cell>
          <cell r="D715" t="str">
            <v>20.5</v>
          </cell>
        </row>
        <row r="716">
          <cell r="C716" t="str">
            <v>Производство взрывчатых веществ</v>
          </cell>
          <cell r="D716" t="str">
            <v>20.51</v>
          </cell>
        </row>
        <row r="717">
          <cell r="C717" t="str">
            <v>Производство клеев</v>
          </cell>
          <cell r="D717" t="str">
            <v>20.52</v>
          </cell>
        </row>
        <row r="718">
          <cell r="C718" t="str">
            <v>Производство эфирных масел</v>
          </cell>
          <cell r="D718" t="str">
            <v>20.53</v>
          </cell>
        </row>
        <row r="719">
          <cell r="C719" t="str">
            <v>Производство прочих химических продуктов, не включенных в другие группировки</v>
          </cell>
          <cell r="D719" t="str">
            <v>20.59</v>
          </cell>
        </row>
        <row r="720">
          <cell r="C720" t="str">
            <v>Производство фотопластинок и фотопленок</v>
          </cell>
          <cell r="D720" t="str">
            <v>20.59.1</v>
          </cell>
        </row>
        <row r="721">
          <cell r="C721" t="str">
            <v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v>
          </cell>
          <cell r="D721" t="str">
            <v>20.59.2</v>
          </cell>
        </row>
        <row r="722">
          <cell r="C722" t="str">
            <v>Производство чернил для письма и рисования</v>
          </cell>
          <cell r="D722" t="str">
            <v>20.59.3</v>
          </cell>
        </row>
        <row r="723">
          <cell r="C723" t="str">
            <v>Производство смазочных материалов, присадок к смазочным материалам и антифризов</v>
          </cell>
          <cell r="D723" t="str">
            <v>20.59.4</v>
          </cell>
        </row>
        <row r="724">
          <cell r="C724" t="str">
            <v>Производство прочих химических продуктов, не включенных в другие группировки</v>
          </cell>
          <cell r="D724" t="str">
            <v>20.59.5</v>
          </cell>
        </row>
        <row r="725">
          <cell r="C725" t="str">
            <v>Производство желатина и его производных</v>
          </cell>
          <cell r="D725" t="str">
            <v>20.59.6</v>
          </cell>
        </row>
        <row r="726">
          <cell r="C726" t="str">
            <v>Производство химических волокон</v>
          </cell>
          <cell r="D726" t="str">
            <v>20.6</v>
          </cell>
        </row>
        <row r="727">
          <cell r="C727" t="str">
            <v>Производство химических волокон</v>
          </cell>
          <cell r="D727" t="str">
            <v>20.60</v>
          </cell>
        </row>
        <row r="728">
          <cell r="C728" t="str">
            <v>Производство синтетических волокон</v>
          </cell>
          <cell r="D728" t="str">
            <v>20.60.1</v>
          </cell>
        </row>
        <row r="729">
          <cell r="C729" t="str">
            <v>Производство искусственных волокон</v>
          </cell>
          <cell r="D729" t="str">
            <v>20.60.2</v>
          </cell>
        </row>
        <row r="730">
          <cell r="C730" t="str">
            <v>Производство лекарственных средств и материалов, применяемых в медицинских целях</v>
          </cell>
          <cell r="D730" t="str">
            <v>21</v>
          </cell>
        </row>
        <row r="731">
          <cell r="C731" t="str">
            <v>Производство фармацевтических субстанций</v>
          </cell>
          <cell r="D731" t="str">
            <v>21.1</v>
          </cell>
        </row>
        <row r="732">
          <cell r="C732" t="str">
            <v>Производство фармацевтических субстанций</v>
          </cell>
          <cell r="D732" t="str">
            <v>21.10</v>
          </cell>
        </row>
        <row r="733">
          <cell r="C733" t="str">
            <v>Производство лекарственных препаратов и материалов, применяемых в медицинских целях</v>
          </cell>
          <cell r="D733" t="str">
            <v>21.2</v>
          </cell>
        </row>
        <row r="734">
          <cell r="C734" t="str">
            <v>Производство лекарственных препаратов и материалов, применяемых в медицинских целях</v>
          </cell>
          <cell r="D734" t="str">
            <v>21.20</v>
          </cell>
        </row>
        <row r="735">
          <cell r="C735" t="str">
            <v>Производство лекарственных препаратов</v>
          </cell>
          <cell r="D735" t="str">
            <v>21.20.1</v>
          </cell>
        </row>
        <row r="736">
          <cell r="C736" t="str">
            <v>Производство материалов, применяемых в медицинских целях</v>
          </cell>
          <cell r="D736" t="str">
            <v>21.20.2</v>
          </cell>
        </row>
        <row r="737">
          <cell r="C737" t="str">
            <v>Производство резиновых и пластмассовых изделий</v>
          </cell>
          <cell r="D737" t="str">
            <v>22</v>
          </cell>
        </row>
        <row r="738">
          <cell r="C738" t="str">
            <v>Производство резиновых изделий</v>
          </cell>
          <cell r="D738" t="str">
            <v>22.1</v>
          </cell>
        </row>
        <row r="739">
          <cell r="C739" t="str">
            <v>Производство резиновых шин, покрышек и камер</v>
          </cell>
          <cell r="D739" t="str">
            <v>22.11</v>
          </cell>
        </row>
        <row r="740">
          <cell r="C740" t="str">
            <v>Производство прочих резиновых изделий</v>
          </cell>
          <cell r="D740" t="str">
            <v>22.19</v>
          </cell>
        </row>
        <row r="741">
          <cell r="C741" t="str">
            <v>Производство регенерированной резины в первичной форме или в виде пластин, листов или полос (лент)</v>
          </cell>
          <cell r="D741" t="str">
            <v>22.19.1</v>
          </cell>
        </row>
        <row r="742">
          <cell r="C742" t="str">
            <v>Производство резиновых смесей и изделий из них</v>
          </cell>
          <cell r="D742" t="str">
            <v>22.19.2</v>
          </cell>
        </row>
        <row r="743">
          <cell r="C743" t="str">
            <v>Производство труб, трубок, рукавов и шлангов из вулканизированной резины</v>
          </cell>
          <cell r="D743" t="str">
            <v>22.19.3</v>
          </cell>
        </row>
        <row r="744">
          <cell r="C744" t="str">
            <v>Производство конвейерных лент и приводных ремней, бельтинга из вулканизированной резины</v>
          </cell>
          <cell r="D744" t="str">
            <v>22.19.4</v>
          </cell>
        </row>
        <row r="745">
          <cell r="C745" t="str">
            <v>Производство прорезиненных текстильных материалов, кроме кордных тканей</v>
          </cell>
          <cell r="D745" t="str">
            <v>22.19.5</v>
          </cell>
        </row>
        <row r="746">
          <cell r="C746" t="str">
            <v>Производство предметов одежды и ее аксессуаров из вулканизированной резины</v>
          </cell>
          <cell r="D746" t="str">
            <v>22.19.6</v>
          </cell>
        </row>
        <row r="747">
          <cell r="C747" t="str">
            <v>Производство изделий из вулканизированной резины, не включенных в другие группировки</v>
          </cell>
          <cell r="D747" t="str">
            <v>22.19.7</v>
          </cell>
        </row>
        <row r="748">
          <cell r="C748" t="str">
            <v>Производство изделий из пластмасс</v>
          </cell>
          <cell r="D748" t="str">
            <v>22.2</v>
          </cell>
        </row>
        <row r="749">
          <cell r="C749" t="str">
            <v>Производство пластмассовых плит, полос, труб и профилей</v>
          </cell>
          <cell r="D749" t="str">
            <v>22.21</v>
          </cell>
        </row>
        <row r="750">
          <cell r="C750" t="str">
            <v>Производство пластмассовых изделий для упаковывания товаров</v>
          </cell>
          <cell r="D750" t="str">
            <v>22.22</v>
          </cell>
        </row>
        <row r="751">
          <cell r="C751" t="str">
            <v>Производство пластмассовых изделий, используемых в строительстве</v>
          </cell>
          <cell r="D751" t="str">
            <v>22.23</v>
          </cell>
        </row>
        <row r="752">
          <cell r="C752" t="str">
            <v>Производство прочих пластмассовых изделий</v>
          </cell>
          <cell r="D752" t="str">
            <v>22.29</v>
          </cell>
        </row>
        <row r="753">
          <cell r="C753" t="str">
            <v>Производство предметов одежды и аксессуаров для нее, включая перчатки, из пластмасс</v>
          </cell>
          <cell r="D753" t="str">
            <v>22.29.1</v>
          </cell>
        </row>
        <row r="754">
          <cell r="C754" t="str">
            <v>Производство прочих изделий из пластмасс, не включенных в другие группировки, кроме устройств пломбировочных их пластика</v>
          </cell>
          <cell r="D754" t="str">
            <v>22.29.2</v>
          </cell>
        </row>
        <row r="755">
          <cell r="C755" t="str">
            <v>Производство устройств пломбировочных из пластика</v>
          </cell>
          <cell r="D755" t="str">
            <v>22.29.3</v>
          </cell>
        </row>
        <row r="756">
          <cell r="C756" t="str">
            <v>Предоставление услуг в области производства прочих пластмассовых изделий</v>
          </cell>
          <cell r="D756" t="str">
            <v>22.29.9</v>
          </cell>
        </row>
        <row r="757">
          <cell r="C757" t="str">
            <v>Производство прочей неметаллической минеральной продукции</v>
          </cell>
          <cell r="D757" t="str">
            <v>23</v>
          </cell>
        </row>
        <row r="758">
          <cell r="C758" t="str">
            <v>Производство стекла и изделий из стекла</v>
          </cell>
          <cell r="D758" t="str">
            <v>23.1</v>
          </cell>
        </row>
        <row r="759">
          <cell r="C759" t="str">
            <v>Производство листового стекла</v>
          </cell>
          <cell r="D759" t="str">
            <v>23.11</v>
          </cell>
        </row>
        <row r="760">
          <cell r="C760" t="str">
            <v>Производство необработанного листового стекла</v>
          </cell>
          <cell r="D760" t="str">
            <v>23.11.1</v>
          </cell>
        </row>
        <row r="761">
          <cell r="C761" t="str">
            <v>Производство листового армированного стекла</v>
          </cell>
          <cell r="D761" t="str">
            <v>23.11.2</v>
          </cell>
        </row>
        <row r="762">
          <cell r="C762" t="str">
            <v>Производство листового окрашенного стекла</v>
          </cell>
          <cell r="D762" t="str">
            <v>23.11.3</v>
          </cell>
        </row>
        <row r="763">
          <cell r="C763" t="str">
            <v>Производство листового матового стекла</v>
          </cell>
          <cell r="D763" t="str">
            <v>23.11.4</v>
          </cell>
        </row>
        <row r="764">
          <cell r="C764" t="str">
            <v>Формирование и обработка листового стекла</v>
          </cell>
          <cell r="D764" t="str">
            <v>23.12</v>
          </cell>
        </row>
        <row r="765">
          <cell r="C765" t="str">
            <v>Производство многослойного и закаленного стекла</v>
          </cell>
          <cell r="D765" t="str">
            <v>23.12.1</v>
          </cell>
        </row>
        <row r="766">
          <cell r="C766" t="str">
            <v>Производство стеклянных зеркал</v>
          </cell>
          <cell r="D766" t="str">
            <v>23.12.2</v>
          </cell>
        </row>
        <row r="767">
          <cell r="C767" t="str">
            <v>Производство многослойных изолирующих изделий из стекла</v>
          </cell>
          <cell r="D767" t="str">
            <v>23.12.3</v>
          </cell>
        </row>
        <row r="768">
          <cell r="C768" t="str">
            <v>Производство полых стеклянных изделий</v>
          </cell>
          <cell r="D768" t="str">
            <v>23.13</v>
          </cell>
        </row>
        <row r="769">
          <cell r="C769" t="str">
            <v>Производство бутылок и прочих емкостей из стекла или хрусталя</v>
          </cell>
          <cell r="D769" t="str">
            <v>23.13.1</v>
          </cell>
        </row>
        <row r="770">
          <cell r="C770" t="str">
            <v>Производство стаканов и прочих сосудов для питья из стекла или хрусталя</v>
          </cell>
          <cell r="D770" t="str">
            <v>23.13.2</v>
          </cell>
        </row>
        <row r="771">
          <cell r="C771" t="str">
            <v>Производство столовой и кухонной посуды из стекла или хрусталя</v>
          </cell>
          <cell r="D771" t="str">
            <v>23.13.3</v>
          </cell>
        </row>
        <row r="772">
          <cell r="C772" t="str">
            <v>Производство туалетных и канцелярских принадлежностей из стекла или хрусталя</v>
          </cell>
          <cell r="D772" t="str">
            <v>23.13.4</v>
          </cell>
        </row>
        <row r="773">
          <cell r="C773" t="str">
            <v>Производство украшений для интерьера и аналогичных изделий из стекла или хрусталя</v>
          </cell>
          <cell r="D773" t="str">
            <v>23.13.5</v>
          </cell>
        </row>
        <row r="774">
          <cell r="C774" t="str">
            <v>Производство стеклянных колб для вакуумных сосудов</v>
          </cell>
          <cell r="D774" t="str">
            <v>23.13.6</v>
          </cell>
        </row>
        <row r="775">
          <cell r="C775" t="str">
            <v>Производство стекловолокна</v>
          </cell>
          <cell r="D775" t="str">
            <v>23.14</v>
          </cell>
        </row>
        <row r="776">
          <cell r="C776" t="str">
            <v>Производство и обработка прочих стеклянных изделий, включая технические изделия из стекла</v>
          </cell>
          <cell r="D776" t="str">
            <v>23.19</v>
          </cell>
        </row>
        <row r="777">
          <cell r="C777" t="str">
            <v>Производство необработанного стекла в блоках, в виде шаров, прутков, труб или трубок</v>
          </cell>
          <cell r="D777" t="str">
            <v>23.19.1</v>
          </cell>
        </row>
        <row r="778">
          <cell r="C778" t="str">
            <v>Производство блоков для мощения, стеклоблоков, плит и прочих изделий из прессованного или отформованного стекла, используемых в строительстве</v>
          </cell>
          <cell r="D778" t="str">
            <v>23.19.2</v>
          </cell>
        </row>
        <row r="779">
          <cell r="C779" t="str">
            <v>Производство стеклянных колб для электрических ламп, электронно-лучевых приборов или аналогичных изделий</v>
          </cell>
          <cell r="D779" t="str">
            <v>23.19.3</v>
          </cell>
        </row>
        <row r="780">
          <cell r="C780" t="str">
            <v>Производство стекол для часов или очков, не подвергнутых оптической обработке</v>
          </cell>
          <cell r="D780" t="str">
            <v>23.19.4</v>
          </cell>
        </row>
        <row r="781">
          <cell r="C781" t="str">
            <v>Производство посуды для лабораторных, фармацевтических и гигиенических целей из стекла</v>
          </cell>
          <cell r="D781" t="str">
            <v>23.19.5</v>
          </cell>
        </row>
        <row r="782">
          <cell r="C782" t="str">
            <v>Производство стеклянных деталей электрических ламп и осветительной арматуры, световых указателей, световых табло и аналогичных изделий</v>
          </cell>
          <cell r="D782" t="str">
            <v>23.19.6</v>
          </cell>
        </row>
        <row r="783">
          <cell r="C783" t="str">
            <v>Производство электрических изоляторов из стекла</v>
          </cell>
          <cell r="D783" t="str">
            <v>23.19.7</v>
          </cell>
        </row>
        <row r="784">
          <cell r="C784" t="str">
            <v>Производство прочих изделий из стекла, не включенных в другие группировки</v>
          </cell>
          <cell r="D784" t="str">
            <v>23.19.9</v>
          </cell>
        </row>
        <row r="785">
          <cell r="C785" t="str">
            <v>Производство огнеупорных изделий</v>
          </cell>
          <cell r="D785" t="str">
            <v>23.2</v>
          </cell>
        </row>
        <row r="786">
          <cell r="C786" t="str">
            <v>Производство огнеупорных изделий</v>
          </cell>
          <cell r="D786" t="str">
            <v>23.20</v>
          </cell>
        </row>
        <row r="787">
          <cell r="C787" t="str">
            <v>Производство огнеупорных кирпичей, блоков, плиток</v>
          </cell>
          <cell r="D787" t="str">
            <v>23.20.1</v>
          </cell>
        </row>
        <row r="788">
          <cell r="C788" t="str">
            <v>Производство огнеупорных цементов, растворов, бетонов и аналогичных составов</v>
          </cell>
          <cell r="D788" t="str">
            <v>23.20.2</v>
          </cell>
        </row>
        <row r="789">
          <cell r="C789" t="str">
            <v>Производство безобжиговых огнеупорных изделий</v>
          </cell>
          <cell r="D789" t="str">
            <v>23.20.3</v>
          </cell>
        </row>
        <row r="790">
          <cell r="C790" t="str">
            <v>Производство прочих огнеупорных керамических изделий</v>
          </cell>
          <cell r="D790" t="str">
            <v>23.20.9</v>
          </cell>
        </row>
        <row r="791">
          <cell r="C791" t="str">
            <v>Производство строительных керамических материалов</v>
          </cell>
          <cell r="D791" t="str">
            <v>23.3</v>
          </cell>
        </row>
        <row r="792">
          <cell r="C792" t="str">
            <v>Производство керамических плит и плиток</v>
          </cell>
          <cell r="D792" t="str">
            <v>23.31</v>
          </cell>
        </row>
        <row r="793">
          <cell r="C793" t="str">
            <v>Производство кирпича, черепицы и прочих строительных изделий из обожженной глины</v>
          </cell>
          <cell r="D793" t="str">
            <v>23.32</v>
          </cell>
        </row>
        <row r="794">
          <cell r="C794" t="str">
            <v>Производство прочих фарфоровых и керамических изделий</v>
          </cell>
          <cell r="D794" t="str">
            <v>23.4</v>
          </cell>
        </row>
        <row r="795">
          <cell r="C795" t="str">
            <v>Производство хозяйственных и декоративных керамических изделий</v>
          </cell>
          <cell r="D795" t="str">
            <v>23.41</v>
          </cell>
        </row>
        <row r="796">
          <cell r="C796" t="str">
            <v>Производство столовой и кухонной керамической посуды</v>
          </cell>
          <cell r="D796" t="str">
            <v>23.41.1</v>
          </cell>
        </row>
        <row r="797">
          <cell r="C797" t="str">
            <v>Производство прочих хозяйственных и туалетных керамических принадлежностей</v>
          </cell>
          <cell r="D797" t="str">
            <v>23.41.2</v>
          </cell>
        </row>
        <row r="798">
          <cell r="C798" t="str">
            <v>Производство статуэток и прочих декоративных керамических изделий</v>
          </cell>
          <cell r="D798" t="str">
            <v>23.41.3</v>
          </cell>
        </row>
        <row r="799">
          <cell r="C799" t="str">
            <v>Производство керамических санитарно-технических изделий</v>
          </cell>
          <cell r="D799" t="str">
            <v>23.42</v>
          </cell>
        </row>
        <row r="800">
          <cell r="C800" t="str">
            <v>Производство керамических изоляторов и изолирующей арматуры</v>
          </cell>
          <cell r="D800" t="str">
            <v>23.43</v>
          </cell>
        </row>
        <row r="801">
          <cell r="C801" t="str">
            <v>Производство прочих технических керамических изделий</v>
          </cell>
          <cell r="D801" t="str">
            <v>23.44</v>
          </cell>
        </row>
        <row r="802">
          <cell r="C802" t="str">
            <v>Производство керамических изделий лабораторного, химического и промышленного назначения</v>
          </cell>
          <cell r="D802" t="str">
            <v>23.44.1</v>
          </cell>
        </row>
        <row r="803">
          <cell r="C803" t="str">
            <v>Производство керамических и ферритовых магнитов</v>
          </cell>
          <cell r="D803" t="str">
            <v>23.44.2</v>
          </cell>
        </row>
        <row r="804">
          <cell r="C804" t="str">
            <v>Производство прочих керамических изделий</v>
          </cell>
          <cell r="D804" t="str">
            <v>23.49</v>
          </cell>
        </row>
        <row r="805">
          <cell r="C805" t="str">
            <v>Производство керамических горшков, банок, кувшинов и подобных изделий, используемых для транспортирования или упаковывания товаров</v>
          </cell>
          <cell r="D805" t="str">
            <v>23.49.1</v>
          </cell>
        </row>
        <row r="806">
          <cell r="C806" t="str">
            <v>Производство керамических изделий, не включенных в другие группировки</v>
          </cell>
          <cell r="D806" t="str">
            <v>23.49.9</v>
          </cell>
        </row>
        <row r="807">
          <cell r="C807" t="str">
            <v>Производство цемента, извести и гипса</v>
          </cell>
          <cell r="D807" t="str">
            <v>23.5</v>
          </cell>
        </row>
        <row r="808">
          <cell r="C808" t="str">
            <v>Производство цемента</v>
          </cell>
          <cell r="D808" t="str">
            <v>23.51</v>
          </cell>
        </row>
        <row r="809">
          <cell r="C809" t="str">
            <v>Производство извести и гипса</v>
          </cell>
          <cell r="D809" t="str">
            <v>23.52</v>
          </cell>
        </row>
        <row r="810">
          <cell r="C810" t="str">
            <v>Производство негашеной, гашеной и гидравлической извести</v>
          </cell>
          <cell r="D810" t="str">
            <v>23.52.1</v>
          </cell>
        </row>
        <row r="811">
          <cell r="C811" t="str">
            <v>Производство гипса</v>
          </cell>
          <cell r="D811" t="str">
            <v>23.52.2</v>
          </cell>
        </row>
        <row r="812">
          <cell r="C812" t="str">
            <v>Производство кальцинированного доломита</v>
          </cell>
          <cell r="D812" t="str">
            <v>23.52.3</v>
          </cell>
        </row>
        <row r="813">
          <cell r="C813" t="str">
            <v>Производство изделий из бетона, цемента и гипса</v>
          </cell>
          <cell r="D813" t="str">
            <v>23.6</v>
          </cell>
        </row>
        <row r="814">
          <cell r="C814" t="str">
            <v>Производство изделий из бетона для использования в строительстве</v>
          </cell>
          <cell r="D814" t="str">
            <v>23.61</v>
          </cell>
        </row>
        <row r="815">
          <cell r="C815" t="str">
            <v>Производство готовых строительных изделий из бетона, цемента и искусственного камня</v>
          </cell>
          <cell r="D815" t="str">
            <v>23.61.1</v>
          </cell>
        </row>
        <row r="816">
          <cell r="C816" t="str">
            <v>Производство сборных строительных конструкций из бетона, цемента и искусственного камня</v>
          </cell>
          <cell r="D816" t="str">
            <v>23.61.2</v>
          </cell>
        </row>
        <row r="817">
          <cell r="C817" t="str">
            <v>Производство гипсовых изделий для использования в строительстве</v>
          </cell>
          <cell r="D817" t="str">
            <v>23.62</v>
          </cell>
        </row>
        <row r="818">
          <cell r="C818" t="str">
            <v>Производство товарного бетона</v>
          </cell>
          <cell r="D818" t="str">
            <v>23.63</v>
          </cell>
        </row>
        <row r="819">
          <cell r="C819" t="str">
            <v>Производство сухих бетонных смесей</v>
          </cell>
          <cell r="D819" t="str">
            <v>23.64</v>
          </cell>
        </row>
        <row r="820">
          <cell r="C820" t="str">
            <v>Производство изделий из асбестоцемента и волокнистого цемента</v>
          </cell>
          <cell r="D820" t="str">
            <v>23.65</v>
          </cell>
        </row>
        <row r="821">
          <cell r="C821" t="str">
            <v>Производство строительных материалов из растительного сырья, смешанного с цементом, гипсом или прочими минеральными связующими веществами</v>
          </cell>
          <cell r="D821" t="str">
            <v>23.65.1</v>
          </cell>
        </row>
        <row r="822">
          <cell r="C822" t="str">
            <v>Производство изделий из асбестоцемента и волокнистого цемента с волокнами целлюлозы или аналогичных материалов</v>
          </cell>
          <cell r="D822" t="str">
            <v>23.65.2</v>
          </cell>
        </row>
        <row r="823">
          <cell r="C823" t="str">
            <v>Производство прочих изделий из гипса, бетона или цемента</v>
          </cell>
          <cell r="D823" t="str">
            <v>23.69</v>
          </cell>
        </row>
        <row r="824">
          <cell r="C824" t="str">
            <v>Резка, обработка и отделка камня</v>
          </cell>
          <cell r="D824" t="str">
            <v>23.7</v>
          </cell>
        </row>
        <row r="825">
          <cell r="C825" t="str">
            <v>Резка, обработка и отделка камня</v>
          </cell>
          <cell r="D825" t="str">
            <v>23.70</v>
          </cell>
        </row>
        <row r="826">
          <cell r="C826" t="str">
            <v>Резка, обработка и отделка камня для использования в строительстве в качестве дорожного покрытия</v>
          </cell>
          <cell r="D826" t="str">
            <v>23.70.1</v>
          </cell>
        </row>
        <row r="827">
          <cell r="C827" t="str">
            <v>Резка, обработка и отделка камня для памятников</v>
          </cell>
          <cell r="D827" t="str">
            <v>23.70.2</v>
          </cell>
        </row>
        <row r="828">
          <cell r="C828" t="str">
            <v>Производство гранул и порошков из природного камня</v>
          </cell>
          <cell r="D828" t="str">
            <v>23.70.3</v>
          </cell>
        </row>
        <row r="829">
          <cell r="C829" t="str">
            <v>Производство абразивных и неметаллических минеральных изделий, не включенных в другие группировки</v>
          </cell>
          <cell r="D829" t="str">
            <v>23.9</v>
          </cell>
        </row>
        <row r="830">
          <cell r="C830" t="str">
            <v>Производство абразивных изделий</v>
          </cell>
          <cell r="D830" t="str">
            <v>23.91</v>
          </cell>
        </row>
        <row r="831">
          <cell r="C831" t="str">
            <v>Производство прочей неметаллической минеральной продукции, не включенной в другие группировки</v>
          </cell>
          <cell r="D831" t="str">
            <v>23.99</v>
          </cell>
        </row>
        <row r="832">
          <cell r="C832" t="str">
            <v>Производство обработанных асбестовых волокон, смесей на основе асбеста и изделий из них</v>
          </cell>
          <cell r="D832" t="str">
            <v>23.99.1</v>
          </cell>
        </row>
        <row r="833">
          <cell r="C833" t="str">
            <v>Производство изделий из асфальта или аналогичных материалов</v>
          </cell>
          <cell r="D833" t="str">
            <v>23.99.2</v>
          </cell>
        </row>
        <row r="834">
          <cell r="C834" t="str">
            <v>Производство битуминозных смесей на основе природного асфальта или битума, нефтяного битума, минеральных смол или их пеков</v>
          </cell>
          <cell r="D834" t="str">
            <v>23.99.3</v>
          </cell>
        </row>
        <row r="835">
          <cell r="C835" t="str">
            <v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D835" t="str">
            <v>23.99.4</v>
          </cell>
        </row>
        <row r="836">
          <cell r="C836" t="str">
            <v>Производство искусственного корунда</v>
          </cell>
          <cell r="D836" t="str">
            <v>23.99.5</v>
          </cell>
        </row>
        <row r="837">
          <cell r="C837" t="str">
            <v>Производство минеральных тепло- и звукоизоляционных материалов и изделий</v>
          </cell>
          <cell r="D837" t="str">
            <v>23.99.6</v>
          </cell>
        </row>
        <row r="838">
          <cell r="C838" t="str">
            <v>Производство минеральных теплоизоляционных материалов и изделий</v>
          </cell>
          <cell r="D838" t="str">
            <v>23.99.61</v>
          </cell>
        </row>
        <row r="839">
          <cell r="C839" t="str">
            <v>Производство минеральных звукоизоляционных материалов и изделий</v>
          </cell>
          <cell r="D839" t="str">
            <v>23.99.62</v>
          </cell>
        </row>
        <row r="840">
          <cell r="C840" t="str">
            <v>Производство металлургическое</v>
          </cell>
          <cell r="D840" t="str">
            <v>24</v>
          </cell>
        </row>
        <row r="841">
          <cell r="C841" t="str">
            <v>Производство чугуна, стали и ферросплавов</v>
          </cell>
          <cell r="D841" t="str">
            <v>24.1</v>
          </cell>
        </row>
        <row r="842">
          <cell r="C842" t="str">
            <v>Производство чугуна, стали и ферросплавов</v>
          </cell>
          <cell r="D842" t="str">
            <v>24.10</v>
          </cell>
        </row>
        <row r="843">
          <cell r="C843" t="str">
            <v>Производство основных продуктов из железа и стали</v>
          </cell>
          <cell r="D843" t="str">
            <v>24.10.1</v>
          </cell>
        </row>
        <row r="844">
          <cell r="C844" t="str">
            <v>Производство чугуна</v>
          </cell>
          <cell r="D844" t="str">
            <v>24.10.11</v>
          </cell>
        </row>
        <row r="845">
          <cell r="C845" t="str">
            <v>Производство ферросплавов</v>
          </cell>
          <cell r="D845" t="str">
            <v>24.10.12</v>
          </cell>
        </row>
        <row r="846">
          <cell r="C846" t="str">
            <v>Производство продуктов прямого восстановления железной руды и губчатого железа</v>
          </cell>
          <cell r="D846" t="str">
            <v>24.10.13</v>
          </cell>
        </row>
        <row r="847">
          <cell r="C847" t="str">
            <v>Производство гранул и порошков из чугуна или стали</v>
          </cell>
          <cell r="D847" t="str">
            <v>24.10.14</v>
          </cell>
        </row>
        <row r="848">
          <cell r="C848" t="str">
            <v>Производство стали в слитках</v>
          </cell>
          <cell r="D848" t="str">
            <v>24.10.2</v>
          </cell>
        </row>
        <row r="849">
          <cell r="C849" t="str">
            <v>Производство листового горячекатаного стального проката</v>
          </cell>
          <cell r="D849" t="str">
            <v>24.10.3</v>
          </cell>
        </row>
        <row r="850">
          <cell r="C850" t="str">
            <v>Производство листового холоднокатаного стального проката</v>
          </cell>
          <cell r="D850" t="str">
            <v>24.10.4</v>
          </cell>
        </row>
        <row r="851">
          <cell r="C851" t="str">
            <v>Производство листового холоднокатаного стального проката, плакированного, с гальваническим или иным покрытием</v>
          </cell>
          <cell r="D851" t="str">
            <v>24.10.5</v>
          </cell>
        </row>
        <row r="852">
          <cell r="C852" t="str">
            <v>Производство сортового горячекатаного проката и катанки</v>
          </cell>
          <cell r="D852" t="str">
            <v>24.10.6</v>
          </cell>
        </row>
        <row r="853">
          <cell r="C853" t="str">
            <v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v>
          </cell>
          <cell r="D853" t="str">
            <v>24.10.7</v>
          </cell>
        </row>
        <row r="854">
          <cell r="C854" t="str">
            <v>Производство прочего проката из черных металлов, не включенного в другие группировки</v>
          </cell>
          <cell r="D854" t="str">
            <v>24.10.9</v>
          </cell>
        </row>
        <row r="855">
          <cell r="C855" t="str">
            <v>Производство стальных труб, полых профилей и фитингов</v>
          </cell>
          <cell r="D855" t="str">
            <v>24.2</v>
          </cell>
        </row>
        <row r="856">
          <cell r="C856" t="str">
            <v>Производство стальных труб, полых профилей и фитингов</v>
          </cell>
          <cell r="D856" t="str">
            <v>24.20</v>
          </cell>
        </row>
        <row r="857">
          <cell r="C857" t="str">
            <v>Производство бесшовных труб и пустотелых профилей</v>
          </cell>
          <cell r="D857" t="str">
            <v>24.20.1</v>
          </cell>
        </row>
        <row r="858">
          <cell r="C858" t="str">
            <v>Производство сварных труб</v>
          </cell>
          <cell r="D858" t="str">
            <v>24.20.2</v>
          </cell>
        </row>
        <row r="859">
          <cell r="C859" t="str">
            <v>Производство стальных фитингов для труб, кроме литых</v>
          </cell>
          <cell r="D859" t="str">
            <v>24.20.3</v>
          </cell>
        </row>
        <row r="860">
          <cell r="C860" t="str">
            <v>Производство прочих стальных изделий первичной обработкой</v>
          </cell>
          <cell r="D860" t="str">
            <v>24.3</v>
          </cell>
        </row>
        <row r="861">
          <cell r="C861" t="str">
            <v>Производство стальных прутков и сплошных профилей методом холодного волочения</v>
          </cell>
          <cell r="D861" t="str">
            <v>24.31</v>
          </cell>
        </row>
        <row r="862">
          <cell r="C862" t="str">
            <v>Производство холоднотянутого штрипса</v>
          </cell>
          <cell r="D862" t="str">
            <v>24.32</v>
          </cell>
        </row>
        <row r="863">
          <cell r="C863" t="str">
            <v>Производство профилей с помощью холодной штамповки или гибки</v>
          </cell>
          <cell r="D863" t="str">
            <v>24.33</v>
          </cell>
        </row>
        <row r="864">
          <cell r="C864" t="str">
            <v>Производство проволоки методом холодного волочения</v>
          </cell>
          <cell r="D864" t="str">
            <v>24.34</v>
          </cell>
        </row>
        <row r="865">
          <cell r="C865" t="str">
            <v>Производство основных драгоценных металлов и прочих цветных металлов, производство ядерного топлива</v>
          </cell>
          <cell r="D865" t="str">
            <v>24.4</v>
          </cell>
        </row>
        <row r="866">
          <cell r="C866" t="str">
            <v>Производство драгоценных металлов</v>
          </cell>
          <cell r="D866" t="str">
            <v>24.41</v>
          </cell>
        </row>
        <row r="867">
          <cell r="C867" t="str">
            <v>Производство алюминия</v>
          </cell>
          <cell r="D867" t="str">
            <v>24.42</v>
          </cell>
        </row>
        <row r="868">
          <cell r="C868" t="str">
            <v>Производство свинца, цинка и олова</v>
          </cell>
          <cell r="D868" t="str">
            <v>24.43</v>
          </cell>
        </row>
        <row r="869">
          <cell r="C869" t="str">
            <v>Производство свинца</v>
          </cell>
          <cell r="D869" t="str">
            <v>24.43.1</v>
          </cell>
        </row>
        <row r="870">
          <cell r="C870" t="str">
            <v>Производство цинка</v>
          </cell>
          <cell r="D870" t="str">
            <v>24.43.2</v>
          </cell>
        </row>
        <row r="871">
          <cell r="C871" t="str">
            <v>Производство олова</v>
          </cell>
          <cell r="D871" t="str">
            <v>24.43.3</v>
          </cell>
        </row>
        <row r="872">
          <cell r="C872" t="str">
            <v>Производство меди</v>
          </cell>
          <cell r="D872" t="str">
            <v>24.44</v>
          </cell>
        </row>
        <row r="873">
          <cell r="C873" t="str">
            <v>Производство прочих цветных металлов</v>
          </cell>
          <cell r="D873" t="str">
            <v>24.45</v>
          </cell>
        </row>
        <row r="874">
          <cell r="C874" t="str">
            <v>Производство никеля</v>
          </cell>
          <cell r="D874" t="str">
            <v>24.45.1</v>
          </cell>
        </row>
        <row r="875">
          <cell r="C875" t="str">
            <v>Производство титана</v>
          </cell>
          <cell r="D875" t="str">
            <v>24.45.2</v>
          </cell>
        </row>
        <row r="876">
          <cell r="C876" t="str">
            <v>Производство магния</v>
          </cell>
          <cell r="D876" t="str">
            <v>24.45.3</v>
          </cell>
        </row>
        <row r="877">
          <cell r="C877" t="str">
            <v>Производство вольфрама</v>
          </cell>
          <cell r="D877" t="str">
            <v>24.45.4</v>
          </cell>
        </row>
        <row r="878">
          <cell r="C878" t="str">
            <v>Производство молибдена</v>
          </cell>
          <cell r="D878" t="str">
            <v>24.45.5</v>
          </cell>
        </row>
        <row r="879">
          <cell r="C879" t="str">
            <v>Производство кобальта</v>
          </cell>
          <cell r="D879" t="str">
            <v>24.45.6</v>
          </cell>
        </row>
        <row r="880">
          <cell r="C880" t="str">
            <v>Производство хрома</v>
          </cell>
          <cell r="D880" t="str">
            <v>24.45.7</v>
          </cell>
        </row>
        <row r="881">
          <cell r="C881" t="str">
            <v>Производство марганца</v>
          </cell>
          <cell r="D881" t="str">
            <v>24.45.8</v>
          </cell>
        </row>
        <row r="882">
          <cell r="C882" t="str">
            <v>Производство редких (тантал, ниобий, галлий, германий, иридий) и редкоземельных металлов</v>
          </cell>
          <cell r="D882" t="str">
            <v>24.45.9</v>
          </cell>
        </row>
        <row r="883">
          <cell r="C883" t="str">
            <v>Производство ядерного топлива</v>
          </cell>
          <cell r="D883" t="str">
            <v>24.46</v>
          </cell>
        </row>
        <row r="884">
          <cell r="C884" t="str">
            <v>Литье металлов</v>
          </cell>
          <cell r="D884" t="str">
            <v>24.5</v>
          </cell>
        </row>
        <row r="885">
          <cell r="C885" t="str">
            <v>Литье чугуна</v>
          </cell>
          <cell r="D885" t="str">
            <v>24.51</v>
          </cell>
        </row>
        <row r="886">
          <cell r="C886" t="str">
            <v>Литье стали</v>
          </cell>
          <cell r="D886" t="str">
            <v>24.52</v>
          </cell>
        </row>
        <row r="887">
          <cell r="C887" t="str">
            <v>Литье легких металлов</v>
          </cell>
          <cell r="D887" t="str">
            <v>24.53</v>
          </cell>
        </row>
        <row r="888">
          <cell r="C888" t="str">
            <v>Литье прочих цветных металлов</v>
          </cell>
          <cell r="D888" t="str">
            <v>24.54</v>
          </cell>
        </row>
        <row r="889">
          <cell r="C889" t="str">
            <v>Производство готовых металлических изделий, кроме машин и оборудования</v>
          </cell>
          <cell r="D889" t="str">
            <v>25</v>
          </cell>
        </row>
        <row r="890">
          <cell r="C890" t="str">
            <v>Производство строительных металлических конструкций и изделий</v>
          </cell>
          <cell r="D890" t="str">
            <v>25.1</v>
          </cell>
        </row>
        <row r="891">
          <cell r="C891" t="str">
            <v>Производство строительных металлических конструкций, изделий и их частей</v>
          </cell>
          <cell r="D891" t="str">
            <v>25.11</v>
          </cell>
        </row>
        <row r="892">
          <cell r="C892" t="str">
            <v>Производство металлических дверей и окон</v>
          </cell>
          <cell r="D892" t="str">
            <v>25.12</v>
          </cell>
        </row>
        <row r="893">
          <cell r="C893" t="str">
            <v>Производство металлических цистерн, резервуаров и прочих емкостей</v>
          </cell>
          <cell r="D893" t="str">
            <v>25.2</v>
          </cell>
        </row>
        <row r="894">
          <cell r="C894" t="str">
            <v>Производство радиаторов и котлов центрального отопления</v>
          </cell>
          <cell r="D894" t="str">
            <v>25.21</v>
          </cell>
        </row>
        <row r="895">
          <cell r="C895" t="str">
            <v>Производство радиаторов</v>
          </cell>
          <cell r="D895" t="str">
            <v>25.21.1</v>
          </cell>
        </row>
        <row r="896">
          <cell r="C896" t="str">
            <v>Производство котлов центрального отопления</v>
          </cell>
          <cell r="D896" t="str">
            <v>25.21.2</v>
          </cell>
        </row>
        <row r="897">
          <cell r="C897" t="str">
            <v>Производство прочих металлических цистерн, резервуаров и емкостей</v>
          </cell>
          <cell r="D897" t="str">
            <v>25.29</v>
          </cell>
        </row>
        <row r="898">
          <cell r="C898" t="str">
            <v>Производство паровых котлов, кроме котлов центрального отопления</v>
          </cell>
          <cell r="D898" t="str">
            <v>25.3</v>
          </cell>
        </row>
        <row r="899">
          <cell r="C899" t="str">
            <v>Производство паровых котлов, кроме котлов центрального отопления</v>
          </cell>
          <cell r="D899" t="str">
            <v>25.30</v>
          </cell>
        </row>
        <row r="900">
          <cell r="C900" t="str">
            <v>Производство паровых котлов и их частей</v>
          </cell>
          <cell r="D900" t="str">
            <v>25.30.1</v>
          </cell>
        </row>
        <row r="901">
          <cell r="C901" t="str">
            <v>Производство ядерных установок и их составных частей, в том числе для транспортных средств</v>
          </cell>
          <cell r="D901" t="str">
            <v>25.30.2</v>
          </cell>
        </row>
        <row r="902">
          <cell r="C902" t="str">
            <v>Производство ядерных установок, кроме устройств для разделения изотопов</v>
          </cell>
          <cell r="D902" t="str">
            <v>25.30.21</v>
          </cell>
        </row>
        <row r="903">
          <cell r="C903" t="str">
            <v>Производство частей ядерных установок, кроме устройств для разделения изотопов</v>
          </cell>
          <cell r="D903" t="str">
            <v>25.30.22</v>
          </cell>
        </row>
        <row r="904">
          <cell r="C904" t="str">
            <v>Производство оружия и боеприпасов</v>
          </cell>
          <cell r="D904" t="str">
            <v>25.4</v>
          </cell>
        </row>
        <row r="905">
          <cell r="C905" t="str">
            <v>Производство оружия и боеприпасов</v>
          </cell>
          <cell r="D905" t="str">
            <v>25.40</v>
          </cell>
        </row>
        <row r="906">
          <cell r="C906" t="str">
            <v>Ковка, прессование, штамповка и профилирование</v>
          </cell>
          <cell r="D906" t="str">
            <v>25.5</v>
          </cell>
        </row>
        <row r="907">
          <cell r="C907" t="str">
            <v>Ковка, прессование, штамповка и профилирование, изготовление изделий методом порошковой металлургии</v>
          </cell>
          <cell r="D907" t="str">
            <v>25.50</v>
          </cell>
        </row>
        <row r="908">
          <cell r="C908" t="str">
            <v>Предоставление услуг по ковке, прессованию, объемной и листовой штамповке и профилированию листового металла</v>
          </cell>
          <cell r="D908" t="str">
            <v>25.50.1</v>
          </cell>
        </row>
        <row r="909">
          <cell r="C909" t="str">
            <v>Предоставление услуг по производству изделий методом порошковой металлургии</v>
          </cell>
          <cell r="D909" t="str">
            <v>25.50.2</v>
          </cell>
        </row>
        <row r="910">
          <cell r="C910" t="str">
            <v>Обработка металлов и нанесение покрытий на металлы</v>
          </cell>
          <cell r="D910" t="str">
            <v>25.6</v>
          </cell>
        </row>
        <row r="911">
          <cell r="C911" t="str">
            <v>Обработка металлов и нанесение покрытий на металлы</v>
          </cell>
          <cell r="D911" t="str">
            <v>25.61</v>
          </cell>
        </row>
        <row r="912">
          <cell r="C912" t="str">
            <v>Обработка металлических изделий механическая</v>
          </cell>
          <cell r="D912" t="str">
            <v>25.62</v>
          </cell>
        </row>
        <row r="913">
          <cell r="C913" t="str">
            <v>Производство ножевых изделий и столовых приборов, инструментов и универсальных скобяных изделий</v>
          </cell>
          <cell r="D913" t="str">
            <v>25.7</v>
          </cell>
        </row>
        <row r="914">
          <cell r="C914" t="str">
            <v>Производство ножевых изделий и столовых приборов</v>
          </cell>
          <cell r="D914" t="str">
            <v>25.71</v>
          </cell>
        </row>
        <row r="915">
          <cell r="C915" t="str">
            <v>Производство замков, петель</v>
          </cell>
          <cell r="D915" t="str">
            <v>25.72</v>
          </cell>
        </row>
        <row r="916">
          <cell r="C916" t="str">
            <v>Производство инструмента</v>
          </cell>
          <cell r="D916" t="str">
            <v>25.73</v>
          </cell>
        </row>
        <row r="917">
          <cell r="C917" t="str">
            <v>Производство прочих готовых металлических изделий</v>
          </cell>
          <cell r="D917" t="str">
            <v>25.9</v>
          </cell>
        </row>
        <row r="918">
          <cell r="C918" t="str">
            <v>Производство металлических бочек и аналогичных емкостей</v>
          </cell>
          <cell r="D918" t="str">
            <v>25.91</v>
          </cell>
        </row>
        <row r="919">
          <cell r="C919" t="str">
            <v>Производство тары из легких металлов</v>
          </cell>
          <cell r="D919" t="str">
            <v>25.92</v>
          </cell>
        </row>
        <row r="920">
          <cell r="C920" t="str">
            <v>Производство изделий из проволоки, цепей и пружин</v>
          </cell>
          <cell r="D920" t="str">
            <v>25.93</v>
          </cell>
        </row>
        <row r="921">
          <cell r="C921" t="str">
            <v>Производство изделий из проволоки и пружин</v>
          </cell>
          <cell r="D921" t="str">
            <v>25.93.1</v>
          </cell>
        </row>
        <row r="922">
          <cell r="C922" t="str">
            <v>Производство цепей, кроме шарнирных, и составных частей к ним</v>
          </cell>
          <cell r="D922" t="str">
            <v>25.93.2</v>
          </cell>
        </row>
        <row r="923">
          <cell r="C923" t="str">
            <v>Производство крепежных изделий</v>
          </cell>
          <cell r="D923" t="str">
            <v>25.94</v>
          </cell>
        </row>
        <row r="924">
          <cell r="C924" t="str">
            <v>Производство прочих готовых металлических изделий, не включенных в другие группировки</v>
          </cell>
          <cell r="D924" t="str">
            <v>25.99</v>
          </cell>
        </row>
        <row r="925">
          <cell r="C925" t="str">
            <v>Производство металлических изделий для ванных комнат и кухни</v>
          </cell>
          <cell r="D925" t="str">
            <v>25.99.1</v>
          </cell>
        </row>
        <row r="926">
          <cell r="C926" t="str">
            <v>Производство раковин, моек, ванн и прочих санитарно-технических изделий и их составных частей из черных металлов, меди или алюминия</v>
          </cell>
          <cell r="D926" t="str">
            <v>25.99.11</v>
          </cell>
        </row>
        <row r="927">
          <cell r="C927" t="str">
            <v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v>
          </cell>
          <cell r="D927" t="str">
            <v>25.99.12</v>
          </cell>
        </row>
        <row r="928">
          <cell r="C928" t="str">
            <v>Производство прочих металлических изделий</v>
          </cell>
          <cell r="D928" t="str">
            <v>25.99.2</v>
          </cell>
        </row>
        <row r="929">
          <cell r="C929" t="str">
            <v>Производство бронированных или армированных сейфов, несгораемых шкафов и дверей</v>
          </cell>
          <cell r="D929" t="str">
            <v>25.99.21</v>
          </cell>
        </row>
        <row r="930">
          <cell r="C930" t="str">
            <v>Производство канцелярского настольного оборудования (ящиков, картотек, лотков и т. п.) из недрагоценных металлов</v>
          </cell>
          <cell r="D930" t="str">
            <v>25.99.22</v>
          </cell>
        </row>
        <row r="931">
          <cell r="C931" t="str">
            <v>Производство деталей для скоросшивателей или папок</v>
          </cell>
          <cell r="D931" t="str">
            <v>25.99.23</v>
          </cell>
        </row>
        <row r="932">
          <cell r="C932" t="str">
            <v>Производство статуэток, рам для фотографий, картин, зеркал и прочих декоративных изделий из недрагоценных металлов</v>
          </cell>
          <cell r="D932" t="str">
            <v>25.99.24</v>
          </cell>
        </row>
        <row r="933">
          <cell r="C933" t="str">
            <v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v>
          </cell>
          <cell r="D933" t="str">
            <v>25.99.25</v>
          </cell>
        </row>
        <row r="934">
          <cell r="C934" t="str">
            <v>Производство судовых гребных винтов и гребных колес</v>
          </cell>
          <cell r="D934" t="str">
            <v>25.99.26</v>
          </cell>
        </row>
        <row r="935">
          <cell r="C935" t="str">
            <v>Производство металлических изделий для области использования атомной энергии</v>
          </cell>
          <cell r="D935" t="str">
            <v>25.99.27</v>
          </cell>
        </row>
        <row r="936">
          <cell r="C936" t="str">
            <v>Производство прочих изделий из недрагоценных металлов, не включенных в другие группировки</v>
          </cell>
          <cell r="D936" t="str">
            <v>25.99.29</v>
          </cell>
        </row>
        <row r="937">
          <cell r="C937" t="str">
            <v>Изготовление готовых металлических изделий хозяйственного назначения по индивидуальному заказу населения</v>
          </cell>
          <cell r="D937" t="str">
            <v>25.99.3</v>
          </cell>
        </row>
        <row r="938">
          <cell r="C938" t="str">
            <v>Производство компьютеров, электронных и оптических изделий</v>
          </cell>
          <cell r="D938" t="str">
            <v>26</v>
          </cell>
        </row>
        <row r="939">
          <cell r="C939" t="str">
            <v>Производство элементов электронной аппаратуры и печатных схем (плат)</v>
          </cell>
          <cell r="D939" t="str">
            <v>26.1</v>
          </cell>
        </row>
        <row r="940">
          <cell r="C940" t="str">
            <v>Производство элементов электронной аппаратуры</v>
          </cell>
          <cell r="D940" t="str">
            <v>26.11</v>
          </cell>
        </row>
        <row r="941">
          <cell r="C941" t="str">
            <v>Производство электронных вакуумных ламп и трубок и прочих электронных вакуумных приборов</v>
          </cell>
          <cell r="D941" t="str">
            <v>26.11.1</v>
          </cell>
        </row>
        <row r="942">
          <cell r="C942" t="str">
            <v>Производство диодов, транзисторов и прочих полупроводниковых приборов, включая светоизлучающие диоды, пьезоэлектрические приборы и их части</v>
          </cell>
          <cell r="D942" t="str">
            <v>26.11.2</v>
          </cell>
        </row>
        <row r="943">
          <cell r="C943" t="str">
            <v>Производство интегральных электронных схем</v>
          </cell>
          <cell r="D943" t="str">
            <v>26.11.3</v>
          </cell>
        </row>
        <row r="944">
          <cell r="C944" t="str">
            <v>Производство частей электронных ламп, трубок и прочих электронных компонентов, не включенных в другие группировки</v>
          </cell>
          <cell r="D944" t="str">
            <v>26.11.9</v>
          </cell>
        </row>
        <row r="945">
          <cell r="C945" t="str">
            <v>Производство электронных печатных плат</v>
          </cell>
          <cell r="D945" t="str">
            <v>26.12</v>
          </cell>
        </row>
        <row r="946">
          <cell r="C946" t="str">
            <v>Производство компьютеров и периферийного оборудования</v>
          </cell>
          <cell r="D946" t="str">
            <v>26.2</v>
          </cell>
        </row>
        <row r="947">
          <cell r="C947" t="str">
            <v>Производство компьютеров и периферийного оборудования</v>
          </cell>
          <cell r="D947" t="str">
            <v>26.20</v>
          </cell>
        </row>
        <row r="948">
          <cell r="C948" t="str">
            <v>Производство компьютеров</v>
          </cell>
          <cell r="D948" t="str">
            <v>26.20.1</v>
          </cell>
        </row>
        <row r="949">
          <cell r="C949" t="str">
            <v>Производство периферийного оборудования</v>
          </cell>
          <cell r="D949" t="str">
            <v>26.20.2</v>
          </cell>
        </row>
        <row r="950">
          <cell r="C950" t="str">
            <v>Производство запоминающих устройств и прочих устройств хранения данных</v>
          </cell>
          <cell r="D950" t="str">
            <v>26.20.3</v>
          </cell>
        </row>
        <row r="951">
          <cell r="C951" t="str">
            <v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v>
          </cell>
          <cell r="D951" t="str">
            <v>26.20.4</v>
          </cell>
        </row>
        <row r="952">
          <cell r="C952" t="str">
            <v>Производство прочих устройств автоматической обработки данных</v>
          </cell>
          <cell r="D952" t="str">
            <v>26.20.9</v>
          </cell>
        </row>
        <row r="953">
          <cell r="C953" t="str">
            <v>Производство коммуникационного оборудования</v>
          </cell>
          <cell r="D953" t="str">
            <v>26.3</v>
          </cell>
        </row>
        <row r="954">
          <cell r="C954" t="str">
            <v>Производство коммуникационного оборудования</v>
          </cell>
          <cell r="D954" t="str">
            <v>26.30</v>
          </cell>
        </row>
        <row r="955">
          <cell r="C955" t="str">
            <v>Производство коммуникационной аппаратуры, радио- и телевизионной передающей аппаратуры, телевизионных камер</v>
          </cell>
          <cell r="D955" t="str">
            <v>26.30.1</v>
          </cell>
        </row>
        <row r="956">
          <cell r="C956" t="str">
            <v>Производство средств связи, выполняющих функцию систем коммутации</v>
          </cell>
          <cell r="D956" t="str">
            <v>26.30.11</v>
          </cell>
        </row>
        <row r="957">
          <cell r="C957" t="str">
            <v>Производство средств связи, выполняющих функцию цифровых транспортных систем</v>
          </cell>
          <cell r="D957" t="str">
            <v>26.30.12</v>
          </cell>
        </row>
        <row r="958">
          <cell r="C958" t="str">
            <v>Производство средств связи, выполняющих функцию систем управления и мониторинга</v>
          </cell>
          <cell r="D958" t="str">
            <v>26.30.13</v>
          </cell>
        </row>
        <row r="959">
          <cell r="C959" t="str">
            <v>Производство оборудования, используемого для учета объема оказанных услуг связи</v>
          </cell>
          <cell r="D959" t="str">
            <v>26.30.14</v>
          </cell>
        </row>
        <row r="960">
          <cell r="C960" t="str">
            <v>Производство радиоэлектронных средств связи</v>
          </cell>
          <cell r="D960" t="str">
            <v>26.30.15</v>
          </cell>
        </row>
        <row r="961">
          <cell r="C961" t="str">
            <v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v>
          </cell>
          <cell r="D961" t="str">
            <v>26.30.16</v>
          </cell>
        </row>
        <row r="962">
          <cell r="C962" t="str">
            <v>Производство радио- и телевизионной передающей аппаратуры</v>
          </cell>
          <cell r="D962" t="str">
            <v>26.30.17</v>
          </cell>
        </row>
        <row r="963">
          <cell r="C963" t="str">
            <v>Производство телевизионных камер</v>
          </cell>
          <cell r="D963" t="str">
            <v>26.30.18</v>
          </cell>
        </row>
        <row r="964">
          <cell r="C964" t="str">
            <v>Производство прочего коммуникационного оборудования</v>
          </cell>
          <cell r="D964" t="str">
            <v>26.30.19</v>
          </cell>
        </row>
        <row r="965">
          <cell r="C965" t="str">
            <v>Производство оконечного (пользовательского) оборудования телефонной или телеграфной связи, аппаратуры видеосвязи</v>
          </cell>
          <cell r="D965" t="str">
            <v>26.30.2</v>
          </cell>
        </row>
        <row r="966">
          <cell r="C966" t="str">
            <v>Производство пользовательского (оконечного) оборудования проводной телефонной связи с проводными или беспроводными телефонными трубками</v>
          </cell>
          <cell r="D966" t="str">
            <v>26.30.21</v>
          </cell>
        </row>
        <row r="967">
          <cell r="C967" t="str">
            <v>Производство телефонных аппаратов для работы в сотовых или иных беспроводных сетях связи</v>
          </cell>
          <cell r="D967" t="str">
            <v>26.30.22</v>
          </cell>
        </row>
        <row r="968">
          <cell r="C968" t="str">
            <v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v>
          </cell>
          <cell r="D968" t="str">
            <v>26.30.29</v>
          </cell>
        </row>
        <row r="969">
          <cell r="C969" t="str">
            <v>Производство запасных частей и комплектующих коммуникационного оборудования</v>
          </cell>
          <cell r="D969" t="str">
            <v>26.30.3</v>
          </cell>
        </row>
        <row r="970">
          <cell r="C970" t="str">
            <v>Производство антенн, антенных отражателей всех видов и их деталей</v>
          </cell>
          <cell r="D970" t="str">
            <v>26.30.4</v>
          </cell>
        </row>
        <row r="971">
          <cell r="C971" t="str">
            <v>Производство запасных частей и комплектующих радио- и телевизионной передающей аппаратуры и телевизионных камер</v>
          </cell>
          <cell r="D971" t="str">
            <v>26.30.5</v>
          </cell>
        </row>
        <row r="972">
          <cell r="C972" t="str">
            <v>Производство охранно-пожарной сигнализации и аналогичных приборов</v>
          </cell>
          <cell r="D972" t="str">
            <v>26.30.6</v>
          </cell>
        </row>
        <row r="973">
          <cell r="C973" t="str">
            <v>Производство бытовой электроники</v>
          </cell>
          <cell r="D973" t="str">
            <v>26.4</v>
          </cell>
        </row>
        <row r="974">
          <cell r="C974" t="str">
            <v>Производство бытовой электроники</v>
          </cell>
          <cell r="D974" t="str">
            <v>26.40</v>
          </cell>
        </row>
        <row r="975">
          <cell r="C975" t="str">
            <v>Производство радиоприемников</v>
          </cell>
          <cell r="D975" t="str">
            <v>26.40.1</v>
          </cell>
        </row>
        <row r="976">
          <cell r="C976" t="str">
            <v>Производство телевизионных приемников, включая видеомониторы и видеопроекторы</v>
          </cell>
          <cell r="D976" t="str">
            <v>26.40.2</v>
          </cell>
        </row>
        <row r="977">
          <cell r="C977" t="str">
            <v>Производство телевизоров с электронно-лучевой трубкой</v>
          </cell>
          <cell r="D977" t="str">
            <v>26.40.21</v>
          </cell>
        </row>
        <row r="978">
          <cell r="C978" t="str">
            <v>Производство телевизоров жидкокристаллических и плазменных</v>
          </cell>
          <cell r="D978" t="str">
            <v>26.40.22</v>
          </cell>
        </row>
        <row r="979">
          <cell r="C979" t="str">
            <v>Производство видеомониторов и видеопроекторов</v>
          </cell>
          <cell r="D979" t="str">
            <v>26.40.23</v>
          </cell>
        </row>
        <row r="980">
          <cell r="C980" t="str">
            <v>Производство аппаратуры для записи и воспроизведения звука и изображения</v>
          </cell>
          <cell r="D980" t="str">
            <v>26.40.3</v>
          </cell>
        </row>
        <row r="981">
          <cell r="C981" t="str">
            <v>Производство электроакустической аппаратуры</v>
          </cell>
          <cell r="D981" t="str">
            <v>26.40.4</v>
          </cell>
        </row>
        <row r="982">
          <cell r="C982" t="str">
            <v>Производство частей звукозаписывающей и звуковоспроизводящей аппаратуры и видеоаппаратуры</v>
          </cell>
          <cell r="D982" t="str">
            <v>26.40.5</v>
          </cell>
        </row>
        <row r="983">
          <cell r="C983" t="str">
            <v>Производство контрольно-измерительных и навигационных приборов и аппаратов</v>
          </cell>
          <cell r="D983" t="str">
            <v>26.5</v>
          </cell>
        </row>
        <row r="984">
          <cell r="C984" t="str">
            <v>Производство инструментов и приборов для измерения, тестирования и навигации</v>
          </cell>
          <cell r="D984" t="str">
            <v>26.51</v>
          </cell>
        </row>
        <row r="985">
          <cell r="C985" t="str">
            <v>Производство навигационных, метеорологических, геодезических, геофизических и аналогичного типа приборов, аппаратуры и инструментов</v>
          </cell>
          <cell r="D985" t="str">
            <v>26.51.1</v>
          </cell>
        </row>
        <row r="986">
          <cell r="C986" t="str">
            <v>Производство радиолокационной, радионавигационной аппаратуры и радиоаппаратуры дистанционного управления</v>
          </cell>
          <cell r="D986" t="str">
            <v>26.51.2</v>
          </cell>
        </row>
        <row r="987">
          <cell r="C987" t="str">
            <v>Производство точных весов</v>
          </cell>
          <cell r="D987" t="str">
            <v>26.51.3</v>
          </cell>
        </row>
        <row r="988">
          <cell r="C988" t="str">
            <v>Производство приборов и аппаратуры для измерения электрических величин или ионизирующих излучений</v>
          </cell>
          <cell r="D988" t="str">
            <v>26.51.4</v>
          </cell>
        </row>
        <row r="989">
          <cell r="C989" t="str">
            <v>Производство приборов для контроля прочих физических величин</v>
          </cell>
          <cell r="D989" t="str">
            <v>26.51.5</v>
          </cell>
        </row>
        <row r="990">
          <cell r="C990" t="str">
            <v>Производство прочих приборов, датчиков, аппаратуры и инструментов для измерения, контроля и испытаний</v>
          </cell>
          <cell r="D990" t="str">
            <v>26.51.6</v>
          </cell>
        </row>
        <row r="991">
          <cell r="C991" t="str">
            <v>Производство приборов и аппаратуры для автоматического регулирования или управления</v>
          </cell>
          <cell r="D991" t="str">
            <v>26.51.7</v>
          </cell>
        </row>
        <row r="992">
          <cell r="C992" t="str">
            <v>Производство частей приборов и инструментов для навигации, управления, измерения, контроля, испытаний и прочих целей</v>
          </cell>
          <cell r="D992" t="str">
            <v>26.51.8</v>
          </cell>
        </row>
        <row r="993">
          <cell r="C993" t="str">
            <v>Производство часов</v>
          </cell>
          <cell r="D993" t="str">
            <v>26.52</v>
          </cell>
        </row>
        <row r="994">
          <cell r="C994" t="str">
            <v>Производство часов всех видов и прочих приборов времени</v>
          </cell>
          <cell r="D994" t="str">
            <v>26.52.1</v>
          </cell>
        </row>
        <row r="995">
          <cell r="C995" t="str">
            <v>Производство часовых механизмов, деталей и составных частей часов и приборов времени</v>
          </cell>
          <cell r="D995" t="str">
            <v>26.52.2</v>
          </cell>
        </row>
        <row r="996">
          <cell r="C996" t="str">
            <v>Производство облучающего и электротерапевтического оборудования, применяемого в медицинских целях</v>
          </cell>
          <cell r="D996" t="str">
            <v>26.6</v>
          </cell>
        </row>
        <row r="997">
          <cell r="C997" t="str">
            <v>Производство облучающего и электротерапевтического оборудования, применяемого в медицинских целях</v>
          </cell>
          <cell r="D997" t="str">
            <v>26.60</v>
          </cell>
        </row>
        <row r="998">
          <cell r="C998" t="str">
            <v>Производство аппаратов, применяемых в медицинских целях, основанных на использовании рентгеновского, альфа-, бета- и гамма-излучений</v>
          </cell>
          <cell r="D998" t="str">
            <v>26.60.1</v>
          </cell>
        </row>
        <row r="999">
          <cell r="C999" t="str">
            <v>Производство гемодиализного, диатермического, наркозного оборудования, применяемого в медицинских целях</v>
          </cell>
          <cell r="D999" t="str">
            <v>26.60.2</v>
          </cell>
        </row>
        <row r="1000">
          <cell r="C1000" t="str">
            <v>Производство оборудования для переливания крови</v>
          </cell>
          <cell r="D1000" t="str">
            <v>26.60.3</v>
          </cell>
        </row>
        <row r="1001">
          <cell r="C1001" t="str">
            <v>Производство инструмента, оборудования и приспособлений, применяемых в медицинских целях</v>
          </cell>
          <cell r="D1001" t="str">
            <v>26.60.4</v>
          </cell>
        </row>
        <row r="1002">
          <cell r="C1002" t="str">
            <v>Производство диагностического и терапевтического оборудования, применяемого в медицинских целях</v>
          </cell>
          <cell r="D1002" t="str">
            <v>26.60.5</v>
          </cell>
        </row>
        <row r="1003">
          <cell r="C1003" t="str">
            <v>Производство компьютерных томографов</v>
          </cell>
          <cell r="D1003" t="str">
            <v>26.60.6</v>
          </cell>
        </row>
        <row r="1004">
          <cell r="C1004" t="str">
            <v>Производство ультразвукового оборудования, применяемого в медицинских целях</v>
          </cell>
          <cell r="D1004" t="str">
            <v>26.60.7</v>
          </cell>
        </row>
        <row r="1005">
          <cell r="C1005" t="str">
            <v>Производство прочего оборудования, применяемого в медицинских целях</v>
          </cell>
          <cell r="D1005" t="str">
            <v>26.60.9</v>
          </cell>
        </row>
        <row r="1006">
          <cell r="C1006" t="str">
            <v>Производство оптических приборов, фото- и кинооборудования</v>
          </cell>
          <cell r="D1006" t="str">
            <v>26.7</v>
          </cell>
        </row>
        <row r="1007">
          <cell r="C1007" t="str">
            <v>Производство оптических приборов, фото- и кинооборудования</v>
          </cell>
          <cell r="D1007" t="str">
            <v>26.70</v>
          </cell>
        </row>
        <row r="1008">
          <cell r="C1008" t="str">
            <v>Производство фото- и кинооборудования</v>
          </cell>
          <cell r="D1008" t="str">
            <v>26.70.1</v>
          </cell>
        </row>
        <row r="1009">
          <cell r="C1009" t="str">
            <v>Производство микроскопов (кроме электронных и протонных)</v>
          </cell>
          <cell r="D1009" t="str">
            <v>26.70.2</v>
          </cell>
        </row>
        <row r="1010">
          <cell r="C1010" t="str">
            <v>Производство оптических систем обнаружения оружия</v>
          </cell>
          <cell r="D1010" t="str">
            <v>26.70.3</v>
          </cell>
        </row>
        <row r="1011">
          <cell r="C1011" t="str">
            <v>Производство оборудования оптического позиционирования на местности</v>
          </cell>
          <cell r="D1011" t="str">
            <v>26.70.4</v>
          </cell>
        </row>
        <row r="1012">
          <cell r="C1012" t="str">
            <v>Производство линз, оптических микроскопов, биноклей и телескопов</v>
          </cell>
          <cell r="D1012" t="str">
            <v>26.70.5</v>
          </cell>
        </row>
        <row r="1013">
          <cell r="C1013" t="str">
            <v>Производство оптических прицелов и приборов определения координат целей</v>
          </cell>
          <cell r="D1013" t="str">
            <v>26.70.6</v>
          </cell>
        </row>
        <row r="1014">
          <cell r="C1014" t="str">
            <v>Производство пленочных и цифровых фото- и кинокамер</v>
          </cell>
          <cell r="D1014" t="str">
            <v>26.70.7</v>
          </cell>
        </row>
        <row r="1015">
          <cell r="C1015" t="str">
            <v>Производство незаписанных магнитных и оптических технических носителей информации</v>
          </cell>
          <cell r="D1015" t="str">
            <v>26.8</v>
          </cell>
        </row>
        <row r="1016">
          <cell r="C1016" t="str">
            <v>Производство незаписанных магнитных и оптических технических носителей информации</v>
          </cell>
          <cell r="D1016" t="str">
            <v>26.80</v>
          </cell>
        </row>
        <row r="1017">
          <cell r="C1017" t="str">
            <v>Производство электрического оборудования</v>
          </cell>
          <cell r="D1017" t="str">
            <v>27</v>
          </cell>
        </row>
        <row r="1018">
          <cell r="C1018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D1018" t="str">
            <v>27.1</v>
          </cell>
        </row>
        <row r="1019">
          <cell r="C1019" t="str">
            <v>Производство электродвигателей, электрогенераторов и трансформаторов</v>
          </cell>
          <cell r="D1019" t="str">
            <v>27.11</v>
          </cell>
        </row>
        <row r="1020">
          <cell r="C1020" t="str">
            <v>Производство электродвигателей, генераторов и трансформаторов, кроме ремонта</v>
          </cell>
          <cell r="D1020" t="str">
            <v>27.11.1</v>
          </cell>
        </row>
        <row r="1021">
          <cell r="C1021" t="str">
            <v>Производство электродвигателей</v>
          </cell>
          <cell r="D1021" t="str">
            <v>27.11.11</v>
          </cell>
        </row>
        <row r="1022">
          <cell r="C1022" t="str">
            <v>Производство генераторов</v>
          </cell>
          <cell r="D1022" t="str">
            <v>27.11.12</v>
          </cell>
        </row>
        <row r="1023">
          <cell r="C1023" t="str">
            <v>Производство трансформаторов</v>
          </cell>
          <cell r="D1023" t="str">
            <v>27.11.13</v>
          </cell>
        </row>
        <row r="1024">
          <cell r="C1024" t="str">
            <v>Производство электрической распределительной и регулирующей аппаратуры</v>
          </cell>
          <cell r="D1024" t="str">
            <v>27.12</v>
          </cell>
        </row>
        <row r="1025">
          <cell r="C1025" t="str">
            <v>Производство электрических аккумуляторов и аккумуляторных батарей</v>
          </cell>
          <cell r="D1025" t="str">
            <v>27.2</v>
          </cell>
        </row>
        <row r="1026">
          <cell r="C1026" t="str">
            <v>Производство электрических аккумуляторов и аккумуляторных батарей</v>
          </cell>
          <cell r="D1026" t="str">
            <v>27.20</v>
          </cell>
        </row>
        <row r="1027">
          <cell r="C1027" t="str">
            <v>Производство первичных элементов, батарей первичных элементов и их частей</v>
          </cell>
          <cell r="D1027" t="str">
            <v>27.20.1</v>
          </cell>
        </row>
        <row r="1028">
          <cell r="C1028" t="str">
            <v>Производство аккумуляторов, в том числе для автомобилей, аккумуляторных батарей и их составных частей</v>
          </cell>
          <cell r="D1028" t="str">
            <v>27.20.2</v>
          </cell>
        </row>
        <row r="1029">
          <cell r="C1029" t="str">
            <v>Производство аккумуляторов для автомобилей</v>
          </cell>
          <cell r="D1029" t="str">
            <v>27.20.21</v>
          </cell>
        </row>
        <row r="1030">
          <cell r="C1030" t="str">
            <v>Производство аккумуляторных батарей и их частей</v>
          </cell>
          <cell r="D1030" t="str">
            <v>27.20.22</v>
          </cell>
        </row>
        <row r="1031">
          <cell r="C1031" t="str">
            <v>Производство прочих аккумуляторов</v>
          </cell>
          <cell r="D1031" t="str">
            <v>27.20.23</v>
          </cell>
        </row>
        <row r="1032">
          <cell r="C1032" t="str">
            <v>Производство солнечных батарей для наземного энергообеспечения и их составных частей</v>
          </cell>
          <cell r="D1032" t="str">
            <v>27.20.3</v>
          </cell>
        </row>
        <row r="1033">
          <cell r="C1033" t="str">
            <v>Производство кабелей и кабельной арматуры</v>
          </cell>
          <cell r="D1033" t="str">
            <v>27.3</v>
          </cell>
        </row>
        <row r="1034">
          <cell r="C1034" t="str">
            <v>Производство волоконно-оптических кабелей</v>
          </cell>
          <cell r="D1034" t="str">
            <v>27.31</v>
          </cell>
        </row>
        <row r="1035">
          <cell r="C1035" t="str">
            <v>Производство прочих проводов и кабелей для электронного и электрического оборудования</v>
          </cell>
          <cell r="D1035" t="str">
            <v>27.32</v>
          </cell>
        </row>
        <row r="1036">
          <cell r="C1036" t="str">
            <v>Производство кабелей для телефонной связи</v>
          </cell>
          <cell r="D1036" t="str">
            <v>27.32.1</v>
          </cell>
        </row>
        <row r="1037">
          <cell r="C1037" t="str">
            <v>Производство силовых кабелей</v>
          </cell>
          <cell r="D1037" t="str">
            <v>27.32.2</v>
          </cell>
        </row>
        <row r="1038">
          <cell r="C1038" t="str">
            <v>Производство обмоточных эмалированных кабелей</v>
          </cell>
          <cell r="D1038" t="str">
            <v>27.32.3</v>
          </cell>
        </row>
        <row r="1039">
          <cell r="C1039" t="str">
            <v>Производство электроустановочных изделий</v>
          </cell>
          <cell r="D1039" t="str">
            <v>27.33</v>
          </cell>
        </row>
        <row r="1040">
          <cell r="C1040" t="str">
            <v>Производство электрических ламп и осветительного оборудования</v>
          </cell>
          <cell r="D1040" t="str">
            <v>27.4</v>
          </cell>
        </row>
        <row r="1041">
          <cell r="C1041" t="str">
            <v>Производство электрических ламп и осветительного оборудования</v>
          </cell>
          <cell r="D1041" t="str">
            <v>27.40</v>
          </cell>
        </row>
        <row r="1042">
          <cell r="C1042" t="str">
            <v>Производство бытовых приборов</v>
          </cell>
          <cell r="D1042" t="str">
            <v>27.5</v>
          </cell>
        </row>
        <row r="1043">
          <cell r="C1043" t="str">
            <v>Производство бытовых электрических приборов</v>
          </cell>
          <cell r="D1043" t="str">
            <v>27.51</v>
          </cell>
        </row>
        <row r="1044">
          <cell r="C1044" t="str">
            <v>Производство стиральных машин</v>
          </cell>
          <cell r="D1044" t="str">
            <v>27.51.1</v>
          </cell>
        </row>
        <row r="1045">
          <cell r="C1045" t="str">
            <v>Производство холодильников и морозильников</v>
          </cell>
          <cell r="D1045" t="str">
            <v>27.51.2</v>
          </cell>
        </row>
        <row r="1046">
          <cell r="C1046" t="str">
            <v>Производство пылесосов</v>
          </cell>
          <cell r="D1046" t="str">
            <v>27.51.3</v>
          </cell>
        </row>
        <row r="1047">
          <cell r="C1047" t="str">
            <v>Производство посудомоечных машин</v>
          </cell>
          <cell r="D1047" t="str">
            <v>27.51.4</v>
          </cell>
        </row>
        <row r="1048">
          <cell r="C1048" t="str">
            <v>Производство электропечей</v>
          </cell>
          <cell r="D1048" t="str">
            <v>27.51.5</v>
          </cell>
        </row>
        <row r="1049">
          <cell r="C1049" t="str">
            <v>Производство микроволновых печей</v>
          </cell>
          <cell r="D1049" t="str">
            <v>27.51.6</v>
          </cell>
        </row>
        <row r="1050">
          <cell r="C1050" t="str">
            <v>Производство бытовых неэлектрических приборов</v>
          </cell>
          <cell r="D1050" t="str">
            <v>27.52</v>
          </cell>
        </row>
        <row r="1051">
          <cell r="C1051" t="str">
            <v>Производство прочего электрического оборудования</v>
          </cell>
          <cell r="D1051" t="str">
            <v>27.9</v>
          </cell>
        </row>
        <row r="1052">
          <cell r="C1052" t="str">
            <v>Производство прочего электрического оборудования</v>
          </cell>
          <cell r="D1052" t="str">
            <v>27.90</v>
          </cell>
        </row>
        <row r="1053">
          <cell r="C1053" t="str">
            <v>Производство ускорителей заряженных частиц</v>
          </cell>
          <cell r="D1053" t="str">
            <v>27.90.1</v>
          </cell>
        </row>
        <row r="1054">
          <cell r="C1054" t="str">
            <v>Производство радиационных аппаратов и радионуклидных энергетических устройств (РЭУ)</v>
          </cell>
          <cell r="D1054" t="str">
            <v>27.90.2</v>
          </cell>
        </row>
        <row r="1055">
          <cell r="C1055" t="str">
            <v>Производство электрического оборудования прочего, не включенного в другие группировки</v>
          </cell>
          <cell r="D1055" t="str">
            <v>27.90.9</v>
          </cell>
        </row>
        <row r="1056">
          <cell r="C1056" t="str">
            <v>Производство машин и оборудования, не включенных в другие группировки</v>
          </cell>
          <cell r="D1056" t="str">
            <v>28</v>
          </cell>
        </row>
        <row r="1057">
          <cell r="C1057" t="str">
            <v>Производство машин и оборудования общего назначения</v>
          </cell>
          <cell r="D1057" t="str">
            <v>28.1</v>
          </cell>
        </row>
        <row r="1058">
          <cell r="C1058" t="str">
            <v>Производство двигателей и турбин, кроме авиационных, автомобильных и мотоциклетных двигателей</v>
          </cell>
          <cell r="D1058" t="str">
            <v>28.11</v>
          </cell>
        </row>
        <row r="1059">
          <cell r="C1059" t="str">
            <v>Производство двигателей, кроме авиационных, автомобильных и мотоциклетных</v>
          </cell>
          <cell r="D1059" t="str">
            <v>28.11.1</v>
          </cell>
        </row>
        <row r="1060">
          <cell r="C1060" t="str">
            <v>Производство турбин</v>
          </cell>
          <cell r="D1060" t="str">
            <v>28.11.2</v>
          </cell>
        </row>
        <row r="1061">
          <cell r="C1061" t="str">
            <v>Производство паровых турбин</v>
          </cell>
          <cell r="D1061" t="str">
            <v>28.11.21</v>
          </cell>
        </row>
        <row r="1062">
          <cell r="C1062" t="str">
            <v>Производство гидравлических турбин и водяных колес</v>
          </cell>
          <cell r="D1062" t="str">
            <v>28.11.22</v>
          </cell>
        </row>
        <row r="1063">
          <cell r="C1063" t="str">
            <v>Производство газовых турбин, кроме турбореактивных и турбовинтовых</v>
          </cell>
          <cell r="D1063" t="str">
            <v>28.11.23</v>
          </cell>
        </row>
        <row r="1064">
          <cell r="C1064" t="str">
            <v>Производство гидравлического и пневматического силового оборудования</v>
          </cell>
          <cell r="D1064" t="str">
            <v>28.12</v>
          </cell>
        </row>
        <row r="1065">
          <cell r="C1065" t="str">
            <v>Производство гидравлических и пневматических силовых установок и двигателей</v>
          </cell>
          <cell r="D1065" t="str">
            <v>28.12.1</v>
          </cell>
        </row>
        <row r="1066">
          <cell r="C1066" t="str">
            <v>Производство гидравлических насосов</v>
          </cell>
          <cell r="D1066" t="str">
            <v>28.12.2</v>
          </cell>
        </row>
        <row r="1067">
          <cell r="C1067" t="str">
            <v>Производство прочих насосов и компрессоров</v>
          </cell>
          <cell r="D1067" t="str">
            <v>28.13</v>
          </cell>
        </row>
        <row r="1068">
          <cell r="C1068" t="str">
            <v>Производство арматуры трубопроводной (арматуры)</v>
          </cell>
          <cell r="D1068" t="str">
            <v>28.14</v>
          </cell>
        </row>
        <row r="1069">
          <cell r="C1069" t="str">
            <v>Производство подшипников, зубчатых передач, элементов механических передач и приводов</v>
          </cell>
          <cell r="D1069" t="str">
            <v>28.15</v>
          </cell>
        </row>
        <row r="1070">
          <cell r="C1070" t="str">
            <v>Производство шариковых и роликовых подшипников</v>
          </cell>
          <cell r="D1070" t="str">
            <v>28.15.1</v>
          </cell>
        </row>
        <row r="1071">
          <cell r="C1071" t="str">
            <v>Производство корпусов подшипников и подшипников скольжения, зубчатых колес, зубчатых передач и элементов приводов</v>
          </cell>
          <cell r="D1071" t="str">
            <v>28.15.2</v>
          </cell>
        </row>
        <row r="1072">
          <cell r="C1072" t="str">
            <v>Производство прочих подшипников</v>
          </cell>
          <cell r="D1072" t="str">
            <v>28.15.9</v>
          </cell>
        </row>
        <row r="1073">
          <cell r="C1073" t="str">
            <v>Производство прочих машин и оборудования общего назначения</v>
          </cell>
          <cell r="D1073" t="str">
            <v>28.2</v>
          </cell>
        </row>
        <row r="1074">
          <cell r="C1074" t="str">
            <v>Производство печей, термокамер и печных горелок</v>
          </cell>
          <cell r="D1074" t="str">
            <v>28.21</v>
          </cell>
        </row>
        <row r="1075">
          <cell r="C1075" t="str">
            <v>Производство неэлектрических печей, горелок и устройств для них</v>
          </cell>
          <cell r="D1075" t="str">
            <v>28.21.1</v>
          </cell>
        </row>
        <row r="1076">
          <cell r="C1076" t="str">
            <v>Производство электрических печей</v>
          </cell>
          <cell r="D1076" t="str">
            <v>28.21.2</v>
          </cell>
        </row>
        <row r="1077">
          <cell r="C1077" t="str">
            <v>Производство подъемно-транспортного оборудования</v>
          </cell>
          <cell r="D1077" t="str">
            <v>28.22</v>
          </cell>
        </row>
        <row r="1078">
          <cell r="C1078" t="str">
            <v>Производство талей и подъемников</v>
          </cell>
          <cell r="D1078" t="str">
            <v>28.22.1</v>
          </cell>
        </row>
        <row r="1079">
          <cell r="C1079" t="str">
            <v>Производство лебедок и кабестанов</v>
          </cell>
          <cell r="D1079" t="str">
            <v>28.22.2</v>
          </cell>
        </row>
        <row r="1080">
          <cell r="C1080" t="str">
            <v>Производство домкратов и подъемных механизмов для транспортных средств</v>
          </cell>
          <cell r="D1080" t="str">
            <v>28.22.3</v>
          </cell>
        </row>
        <row r="1081">
          <cell r="C1081" t="str">
            <v>Производство подъемных кранов</v>
          </cell>
          <cell r="D1081" t="str">
            <v>28.22.4</v>
          </cell>
        </row>
        <row r="1082">
          <cell r="C1082" t="str">
            <v>Производство подъемных кранов для строительства</v>
          </cell>
          <cell r="D1082" t="str">
            <v>28.22.41</v>
          </cell>
        </row>
        <row r="1083">
          <cell r="C1083" t="str">
            <v>Производство прочих подъемных кранов</v>
          </cell>
          <cell r="D1083" t="str">
            <v>28.22.42</v>
          </cell>
        </row>
        <row r="1084">
          <cell r="C1084" t="str">
            <v>Производство автопогрузчиков и тягачей, используемых на железнодорожных платформах</v>
          </cell>
          <cell r="D1084" t="str">
            <v>28.22.5</v>
          </cell>
        </row>
        <row r="1085">
          <cell r="C1085" t="str">
            <v>Производство лифтов, скриповых подъемников, эскалаторов и движущихся пешеходных дорожек</v>
          </cell>
          <cell r="D1085" t="str">
            <v>28.22.6</v>
          </cell>
        </row>
        <row r="1086">
          <cell r="C1086" t="str">
            <v>Производство пневматических подъемников и конвейеров и прочего оборудования непрерывного действия для товаров или материалов</v>
          </cell>
          <cell r="D1086" t="str">
            <v>28.22.7</v>
          </cell>
        </row>
        <row r="1087">
          <cell r="C1087" t="str">
            <v>Производство прочего грузоподъемного, транспортирующего и погрузочно-разгрузочного оборудования</v>
          </cell>
          <cell r="D1087" t="str">
            <v>28.22.9</v>
          </cell>
        </row>
        <row r="1088">
          <cell r="C1088" t="str">
            <v>Производство офисной техники и оборудования (кроме компьютеров и периферийного оборудования)</v>
          </cell>
          <cell r="D1088" t="str">
            <v>28.23</v>
          </cell>
        </row>
        <row r="1089">
          <cell r="C1089" t="str">
            <v>Производство пишущих машин, машин для обработки текста, калькуляторов, счетных машин и их частей</v>
          </cell>
          <cell r="D1089" t="str">
            <v>28.23.1</v>
          </cell>
        </row>
        <row r="1090">
          <cell r="C1090" t="str">
            <v>Производство фотокопировальных машин, офисных машин для офсетной печати и прочих офисных машин и оборудования и их составных частей</v>
          </cell>
          <cell r="D1090" t="str">
            <v>28.23.2</v>
          </cell>
        </row>
        <row r="1091">
          <cell r="C1091" t="str">
            <v>Производство ручных инструментов с механизированным приводом</v>
          </cell>
          <cell r="D1091" t="str">
            <v>28.24</v>
          </cell>
        </row>
        <row r="1092">
          <cell r="C1092" t="str">
            <v>Производство промышленного холодильного и вентиляционного оборудования</v>
          </cell>
          <cell r="D1092" t="str">
            <v>28.25</v>
          </cell>
        </row>
        <row r="1093">
          <cell r="C1093" t="str">
            <v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D1093" t="str">
            <v>28.25.1</v>
          </cell>
        </row>
        <row r="1094">
          <cell r="C1094" t="str">
            <v>Производство теплообменных устройств и машин для сжижения воздуха или прочих газов</v>
          </cell>
          <cell r="D1094" t="str">
            <v>28.25.11</v>
          </cell>
        </row>
        <row r="1095">
          <cell r="C1095" t="str">
            <v>Производство оборудования для кондиционирования воздуха</v>
          </cell>
          <cell r="D1095" t="str">
            <v>28.25.12</v>
          </cell>
        </row>
        <row r="1096">
          <cell r="C1096" t="str">
            <v>Производство промышленного холодильного и морозильного оборудования</v>
          </cell>
          <cell r="D1096" t="str">
            <v>28.25.13</v>
          </cell>
        </row>
        <row r="1097">
          <cell r="C1097" t="str">
            <v>Производство оборудования для фильтрования и очистки газов</v>
          </cell>
          <cell r="D1097" t="str">
            <v>28.25.14</v>
          </cell>
        </row>
        <row r="1098">
          <cell r="C1098" t="str">
            <v>Производство вентиляторов</v>
          </cell>
          <cell r="D1098" t="str">
            <v>28.25.2</v>
          </cell>
        </row>
        <row r="1099">
          <cell r="C1099" t="str">
            <v>Производство прочих машин и оборудования общего назначения, не включенного в другие группировки</v>
          </cell>
          <cell r="D1099" t="str">
            <v>28.29</v>
          </cell>
        </row>
        <row r="1100">
          <cell r="C1100" t="str">
            <v>Производство газогенераторов, аппаратов для дистилляции и фильтрования</v>
          </cell>
          <cell r="D1100" t="str">
            <v>28.29.1</v>
          </cell>
        </row>
        <row r="1101">
          <cell r="C1101" t="str">
            <v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v>
          </cell>
          <cell r="D1101" t="str">
            <v>28.29.11</v>
          </cell>
        </row>
        <row r="1102">
          <cell r="C1102" t="str">
            <v>Производство оборудования и установок для фильтрования или очистки жидкостей</v>
          </cell>
          <cell r="D1102" t="str">
            <v>28.29.12</v>
          </cell>
        </row>
        <row r="1103">
          <cell r="C1103" t="str">
            <v>Производство масляных, бензиновых и всасывающих воздушных фильтров для двигателей внутреннего сгорания</v>
          </cell>
          <cell r="D1103" t="str">
            <v>28.29.13</v>
          </cell>
        </row>
        <row r="1104">
          <cell r="C1104" t="str">
            <v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v>
          </cell>
          <cell r="D1104" t="str">
            <v>28.29.2</v>
          </cell>
        </row>
        <row r="1105">
          <cell r="C1105" t="str">
            <v>Производство оборудования для мойки, заполнения, закупоривания или упаковывания бутылок или прочих емкостей</v>
          </cell>
          <cell r="D1105" t="str">
            <v>28.29.21</v>
          </cell>
        </row>
        <row r="1106">
          <cell r="C1106" t="str">
            <v>Производство огнетушителей, распылителей, пароструйных или пескоструйных машин</v>
          </cell>
          <cell r="D1106" t="str">
            <v>28.29.22</v>
          </cell>
        </row>
        <row r="1107">
          <cell r="C1107" t="str">
            <v>Производство промышленного, бытового и прочего оборудования для взвешивания и дозировки</v>
          </cell>
          <cell r="D1107" t="str">
            <v>28.29.3</v>
          </cell>
        </row>
        <row r="1108">
          <cell r="C1108" t="str">
            <v>Производство промышленного оборудования для взвешивания и дозировки</v>
          </cell>
          <cell r="D1108" t="str">
            <v>28.29.31</v>
          </cell>
        </row>
        <row r="1109">
          <cell r="C1109" t="str">
            <v>Производство бытового оборудования для взвешивания</v>
          </cell>
          <cell r="D1109" t="str">
            <v>28.29.32</v>
          </cell>
        </row>
        <row r="1110">
          <cell r="C1110" t="str">
            <v>Производство прочего оборудования для взвешивания и дозировки</v>
          </cell>
          <cell r="D1110" t="str">
            <v>28.29.39</v>
          </cell>
        </row>
        <row r="1111">
          <cell r="C1111" t="str">
            <v>Производство центрифуг, каландров и торговых автоматов</v>
          </cell>
          <cell r="D1111" t="str">
            <v>28.29.4</v>
          </cell>
        </row>
        <row r="1112">
          <cell r="C1112" t="str">
            <v>Производство центрифуг</v>
          </cell>
          <cell r="D1112" t="str">
            <v>28.29.41</v>
          </cell>
        </row>
        <row r="1113">
          <cell r="C1113" t="str">
            <v>Производство каландров или прочих валковых машин, кроме машин для обработки металлов или стекла</v>
          </cell>
          <cell r="D1113" t="str">
            <v>28.29.42</v>
          </cell>
        </row>
        <row r="1114">
          <cell r="C1114" t="str">
            <v>Производство торговых автоматов</v>
          </cell>
          <cell r="D1114" t="str">
            <v>28.29.43</v>
          </cell>
        </row>
        <row r="1115">
          <cell r="C1115" t="str">
            <v>Производство посудомоечных машин промышленного типа</v>
          </cell>
          <cell r="D1115" t="str">
            <v>28.29.5</v>
          </cell>
        </row>
        <row r="1116">
          <cell r="C1116" t="str">
            <v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v>
          </cell>
          <cell r="D1116" t="str">
            <v>28.29.6</v>
          </cell>
        </row>
        <row r="1117">
          <cell r="C1117" t="str">
            <v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v>
          </cell>
          <cell r="D1117" t="str">
            <v>28.29.7</v>
          </cell>
        </row>
        <row r="1118">
          <cell r="C1118" t="str">
            <v>Производство машин и оборудования для сельского и лесного хозяйства</v>
          </cell>
          <cell r="D1118" t="str">
            <v>28.3</v>
          </cell>
        </row>
        <row r="1119">
          <cell r="C1119" t="str">
            <v>Производство машин и оборудования для сельского и лесного хозяйства</v>
          </cell>
          <cell r="D1119" t="str">
            <v>28.30</v>
          </cell>
        </row>
        <row r="1120">
          <cell r="C1120" t="str">
            <v>Производство тракторов, управляемых рядом идущим водителем</v>
          </cell>
          <cell r="D1120" t="str">
            <v>28.30.1</v>
          </cell>
        </row>
        <row r="1121">
          <cell r="C1121" t="str">
            <v>Производство тракторов для сельского хозяйства</v>
          </cell>
          <cell r="D1121" t="str">
            <v>28.30.2</v>
          </cell>
        </row>
        <row r="1122">
          <cell r="C1122" t="str">
            <v>Производство колесных тракторов для сельского хозяйства</v>
          </cell>
          <cell r="D1122" t="str">
            <v>28.30.21</v>
          </cell>
        </row>
        <row r="1123">
          <cell r="C1123" t="str">
            <v>Производство гусеничных тракторов для сельского хозяйства</v>
          </cell>
          <cell r="D1123" t="str">
            <v>28.30.22</v>
          </cell>
        </row>
        <row r="1124">
          <cell r="C1124" t="str">
            <v>Производство машин и сельскохозяйственного оборудования для обработки почвы</v>
          </cell>
          <cell r="D1124" t="str">
            <v>28.30.3</v>
          </cell>
        </row>
        <row r="1125">
          <cell r="C1125" t="str">
            <v>Производство косилок для газонов, парков или спортивных площадок</v>
          </cell>
          <cell r="D1125" t="str">
            <v>28.30.4</v>
          </cell>
        </row>
        <row r="1126">
          <cell r="C1126" t="str">
            <v>Производство машин для уборки урожая</v>
          </cell>
          <cell r="D1126" t="str">
            <v>28.30.5</v>
          </cell>
        </row>
        <row r="1127">
          <cell r="C1127" t="str">
            <v>Производство зерноуборочных комбайнов</v>
          </cell>
          <cell r="D1127" t="str">
            <v>28.30.51</v>
          </cell>
        </row>
        <row r="1128">
          <cell r="C1128" t="str">
            <v>Производство кормозаготовительных комбайнов</v>
          </cell>
          <cell r="D1128" t="str">
            <v>28.30.52</v>
          </cell>
        </row>
        <row r="1129">
          <cell r="C1129" t="str">
            <v>Производство корнеуборочных или клубнеуборочных машин</v>
          </cell>
          <cell r="D1129" t="str">
            <v>28.30.53</v>
          </cell>
        </row>
        <row r="1130">
          <cell r="C1130" t="str">
            <v>Производство прочих машин для уборки урожая</v>
          </cell>
          <cell r="D1130" t="str">
            <v>28.30.59</v>
          </cell>
        </row>
        <row r="1131">
          <cell r="C1131" t="str">
            <v>Производство механических устройств для разбрасывания или распыления жидкостей или порошков, используемых в сельском хозяйстве или садоводстве</v>
          </cell>
          <cell r="D1131" t="str">
            <v>28.30.6</v>
          </cell>
        </row>
        <row r="1132">
          <cell r="C1132" t="str">
            <v>Производство самозагружающихся или саморазгружающихся прицепов и полуприцепов для сельского хозяйства</v>
          </cell>
          <cell r="D1132" t="str">
            <v>28.30.7</v>
          </cell>
        </row>
        <row r="1133">
          <cell r="C1133" t="str">
            <v>Производство прочих сельскохозяйственных машин и оборудования</v>
          </cell>
          <cell r="D1133" t="str">
            <v>28.30.8</v>
          </cell>
        </row>
        <row r="1134">
          <cell r="C1134" t="str">
            <v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v>
          </cell>
          <cell r="D1134" t="str">
            <v>28.30.81</v>
          </cell>
        </row>
        <row r="1135">
          <cell r="C1135" t="str">
            <v>Производство доильных аппаратов</v>
          </cell>
          <cell r="D1135" t="str">
            <v>28.30.82</v>
          </cell>
        </row>
        <row r="1136">
          <cell r="C1136" t="str">
            <v>Производство оборудования для приготовления кормов для животных</v>
          </cell>
          <cell r="D1136" t="str">
            <v>28.30.83</v>
          </cell>
        </row>
        <row r="1137">
          <cell r="C1137" t="str">
            <v>Производство инкубаторов и брудеров для птицеводства</v>
          </cell>
          <cell r="D1137" t="str">
            <v>28.30.84</v>
          </cell>
        </row>
        <row r="1138">
          <cell r="C1138" t="str">
            <v>Производство машин и оборудования для содержания птицы</v>
          </cell>
          <cell r="D1138" t="str">
            <v>28.30.85</v>
          </cell>
        </row>
        <row r="1139">
          <cell r="C1139" t="str">
            <v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v>
          </cell>
          <cell r="D1139" t="str">
            <v>28.30.89</v>
          </cell>
        </row>
        <row r="1140">
          <cell r="C1140" t="str">
            <v>Производство станков, машин и оборудования для обработки металлов и прочих твердых материалов</v>
          </cell>
          <cell r="D1140" t="str">
            <v>28.4</v>
          </cell>
        </row>
        <row r="1141">
          <cell r="C1141" t="str">
            <v>Производство металлообрабатывающего оборудования</v>
          </cell>
          <cell r="D1141" t="str">
            <v>28.41</v>
          </cell>
        </row>
        <row r="1142">
          <cell r="C1142" t="str">
            <v>Производство металлообрабатывающих станков</v>
          </cell>
          <cell r="D1142" t="str">
            <v>28.41.1</v>
          </cell>
        </row>
        <row r="1143">
          <cell r="C1143" t="str">
            <v>Производство кузнечно-прессового оборудования</v>
          </cell>
          <cell r="D1143" t="str">
            <v>28.41.2</v>
          </cell>
        </row>
        <row r="1144">
          <cell r="C1144" t="str">
            <v>Производство прочих станков</v>
          </cell>
          <cell r="D1144" t="str">
            <v>28.49</v>
          </cell>
        </row>
        <row r="1145">
          <cell r="C1145" t="str">
            <v>Производство станков для обработки камня, дерева и аналогичных твердых материалов</v>
          </cell>
          <cell r="D1145" t="str">
            <v>28.49.1</v>
          </cell>
        </row>
        <row r="1146">
          <cell r="C1146" t="str">
            <v>Производство станков для обработки камня, керамики, бетона или аналогичных минеральных материалов или для холодной обработки стекла</v>
          </cell>
          <cell r="D1146" t="str">
            <v>28.49.11</v>
          </cell>
        </row>
        <row r="1147">
          <cell r="C1147" t="str">
            <v>Производство деревообрабатывающих станков</v>
          </cell>
          <cell r="D1147" t="str">
            <v>28.49.12</v>
          </cell>
        </row>
        <row r="1148">
          <cell r="C1148" t="str">
            <v>Производство станков для обработки кости, твердой резины, твердых пластмасс или аналогичных твердых материалов</v>
          </cell>
          <cell r="D1148" t="str">
            <v>28.49.13</v>
          </cell>
        </row>
        <row r="1149">
          <cell r="C1149" t="str">
            <v>Производство оборудования для нанесения гальванического покрытия</v>
          </cell>
          <cell r="D1149" t="str">
            <v>28.49.2</v>
          </cell>
        </row>
        <row r="1150">
          <cell r="C1150" t="str">
            <v>Производство оправок для крепления инструмента</v>
          </cell>
          <cell r="D1150" t="str">
            <v>28.49.3</v>
          </cell>
        </row>
        <row r="1151">
          <cell r="C1151" t="str">
            <v>Производство делительных головок и прочих специальных приспособлений для станков</v>
          </cell>
          <cell r="D1151" t="str">
            <v>28.49.4</v>
          </cell>
        </row>
        <row r="1152">
          <cell r="C1152" t="str">
            <v>Производство прочих машин специального назначения</v>
          </cell>
          <cell r="D1152" t="str">
            <v>28.9</v>
          </cell>
        </row>
        <row r="1153">
          <cell r="C1153" t="str">
            <v>Производство машин и оборудования для металлургии</v>
          </cell>
          <cell r="D1153" t="str">
            <v>28.91</v>
          </cell>
        </row>
        <row r="1154">
          <cell r="C1154" t="str">
            <v>Производство конвертеров, ковшей, изложниц и литейных машин</v>
          </cell>
          <cell r="D1154" t="str">
            <v>28.91.1</v>
          </cell>
        </row>
        <row r="1155">
          <cell r="C1155" t="str">
            <v>Производство прокатных станов</v>
          </cell>
          <cell r="D1155" t="str">
            <v>28.91.2</v>
          </cell>
        </row>
        <row r="1156">
          <cell r="C1156" t="str">
            <v>Производство валков для прокатных станов</v>
          </cell>
          <cell r="D1156" t="str">
            <v>28.91.3</v>
          </cell>
        </row>
        <row r="1157">
          <cell r="C1157" t="str">
            <v>Производство машин и оборудования для добычи полезных ископаемых и строительства</v>
          </cell>
          <cell r="D1157" t="str">
            <v>28.92</v>
          </cell>
        </row>
        <row r="1158">
          <cell r="C1158" t="str">
            <v>Производство оборудования для добычи полезных ископаемых подземным способом</v>
          </cell>
          <cell r="D1158" t="str">
            <v>28.92.1</v>
          </cell>
        </row>
        <row r="1159">
          <cell r="C1159" t="str">
            <v>Производство подъемников и конвейеров непрерывного действия для подземных работ</v>
          </cell>
          <cell r="D1159" t="str">
            <v>28.92.11</v>
          </cell>
        </row>
        <row r="1160">
          <cell r="C1160" t="str">
            <v>Производство врубовых машин и оборудования для проходки тоннелей</v>
          </cell>
          <cell r="D1160" t="str">
            <v>28.92.12</v>
          </cell>
        </row>
        <row r="1161">
          <cell r="C1161" t="str">
            <v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v>
          </cell>
          <cell r="D1161" t="str">
            <v>28.92.2</v>
          </cell>
        </row>
        <row r="1162">
          <cell r="C1162" t="str">
            <v>Производство бульдозеров</v>
          </cell>
          <cell r="D1162" t="str">
            <v>28.92.21</v>
          </cell>
        </row>
        <row r="1163">
          <cell r="C1163" t="str">
            <v>Производство самоходных грейдеров и планировщиков</v>
          </cell>
          <cell r="D1163" t="str">
            <v>28.92.22</v>
          </cell>
        </row>
        <row r="1164">
          <cell r="C1164" t="str">
            <v>Производство самоходных скреперов</v>
          </cell>
          <cell r="D1164" t="str">
            <v>28.92.23</v>
          </cell>
        </row>
        <row r="1165">
          <cell r="C1165" t="str">
            <v>Производство трамбовочных машин и дорожных самоходных катков</v>
          </cell>
          <cell r="D1165" t="str">
            <v>28.92.24</v>
          </cell>
        </row>
        <row r="1166">
          <cell r="C1166" t="str">
            <v>Производство самоходных фронтальных одноковшовых погрузчиков</v>
          </cell>
          <cell r="D1166" t="str">
            <v>28.92.25</v>
          </cell>
        </row>
        <row r="1167">
          <cell r="C1167" t="str">
            <v>Производство одноковшовых полноповоротных экскаваторов и погрузчиков</v>
          </cell>
          <cell r="D1167" t="str">
            <v>28.92.26</v>
          </cell>
        </row>
        <row r="1168">
          <cell r="C1168" t="str">
            <v>Производство прочих экскаваторов и самоходных ковшовых погрузчиков</v>
          </cell>
          <cell r="D1168" t="str">
            <v>28.92.27</v>
          </cell>
        </row>
        <row r="1169">
          <cell r="C1169" t="str">
            <v>Производство отвалов бульдозеров</v>
          </cell>
          <cell r="D1169" t="str">
            <v>28.92.28</v>
          </cell>
        </row>
        <row r="1170">
          <cell r="C1170" t="str">
            <v>Производство автомобилей-самосвалов, предназначенных для использования в условиях бездорожья</v>
          </cell>
          <cell r="D1170" t="str">
            <v>28.92.29</v>
          </cell>
        </row>
        <row r="1171">
          <cell r="C1171" t="str">
            <v>Производство прочих машин для выемки грунта</v>
          </cell>
          <cell r="D1171" t="str">
            <v>28.92.3</v>
          </cell>
        </row>
        <row r="1172">
          <cell r="C1172" t="str">
            <v>Производство машин для сортировки, дробления, смешивания и аналогичной обработки грунта, камня, руды и прочих минеральных веществ</v>
          </cell>
          <cell r="D1172" t="str">
            <v>28.92.4</v>
          </cell>
        </row>
        <row r="1173">
          <cell r="C1173" t="str">
            <v>Производство гусеничных тракторов</v>
          </cell>
          <cell r="D1173" t="str">
            <v>28.92.5</v>
          </cell>
        </row>
        <row r="1174">
          <cell r="C1174" t="str">
            <v>Производство машин и оборудования для производства пищевых продуктов, напитков и табачных изделий</v>
          </cell>
          <cell r="D1174" t="str">
            <v>28.93</v>
          </cell>
        </row>
        <row r="1175">
          <cell r="C1175" t="str">
            <v>Производство машин и оборудования для изготовления текстильных, швейных, меховых и кожаных изделий</v>
          </cell>
          <cell r="D1175" t="str">
            <v>28.94</v>
          </cell>
        </row>
        <row r="1176">
          <cell r="C1176" t="str">
            <v>Производство оборудования для подготовки, прядения текстильных волокон, производства тканых и трикотажных текстильных изделий</v>
          </cell>
          <cell r="D1176" t="str">
            <v>28.94.1</v>
          </cell>
        </row>
        <row r="1177">
          <cell r="C1177" t="str">
            <v>Производство прочего оборудования для текстильной и швейной промышленности, в том числе промышленных швейных машин</v>
          </cell>
          <cell r="D1177" t="str">
            <v>28.94.2</v>
          </cell>
        </row>
        <row r="1178">
          <cell r="C1178" t="str">
            <v>Производство оборудования для обработки шкур, сырых кож и выделанной кожи и для изготовления или ремонта обуви и прочих изделий</v>
          </cell>
          <cell r="D1178" t="str">
            <v>28.94.3</v>
          </cell>
        </row>
        <row r="1179">
          <cell r="C1179" t="str">
            <v>Производство бытовых швейных машин</v>
          </cell>
          <cell r="D1179" t="str">
            <v>28.94.4</v>
          </cell>
        </row>
        <row r="1180">
          <cell r="C1180" t="str">
            <v>Производство составных частей и принадлежностей машин для текстильного и швейного производства и для обработки кож</v>
          </cell>
          <cell r="D1180" t="str">
            <v>28.94.5</v>
          </cell>
        </row>
        <row r="1181">
          <cell r="C1181" t="str">
            <v>Производство машин и оборудования для изготовления бумаги и картона</v>
          </cell>
          <cell r="D1181" t="str">
            <v>28.95</v>
          </cell>
        </row>
        <row r="1182">
          <cell r="C1182" t="str">
            <v>Производство машин и оборудования для переработки пластмасс и резины</v>
          </cell>
          <cell r="D1182" t="str">
            <v>28.96</v>
          </cell>
        </row>
        <row r="1183">
          <cell r="C1183" t="str">
            <v>Производство прочих машин и оборудования специального назначения, не включенных в другие группировки</v>
          </cell>
          <cell r="D1183" t="str">
            <v>28.99</v>
          </cell>
        </row>
        <row r="1184">
          <cell r="C1184" t="str">
            <v>Производство переплетного, наборного, включая фотонаборные машины, печатного оборудования и его составных частей</v>
          </cell>
          <cell r="D1184" t="str">
            <v>28.99.1</v>
          </cell>
        </row>
        <row r="1185">
          <cell r="C1185" t="str">
            <v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v>
          </cell>
          <cell r="D1185" t="str">
            <v>28.99.2</v>
          </cell>
        </row>
        <row r="1186">
          <cell r="C1186" t="str">
            <v>Производство пусковых устройств для воздушных судов, катапультирующих устройств для воздушных судов и т. п. оборудования</v>
          </cell>
          <cell r="D1186" t="str">
            <v>28.99.3</v>
          </cell>
        </row>
        <row r="1187">
          <cell r="C1187" t="str">
            <v>Производство оборудования технологического специального для объектов использования атомной энергии</v>
          </cell>
          <cell r="D1187" t="str">
            <v>28.99.4</v>
          </cell>
        </row>
        <row r="1188">
          <cell r="C1188" t="str">
            <v>Производство оборудования и устройств по разделению изотопов</v>
          </cell>
          <cell r="D1188" t="str">
            <v>28.99.41</v>
          </cell>
        </row>
        <row r="1189">
          <cell r="C1189" t="str">
            <v>Производство оборудования и устройств для транспортировки продуктов</v>
          </cell>
          <cell r="D1189" t="str">
            <v>28.99.42</v>
          </cell>
        </row>
        <row r="1190">
          <cell r="C1190" t="str">
            <v>Производство оборудования для автоматизированных систем управления технологическим процессом атомных электростанций</v>
          </cell>
          <cell r="D1190" t="str">
            <v>28.99.43</v>
          </cell>
        </row>
        <row r="1191">
          <cell r="C1191" t="str">
            <v>Производство оборудования технологического специального прочего для объектов использования атомной энергии, не включенного в другие группировки</v>
          </cell>
          <cell r="D1191" t="str">
            <v>28.99.49</v>
          </cell>
        </row>
        <row r="1192">
          <cell r="C1192" t="str">
            <v>Производство оборудования специального назначения, не включенного в другие группировки</v>
          </cell>
          <cell r="D1192" t="str">
            <v>28.99.9</v>
          </cell>
        </row>
        <row r="1193">
          <cell r="C1193" t="str">
            <v>Производство автотранспортных средств, прицепов и полуприцепов</v>
          </cell>
          <cell r="D1193" t="str">
            <v>29</v>
          </cell>
        </row>
        <row r="1194">
          <cell r="C1194" t="str">
            <v>Производство автотранспортных средств</v>
          </cell>
          <cell r="D1194" t="str">
            <v>29.1</v>
          </cell>
        </row>
        <row r="1195">
          <cell r="C1195" t="str">
            <v>Производство автотранспортных средств</v>
          </cell>
          <cell r="D1195" t="str">
            <v>29.10</v>
          </cell>
        </row>
        <row r="1196">
          <cell r="C1196" t="str">
            <v>Производство двигателей внутреннего сгорания автотранспортных средств</v>
          </cell>
          <cell r="D1196" t="str">
            <v>29.10.1</v>
          </cell>
        </row>
        <row r="1197">
          <cell r="C1197" t="str">
            <v>Производство двигателей внутреннего сгорания с искровым зажиганием с рабочим объемом цилиндров не более 1000 см3</v>
          </cell>
          <cell r="D1197" t="str">
            <v>29.10.11</v>
          </cell>
        </row>
        <row r="1198">
          <cell r="C1198" t="str">
            <v>Производство двигателей внутреннего сгорания с рабочим объемом цилиндров более 1000 см3</v>
          </cell>
          <cell r="D1198" t="str">
            <v>29.10.12</v>
          </cell>
        </row>
        <row r="1199">
          <cell r="C1199" t="str">
            <v>Производство двигателей внутреннего сгорания с воспламенением от сжатия</v>
          </cell>
          <cell r="D1199" t="str">
            <v>29.10.13</v>
          </cell>
        </row>
        <row r="1200">
          <cell r="C1200" t="str">
            <v>Производство легковых автомобилей</v>
          </cell>
          <cell r="D1200" t="str">
            <v>29.10.2</v>
          </cell>
        </row>
        <row r="1201">
          <cell r="C1201" t="str">
            <v>Производство автобусов и троллейбусов</v>
          </cell>
          <cell r="D1201" t="str">
            <v>29.10.3</v>
          </cell>
        </row>
        <row r="1202">
          <cell r="C1202" t="str">
            <v>Производство автобусов</v>
          </cell>
          <cell r="D1202" t="str">
            <v>29.10.31</v>
          </cell>
        </row>
        <row r="1203">
          <cell r="C1203" t="str">
            <v>Производство троллейбусов</v>
          </cell>
          <cell r="D1203" t="str">
            <v>29.10.32</v>
          </cell>
        </row>
        <row r="1204">
          <cell r="C1204" t="str">
            <v>Производство грузовых автомобилей</v>
          </cell>
          <cell r="D1204" t="str">
            <v>29.10.4</v>
          </cell>
        </row>
        <row r="1205">
          <cell r="C1205" t="str">
            <v>Производство автомобилей специального назначения</v>
          </cell>
          <cell r="D1205" t="str">
            <v>29.10.5</v>
          </cell>
        </row>
        <row r="1206">
          <cell r="C1206" t="str">
            <v>Производство кузовов для автотранспортных средств</v>
          </cell>
          <cell r="D1206" t="str">
            <v>29.2</v>
          </cell>
        </row>
        <row r="1207">
          <cell r="C1207" t="str">
            <v>Производство кузовов для автотранспортных средств</v>
          </cell>
          <cell r="D1207" t="str">
            <v>29.20</v>
          </cell>
        </row>
        <row r="1208">
          <cell r="C1208" t="str">
            <v>Производство кузовов для легковых автомобилей</v>
          </cell>
          <cell r="D1208" t="str">
            <v>29.20.1</v>
          </cell>
        </row>
        <row r="1209">
          <cell r="C1209" t="str">
            <v>Производство кузовов для грузовых автомобилей</v>
          </cell>
          <cell r="D1209" t="str">
            <v>29.20.2</v>
          </cell>
        </row>
        <row r="1210">
          <cell r="C1210" t="str">
            <v>Производство кузовов для автобусов</v>
          </cell>
          <cell r="D1210" t="str">
            <v>29.20.3</v>
          </cell>
        </row>
        <row r="1211">
          <cell r="C1211" t="str">
            <v>Производство прицепов и полуприцепов</v>
          </cell>
          <cell r="D1211" t="str">
            <v>29.20.4</v>
          </cell>
        </row>
        <row r="1212">
          <cell r="C1212" t="str">
            <v>Производство грузовых контейнеров</v>
          </cell>
          <cell r="D1212" t="str">
            <v>29.20.5</v>
          </cell>
        </row>
        <row r="1213">
          <cell r="C1213" t="str">
            <v>Производство комплектующих и принадлежностей для автотранспортных средств</v>
          </cell>
          <cell r="D1213" t="str">
            <v>29.3</v>
          </cell>
        </row>
        <row r="1214">
          <cell r="C1214" t="str">
            <v>Производство электрического и электронного оборудования для автотранспортных средств</v>
          </cell>
          <cell r="D1214" t="str">
            <v>29.31</v>
          </cell>
        </row>
        <row r="1215">
          <cell r="C1215" t="str">
            <v>Производство прочих комплектующих и принадлежностей для автотранспортных средств</v>
          </cell>
          <cell r="D1215" t="str">
            <v>29.32</v>
          </cell>
        </row>
        <row r="1216">
          <cell r="C1216" t="str">
            <v>Производство сидений для автотранспортных средств</v>
          </cell>
          <cell r="D1216" t="str">
            <v>29.32.1</v>
          </cell>
        </row>
        <row r="1217">
          <cell r="C1217" t="str">
            <v>Производство ремней безопасности, подушек безопасности, их частей и принадлежностей кузовов</v>
          </cell>
          <cell r="D1217" t="str">
            <v>29.32.2</v>
          </cell>
        </row>
        <row r="1218">
          <cell r="C1218" t="str">
            <v>Производство частей и принадлежностей для автотранспортных средств, не включенных в другие группировки</v>
          </cell>
          <cell r="D1218" t="str">
            <v>29.32.3</v>
          </cell>
        </row>
        <row r="1219">
          <cell r="C1219" t="str">
            <v>Производство прочих транспортных средств и оборудования</v>
          </cell>
          <cell r="D1219" t="str">
            <v>30</v>
          </cell>
        </row>
        <row r="1220">
          <cell r="C1220" t="str">
            <v>Строительство кораблей, судов и лодок</v>
          </cell>
          <cell r="D1220" t="str">
            <v>30.1</v>
          </cell>
        </row>
        <row r="1221">
          <cell r="C1221" t="str">
            <v>Строительство кораблей, судов и плавучих конструкций</v>
          </cell>
          <cell r="D1221" t="str">
            <v>30.11</v>
          </cell>
        </row>
        <row r="1222">
          <cell r="C1222" t="str">
            <v>Строительство прогулочных и спортивных судов</v>
          </cell>
          <cell r="D1222" t="str">
            <v>30.12</v>
          </cell>
        </row>
        <row r="1223">
          <cell r="C1223" t="str">
            <v>Производство железнодорожных локомотивов и подвижного состава</v>
          </cell>
          <cell r="D1223" t="str">
            <v>30.2</v>
          </cell>
        </row>
        <row r="1224">
          <cell r="C1224" t="str">
            <v>Производство железнодорожных локомотивов и подвижного состава</v>
          </cell>
          <cell r="D1224" t="str">
            <v>30.20</v>
          </cell>
        </row>
        <row r="1225">
          <cell r="C1225" t="str">
            <v>Производство железнодорожных локомотивов</v>
          </cell>
          <cell r="D1225" t="str">
            <v>30.20.1</v>
          </cell>
        </row>
        <row r="1226">
          <cell r="C1226" t="str">
            <v>Производство магистральных электровозов</v>
          </cell>
          <cell r="D1226" t="str">
            <v>30.20.11</v>
          </cell>
        </row>
        <row r="1227">
          <cell r="C1227" t="str">
            <v>Производство магистральных тепловозов</v>
          </cell>
          <cell r="D1227" t="str">
            <v>30.20.12</v>
          </cell>
        </row>
        <row r="1228">
          <cell r="C1228" t="str">
            <v>Производство маневровых тепловозов</v>
          </cell>
          <cell r="D1228" t="str">
            <v>30.20.13</v>
          </cell>
        </row>
        <row r="1229">
          <cell r="C1229" t="str">
            <v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v>
          </cell>
          <cell r="D1229" t="str">
            <v>30.20.2</v>
          </cell>
        </row>
        <row r="1230">
          <cell r="C1230" t="str">
            <v>Производство прочего подвижного состава</v>
          </cell>
          <cell r="D1230" t="str">
            <v>30.20.3</v>
          </cell>
        </row>
        <row r="1231">
          <cell r="C1231" t="str">
            <v>Производство транспортных средств для ремонта и технического обслуживания железнодорожных, трамвайных и прочих путей</v>
          </cell>
          <cell r="D1231" t="str">
            <v>30.20.31</v>
          </cell>
        </row>
        <row r="1232">
          <cell r="C1232" t="str">
            <v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v>
          </cell>
          <cell r="D1232" t="str">
            <v>30.20.32</v>
          </cell>
        </row>
        <row r="1233">
          <cell r="C1233" t="str">
            <v>Производство несамоходных железнодорожных, трамвайных и прочих вагонов для перевозки грузов</v>
          </cell>
          <cell r="D1233" t="str">
            <v>30.20.33</v>
          </cell>
        </row>
        <row r="1234">
          <cell r="C1234" t="str">
            <v>Производство частей железнодорожных локомотивов, трамвайных и прочих моторных вагонов и подвижного состава</v>
          </cell>
          <cell r="D1234" t="str">
            <v>30.20.4</v>
          </cell>
        </row>
        <row r="1235">
          <cell r="C1235" t="str">
            <v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v>
          </cell>
          <cell r="D1235" t="str">
            <v>30.20.9</v>
          </cell>
        </row>
        <row r="1236">
          <cell r="C1236" t="str">
            <v>Производство летательных аппаратов, включая космические, и соответствующего оборудования</v>
          </cell>
          <cell r="D1236" t="str">
            <v>30.3</v>
          </cell>
        </row>
        <row r="1237">
          <cell r="C1237" t="str">
            <v>Производство летательных аппаратов, включая космические, и соответствующего оборудования</v>
          </cell>
          <cell r="D1237" t="str">
            <v>30.30</v>
          </cell>
        </row>
        <row r="1238">
          <cell r="C1238" t="str">
            <v>Производство силовых установок и двигателей для летательных аппаратов, включая космические</v>
          </cell>
          <cell r="D1238" t="str">
            <v>30.30.1</v>
          </cell>
        </row>
        <row r="1239">
          <cell r="C1239" t="str">
            <v>Производство двигателей летательных аппаратов с искровым зажиганием и их частей</v>
          </cell>
          <cell r="D1239" t="str">
            <v>30.30.11</v>
          </cell>
        </row>
        <row r="1240">
          <cell r="C1240" t="str">
            <v>Производство турбореактивных и турбовинтовых двигателей и их частей</v>
          </cell>
          <cell r="D1240" t="str">
            <v>30.30.12</v>
          </cell>
        </row>
        <row r="1241">
          <cell r="C1241" t="str">
            <v>Производство реактивных двигателей и их частей</v>
          </cell>
          <cell r="D1241" t="str">
            <v>30.30.13</v>
          </cell>
        </row>
        <row r="1242">
          <cell r="C1242" t="str">
            <v>Производство наземных тренажеров для летного состава и их частей</v>
          </cell>
          <cell r="D1242" t="str">
            <v>30.30.14</v>
          </cell>
        </row>
        <row r="1243">
          <cell r="C1243" t="str">
            <v>Производство аэростатов, дирижаблей, планеров, дельтапланов и прочих безмоторных летательных аппаратов</v>
          </cell>
          <cell r="D1243" t="str">
            <v>30.30.2</v>
          </cell>
        </row>
        <row r="1244">
          <cell r="C1244" t="str">
            <v>Производство вертолетов, самолетов и прочих летательных аппаратов</v>
          </cell>
          <cell r="D1244" t="str">
            <v>30.30.3</v>
          </cell>
        </row>
        <row r="1245">
          <cell r="C1245" t="str">
            <v>Производство вертолетов</v>
          </cell>
          <cell r="D1245" t="str">
            <v>30.30.31</v>
          </cell>
        </row>
        <row r="1246">
          <cell r="C1246" t="str">
            <v>Производство самолетов</v>
          </cell>
          <cell r="D1246" t="str">
            <v>30.30.32</v>
          </cell>
        </row>
        <row r="1247">
          <cell r="C1247" t="str">
            <v>Производство прочих летательных аппаратов</v>
          </cell>
          <cell r="D1247" t="str">
            <v>30.30.39</v>
          </cell>
        </row>
        <row r="1248">
          <cell r="C1248" t="str">
            <v>Производство космических аппаратов (в том числе спутников), ракет-носителей</v>
          </cell>
          <cell r="D1248" t="str">
            <v>30.30.4</v>
          </cell>
        </row>
        <row r="1249">
          <cell r="C1249" t="str">
            <v>Производство автоматических космических аппаратов</v>
          </cell>
          <cell r="D1249" t="str">
            <v>30.30.41</v>
          </cell>
        </row>
        <row r="1250">
          <cell r="C1250" t="str">
            <v>Производство пилотируемых и беспилотных космических кораблей и станций, включая орбитальные, межпланетные, многоразового использования</v>
          </cell>
          <cell r="D1250" t="str">
            <v>30.30.42</v>
          </cell>
        </row>
        <row r="1251">
          <cell r="C1251" t="str">
            <v>Производство ракет-носителей</v>
          </cell>
          <cell r="D1251" t="str">
            <v>30.30.43</v>
          </cell>
        </row>
        <row r="1252">
          <cell r="C1252" t="str">
            <v>Производство межконтинентальных баллистических ракет</v>
          </cell>
          <cell r="D1252" t="str">
            <v>30.30.44</v>
          </cell>
        </row>
        <row r="1253">
          <cell r="C1253" t="str">
            <v>Производство частей и принадлежностей летательных и космических аппаратов</v>
          </cell>
          <cell r="D1253" t="str">
            <v>30.30.5</v>
          </cell>
        </row>
        <row r="1254">
          <cell r="C1254" t="str">
            <v>Производство военных боевых машин</v>
          </cell>
          <cell r="D1254" t="str">
            <v>30.4</v>
          </cell>
        </row>
        <row r="1255">
          <cell r="C1255" t="str">
            <v>Производство военных боевых машин</v>
          </cell>
          <cell r="D1255" t="str">
            <v>30.40</v>
          </cell>
        </row>
        <row r="1256">
          <cell r="C1256" t="str">
            <v>Производство транспортных средств и оборудования, не включенных в другие группировки</v>
          </cell>
          <cell r="D1256" t="str">
            <v>30.9</v>
          </cell>
        </row>
        <row r="1257">
          <cell r="C1257" t="str">
            <v>Производство мотоциклов</v>
          </cell>
          <cell r="D1257" t="str">
            <v>30.91</v>
          </cell>
        </row>
        <row r="1258">
          <cell r="C1258" t="str">
            <v>Производство велосипедов и инвалидных колясок</v>
          </cell>
          <cell r="D1258" t="str">
            <v>30.92</v>
          </cell>
        </row>
        <row r="1259">
          <cell r="C1259" t="str">
            <v>Производство велосипедов</v>
          </cell>
          <cell r="D1259" t="str">
            <v>30.92.1</v>
          </cell>
        </row>
        <row r="1260">
          <cell r="C1260" t="str">
            <v>Производство инвалидных колясок</v>
          </cell>
          <cell r="D1260" t="str">
            <v>30.92.2</v>
          </cell>
        </row>
        <row r="1261">
          <cell r="C1261" t="str">
            <v>Производство частей и принадлежности велосипедов и инвалидных колясок</v>
          </cell>
          <cell r="D1261" t="str">
            <v>30.92.3</v>
          </cell>
        </row>
        <row r="1262">
          <cell r="C1262" t="str">
            <v>Производство детских колясок и их частей</v>
          </cell>
          <cell r="D1262" t="str">
            <v>30.92.4</v>
          </cell>
        </row>
        <row r="1263">
          <cell r="C1263" t="str">
            <v>Производство прочих транспортных средств и оборудования, не включенных в другие группировки</v>
          </cell>
          <cell r="D1263" t="str">
            <v>30.99</v>
          </cell>
        </row>
        <row r="1264">
          <cell r="C1264" t="str">
            <v>Производство мебели</v>
          </cell>
          <cell r="D1264" t="str">
            <v>31</v>
          </cell>
        </row>
        <row r="1265">
          <cell r="C1265" t="str">
            <v>Производство мебели</v>
          </cell>
          <cell r="D1265" t="str">
            <v>31</v>
          </cell>
        </row>
        <row r="1266">
          <cell r="C1266" t="str">
            <v>Производство мебели для офисов и предприятий торговли</v>
          </cell>
          <cell r="D1266" t="str">
            <v>31.01</v>
          </cell>
        </row>
        <row r="1267">
          <cell r="C1267" t="str">
            <v>Производство кухонной мебели</v>
          </cell>
          <cell r="D1267" t="str">
            <v>31.02</v>
          </cell>
        </row>
        <row r="1268">
          <cell r="C1268" t="str">
            <v>Производство кухонной мебели, кроме изготовленной по индивидуальному заказу населения</v>
          </cell>
          <cell r="D1268" t="str">
            <v>31.02.1</v>
          </cell>
        </row>
        <row r="1269">
          <cell r="C1269" t="str">
            <v>Изготовление кухонной мебели по индивидуальному заказу населения</v>
          </cell>
          <cell r="D1269" t="str">
            <v>31.02.2</v>
          </cell>
        </row>
        <row r="1270">
          <cell r="C1270" t="str">
            <v>Производство матрасов</v>
          </cell>
          <cell r="D1270" t="str">
            <v>31.03</v>
          </cell>
        </row>
        <row r="1271">
          <cell r="C1271" t="str">
            <v>Производство прочей мебели</v>
          </cell>
          <cell r="D1271" t="str">
            <v>31.09</v>
          </cell>
        </row>
        <row r="1272">
          <cell r="C1272" t="str">
            <v>Производство прочей мебели, кроме изготовленной по индивидуальному заказу населения</v>
          </cell>
          <cell r="D1272" t="str">
            <v>31.09.1</v>
          </cell>
        </row>
        <row r="1273">
          <cell r="C1273" t="str">
            <v>Изготовление прочей мебели и отдельных мебельных деталей, не включенных в другие группировки по индивидуальному заказу населения</v>
          </cell>
          <cell r="D1273" t="str">
            <v>31.09.2</v>
          </cell>
        </row>
        <row r="1274">
          <cell r="C1274" t="str">
            <v>Производство прочих готовых изделий</v>
          </cell>
          <cell r="D1274" t="str">
            <v>32</v>
          </cell>
        </row>
        <row r="1275">
          <cell r="C1275" t="str">
            <v>Производство ювелирных изделий, бижутерии и подобных товаров</v>
          </cell>
          <cell r="D1275" t="str">
            <v>32.1</v>
          </cell>
        </row>
        <row r="1276">
          <cell r="C1276" t="str">
            <v>Чеканка монет</v>
          </cell>
          <cell r="D1276" t="str">
            <v>32.11</v>
          </cell>
        </row>
        <row r="1277">
          <cell r="C1277" t="str">
            <v>Производство ювелирных изделий и аналогичных изделий</v>
          </cell>
          <cell r="D1277" t="str">
            <v>32.12</v>
          </cell>
        </row>
        <row r="1278">
          <cell r="C1278" t="str">
            <v>Производство изделий технического назначения из драгоценных металлов</v>
          </cell>
          <cell r="D1278" t="str">
            <v>32.12.1</v>
          </cell>
        </row>
        <row r="1279">
          <cell r="C1279" t="str">
            <v>Производство изделий технического назначения из драгоценных камней</v>
          </cell>
          <cell r="D1279" t="str">
            <v>32.12.2</v>
          </cell>
        </row>
        <row r="1280">
          <cell r="C1280" t="str">
            <v>Обработка алмазов</v>
          </cell>
          <cell r="D1280" t="str">
            <v>32.12.3</v>
          </cell>
        </row>
        <row r="1281">
          <cell r="C1281" t="str">
            <v>Обработка драгоценных, полудрагоценных, поделочных и синтетических камней, кроме алмазов и янтаря</v>
          </cell>
          <cell r="D1281" t="str">
            <v>32.12.4</v>
          </cell>
        </row>
        <row r="1282">
          <cell r="C1282" t="str">
            <v>Производство ювелирных изделий, медалей из драгоценных металлов и драгоценных камней</v>
          </cell>
          <cell r="D1282" t="str">
            <v>32.12.5</v>
          </cell>
        </row>
        <row r="1283">
          <cell r="C1283" t="str">
            <v>Изготовление ювелирных изделий и аналогичных изделий по индивидуальному заказу населения</v>
          </cell>
          <cell r="D1283" t="str">
            <v>32.12.6</v>
          </cell>
        </row>
        <row r="1284">
          <cell r="C1284" t="str">
            <v>Обработка янтаря и производство изделий из янтаря</v>
          </cell>
          <cell r="D1284" t="str">
            <v>32.12.7</v>
          </cell>
        </row>
        <row r="1285">
          <cell r="C1285" t="str">
            <v>Производство бижутерии и подобных товаров</v>
          </cell>
          <cell r="D1285" t="str">
            <v>32.13</v>
          </cell>
        </row>
        <row r="1286">
          <cell r="C1286" t="str">
            <v>Производство бижутерии и подобных товаров, кроме изготовленных по индивидуальному заказу</v>
          </cell>
          <cell r="D1286" t="str">
            <v>32.13.1</v>
          </cell>
        </row>
        <row r="1287">
          <cell r="C1287" t="str">
            <v>Изготовление бижутерии и подобных товаров по индивидуальному заказу населения</v>
          </cell>
          <cell r="D1287" t="str">
            <v>32.13.2</v>
          </cell>
        </row>
        <row r="1288">
          <cell r="C1288" t="str">
            <v>Производство музыкальных инструментов</v>
          </cell>
          <cell r="D1288" t="str">
            <v>32.2</v>
          </cell>
        </row>
        <row r="1289">
          <cell r="C1289" t="str">
            <v>Производство музыкальных инструментов</v>
          </cell>
          <cell r="D1289" t="str">
            <v>32.20</v>
          </cell>
        </row>
        <row r="1290">
          <cell r="C1290" t="str">
            <v>Производство спортивных товаров</v>
          </cell>
          <cell r="D1290" t="str">
            <v>32.3</v>
          </cell>
        </row>
        <row r="1291">
          <cell r="C1291" t="str">
            <v>Производство спортивных товаров</v>
          </cell>
          <cell r="D1291" t="str">
            <v>32.30</v>
          </cell>
        </row>
        <row r="1292">
          <cell r="C1292" t="str">
            <v>Производство игр и игрушек</v>
          </cell>
          <cell r="D1292" t="str">
            <v>32.4</v>
          </cell>
        </row>
        <row r="1293">
          <cell r="C1293" t="str">
            <v>Производство игр и игрушек</v>
          </cell>
          <cell r="D1293" t="str">
            <v>32.40</v>
          </cell>
        </row>
        <row r="1294">
          <cell r="C1294" t="str">
            <v>Производство медицинских инструментов и оборудования</v>
          </cell>
          <cell r="D1294" t="str">
            <v>32.5</v>
          </cell>
        </row>
        <row r="1295">
          <cell r="C1295" t="str">
            <v>Производство медицинских инструментов и оборудования</v>
          </cell>
          <cell r="D1295" t="str">
            <v>32.50</v>
          </cell>
        </row>
        <row r="1296">
          <cell r="C1296" t="str">
            <v>Производство изделий, не включенных в другие группировки</v>
          </cell>
          <cell r="D1296" t="str">
            <v>32.9</v>
          </cell>
        </row>
        <row r="1297">
          <cell r="C1297" t="str">
            <v>Производство метел и щеток</v>
          </cell>
          <cell r="D1297" t="str">
            <v>32.91</v>
          </cell>
        </row>
        <row r="1298">
          <cell r="C1298" t="str">
            <v>Производство прочих готовых изделий, не включенных в другие группировки</v>
          </cell>
          <cell r="D1298" t="str">
            <v>32.99</v>
          </cell>
        </row>
        <row r="1299">
          <cell r="C1299" t="str">
            <v>Производство головных защитных уборов и прочих средств защиты</v>
          </cell>
          <cell r="D1299" t="str">
            <v>32.99.1</v>
          </cell>
        </row>
        <row r="1300">
          <cell r="C1300" t="str">
            <v>Производство пишущих принадлежностей</v>
          </cell>
          <cell r="D1300" t="str">
            <v>32.99.2</v>
          </cell>
        </row>
        <row r="1301">
          <cell r="C1301" t="str">
            <v>Производство зонтов, тростей, пуговиц, кнопок, застежек-молний</v>
          </cell>
          <cell r="D1301" t="str">
            <v>32.99.3</v>
          </cell>
        </row>
        <row r="1302">
          <cell r="C1302" t="str">
            <v>Производство изделий из волоса человека или животных</v>
          </cell>
          <cell r="D1302" t="str">
            <v>32.99.4</v>
          </cell>
        </row>
        <row r="1303">
          <cell r="C1303" t="str">
            <v>Производство зажигалок и прочих курительных принадлежностей</v>
          </cell>
          <cell r="D1303" t="str">
            <v>32.99.5</v>
          </cell>
        </row>
        <row r="1304">
          <cell r="C1304" t="str">
            <v>Производство изделий для праздников, карнавалов или прочих изделий для увеселения</v>
          </cell>
          <cell r="D1304" t="str">
            <v>32.99.6</v>
          </cell>
        </row>
        <row r="1305">
          <cell r="C1305" t="str">
            <v>Производство приборов, аппаратуры и моделей, предназначенных для демонстрационных целей</v>
          </cell>
          <cell r="D1305" t="str">
            <v>32.99.7</v>
          </cell>
        </row>
        <row r="1306">
          <cell r="C1306" t="str">
            <v>Производство изделий народных художественных промыслов</v>
          </cell>
          <cell r="D1306" t="str">
            <v>32.99.8</v>
          </cell>
        </row>
        <row r="1307">
          <cell r="C1307" t="str">
            <v>Производство прочих изделий, не включенных в другие группировки</v>
          </cell>
          <cell r="D1307" t="str">
            <v>32.99.9</v>
          </cell>
        </row>
        <row r="1308">
          <cell r="C1308" t="str">
            <v>Ремонт и монтаж машин и оборудования</v>
          </cell>
          <cell r="D1308" t="str">
            <v>33</v>
          </cell>
        </row>
        <row r="1309">
          <cell r="C1309" t="str">
            <v>Ремонт и монтаж металлических изделий, машин и оборудования</v>
          </cell>
          <cell r="D1309" t="str">
            <v>33.1</v>
          </cell>
        </row>
        <row r="1310">
          <cell r="C1310" t="str">
            <v>Ремонт металлоизделий</v>
          </cell>
          <cell r="D1310" t="str">
            <v>33.11</v>
          </cell>
        </row>
        <row r="1311">
          <cell r="C1311" t="str">
            <v>Ремонт машин и оборудования</v>
          </cell>
          <cell r="D1311" t="str">
            <v>33.12</v>
          </cell>
        </row>
        <row r="1312">
          <cell r="C1312" t="str">
            <v>Ремонт электронного и оптического оборудования</v>
          </cell>
          <cell r="D1312" t="str">
            <v>33.13</v>
          </cell>
        </row>
        <row r="1313">
          <cell r="C1313" t="str">
            <v>Ремонт электрического оборудования</v>
          </cell>
          <cell r="D1313" t="str">
            <v>33.14</v>
          </cell>
        </row>
        <row r="1314">
          <cell r="C1314" t="str">
            <v>Ремонт и техническое обслуживание судов и лодок</v>
          </cell>
          <cell r="D1314" t="str">
            <v>33.15</v>
          </cell>
        </row>
        <row r="1315">
          <cell r="C1315" t="str">
            <v>Ремонт и техническое обслуживание летательных аппаратов, включая космические</v>
          </cell>
          <cell r="D1315" t="str">
            <v>33.16</v>
          </cell>
        </row>
        <row r="1316">
          <cell r="C1316" t="str">
            <v>Ремонт и техническое обслуживание прочих транспортных средств и оборудования</v>
          </cell>
          <cell r="D1316" t="str">
            <v>33.17</v>
          </cell>
        </row>
        <row r="1317">
          <cell r="C1317" t="str">
            <v>Ремонт прочего оборудования</v>
          </cell>
          <cell r="D1317" t="str">
            <v>33.19</v>
          </cell>
        </row>
        <row r="1318">
          <cell r="C1318" t="str">
            <v>Монтаж промышленных машин и оборудования</v>
          </cell>
          <cell r="D1318" t="str">
            <v>33.2</v>
          </cell>
        </row>
        <row r="1319">
          <cell r="C1319" t="str">
            <v>Монтаж промышленных машин и оборудования</v>
          </cell>
          <cell r="D1319" t="str">
            <v>33.20</v>
          </cell>
        </row>
        <row r="1320">
          <cell r="C1320" t="str">
            <v>ОБЕСПЕЧЕНИЕ ЭЛЕКТРИЧЕСКОЙ ЭНЕРГИЕЙ, ГАЗОМ И ПАРОМ</v>
          </cell>
        </row>
        <row r="1321">
          <cell r="C1321" t="str">
            <v>Обеспечение электрической энергией, газом и паром</v>
          </cell>
          <cell r="D1321" t="str">
            <v>35</v>
          </cell>
        </row>
        <row r="1322">
          <cell r="C1322" t="str">
            <v>Производство, передача и распределение электроэнергии</v>
          </cell>
          <cell r="D1322" t="str">
            <v>35.1</v>
          </cell>
        </row>
        <row r="1323">
          <cell r="C1323" t="str">
            <v>Производство электроэнергии</v>
          </cell>
          <cell r="D1323" t="str">
            <v>35.11</v>
          </cell>
        </row>
        <row r="1324">
          <cell r="C1324" t="str">
            <v>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D1324" t="str">
            <v>35.11.1</v>
          </cell>
        </row>
        <row r="1325">
          <cell r="C1325" t="str">
            <v>Производство электроэнергии гидроэлектростанциями, в том числе деятельность по обеспечению работоспособности электростанций</v>
          </cell>
          <cell r="D1325" t="str">
            <v>35.11.2</v>
          </cell>
        </row>
        <row r="1326">
          <cell r="C1326" t="str">
            <v>Производство электроэнергии атомными электростанциями, в том числе деятельность по обеспечению работоспособности электростанций</v>
          </cell>
          <cell r="D1326" t="str">
            <v>35.11.3</v>
          </cell>
        </row>
        <row r="1327">
          <cell r="C1327" t="str">
            <v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D1327" t="str">
            <v>35.11.4</v>
          </cell>
        </row>
        <row r="1328">
          <cell r="C1328" t="str">
            <v>Передача электроэнергии и технологическое присоединение к распределительным электросетям</v>
          </cell>
          <cell r="D1328" t="str">
            <v>35.12</v>
          </cell>
        </row>
        <row r="1329">
          <cell r="C1329" t="str">
            <v>Передача электроэнергии</v>
          </cell>
          <cell r="D1329" t="str">
            <v>35.12.1</v>
          </cell>
        </row>
        <row r="1330">
          <cell r="C1330" t="str">
            <v>Технологическое присоединение к распределительным электросетям</v>
          </cell>
          <cell r="D1330" t="str">
            <v>35.12.2</v>
          </cell>
        </row>
        <row r="1331">
          <cell r="C1331" t="str">
            <v>Распределение электроэнергии</v>
          </cell>
          <cell r="D1331" t="str">
            <v>35.13</v>
          </cell>
        </row>
        <row r="1332">
          <cell r="C1332" t="str">
            <v>Торговля электроэнергией</v>
          </cell>
          <cell r="D1332" t="str">
            <v>35.14</v>
          </cell>
        </row>
        <row r="1333">
          <cell r="C1333" t="str">
            <v>Производство и распределение газообразного топлива</v>
          </cell>
          <cell r="D1333" t="str">
            <v>35.2</v>
          </cell>
        </row>
        <row r="1334">
          <cell r="C1334" t="str">
            <v>Производство газа</v>
          </cell>
          <cell r="D1334" t="str">
            <v>35.21</v>
          </cell>
        </row>
        <row r="1335">
          <cell r="C1335" t="str">
            <v>Газификация угля</v>
          </cell>
          <cell r="D1335" t="str">
            <v>35.21.1</v>
          </cell>
        </row>
        <row r="1336">
          <cell r="C1336" t="str">
            <v>Газификация антрацита</v>
          </cell>
          <cell r="D1336" t="str">
            <v>35.21.11</v>
          </cell>
        </row>
        <row r="1337">
          <cell r="C1337" t="str">
            <v>Газификация каменного угля за исключением антрацита</v>
          </cell>
          <cell r="D1337" t="str">
            <v>35.21.12</v>
          </cell>
        </row>
        <row r="1338">
          <cell r="C1338" t="str">
            <v>Газификация бурого угля (лигнита)</v>
          </cell>
          <cell r="D1338" t="str">
            <v>35.21.13</v>
          </cell>
        </row>
        <row r="1339">
          <cell r="C1339" t="str">
            <v>Сжижение углей</v>
          </cell>
          <cell r="D1339" t="str">
            <v>35.21.2</v>
          </cell>
        </row>
        <row r="1340">
          <cell r="C1340" t="str">
            <v>Сжижение антрацита</v>
          </cell>
          <cell r="D1340" t="str">
            <v>35.21.21</v>
          </cell>
        </row>
        <row r="1341">
          <cell r="C1341" t="str">
            <v>Сжижение каменного угля за исключением антрацита</v>
          </cell>
          <cell r="D1341" t="str">
            <v>35.21.22</v>
          </cell>
        </row>
        <row r="1342">
          <cell r="C1342" t="str">
            <v>Сжижение бурого угля (лигнита)</v>
          </cell>
          <cell r="D1342" t="str">
            <v>35.21.23</v>
          </cell>
        </row>
        <row r="1343">
          <cell r="C1343" t="str">
            <v>Распределение газообразного топлива по газораспределительным сетям</v>
          </cell>
          <cell r="D1343" t="str">
            <v>35.22</v>
          </cell>
        </row>
        <row r="1344">
          <cell r="C1344" t="str">
            <v>Распределение природного, сухого (отбензиненного) газа по газораспределительным сетям</v>
          </cell>
          <cell r="D1344" t="str">
            <v>35.22.1</v>
          </cell>
        </row>
        <row r="1345">
          <cell r="C1345" t="str">
            <v>Распределение природного, сухого (отбензиненного) газа по газораспределительным сетям по тарифам, регулируемым государством</v>
          </cell>
          <cell r="D1345" t="str">
            <v>35.22.11</v>
          </cell>
        </row>
        <row r="1346">
          <cell r="C1346" t="str">
            <v>Распределение природного, сухого (отбензиненного) газа по газораспределительным сетям по тарифам, не регулируемым государством</v>
          </cell>
          <cell r="D1346" t="str">
            <v>35.22.12</v>
          </cell>
        </row>
        <row r="1347">
          <cell r="C1347" t="str">
            <v>Распределение сжиженных углеводородных газов по газораспределительным сетям</v>
          </cell>
          <cell r="D1347" t="str">
            <v>35.22.2</v>
          </cell>
        </row>
        <row r="1348">
          <cell r="C1348" t="str">
            <v>Распределение сжиженных углеводородных газов по газораспределительным сетям по тарифам, регулируемым государством</v>
          </cell>
          <cell r="D1348" t="str">
            <v>35.22.21</v>
          </cell>
        </row>
        <row r="1349">
          <cell r="C1349" t="str">
            <v>Распределение сжиженных углеводородных газов по газораспределительным сетям по тарифам, не регулируемым государством</v>
          </cell>
          <cell r="D1349" t="str">
            <v>35.22.22</v>
          </cell>
        </row>
        <row r="1350">
          <cell r="C1350" t="str">
            <v>Торговля газообразным топливом, подаваемым по распределительным сетям</v>
          </cell>
          <cell r="D1350" t="str">
            <v>35.23</v>
          </cell>
        </row>
        <row r="1351">
          <cell r="C1351" t="str">
            <v>Торговля природным, сухим (отбензиненным) газом, подаваемым по распределительным сетям</v>
          </cell>
          <cell r="D1351" t="str">
            <v>35.23.1</v>
          </cell>
        </row>
        <row r="1352">
          <cell r="C1352" t="str">
            <v>Торговля природным, сухим (отбензиненным) газом, подаваемым по распределительным сетям по регулируемым государством ценам (тарифам)</v>
          </cell>
          <cell r="D1352" t="str">
            <v>35.23.11</v>
          </cell>
        </row>
        <row r="1353">
          <cell r="C1353" t="str">
            <v>Торговля природным, сухим (отбензиненным) газом, подаваемым по распределительным сетям по не регулируемым государством ценам (тарифам)</v>
          </cell>
          <cell r="D1353" t="str">
            <v>35.23.12</v>
          </cell>
        </row>
        <row r="1354">
          <cell r="C1354" t="str">
            <v>Торговля сжиженными углеводородными газами, подаваемыми по распределительным сетям</v>
          </cell>
          <cell r="D1354" t="str">
            <v>35.23.2</v>
          </cell>
        </row>
        <row r="1355">
          <cell r="C1355" t="str">
            <v>Торговля сжиженными углеводородными газами, подаваемыми по распределительным сетям по регулируемым государством ценам (тарифам)</v>
          </cell>
          <cell r="D1355" t="str">
            <v>35.23.21</v>
          </cell>
        </row>
        <row r="1356">
          <cell r="C1356" t="str">
            <v>Торговля сжиженными углеводородными газами, подаваемыми по распределительным сетям по не регулируемым государством ценам (тарифам)</v>
          </cell>
          <cell r="D1356" t="str">
            <v>35.23.22</v>
          </cell>
        </row>
        <row r="1357">
          <cell r="C1357" t="str">
            <v>Производство, передача и распределение пара и горячей воды</v>
          </cell>
          <cell r="D1357" t="str">
            <v>35.3</v>
          </cell>
        </row>
        <row r="1358">
          <cell r="C1358" t="str">
            <v>Производство, передача и распределение пара и горячей воды</v>
          </cell>
          <cell r="D1358" t="str">
            <v>35.30</v>
          </cell>
        </row>
        <row r="1359">
          <cell r="C1359" t="str">
            <v>Производство пара и горячей воды (тепловой энергии)</v>
          </cell>
          <cell r="D1359" t="str">
            <v>35.30.1</v>
          </cell>
        </row>
        <row r="1360">
          <cell r="C1360" t="str">
            <v>Производство пара и горячей воды (тепловой энергии) тепловыми электростанциями</v>
          </cell>
          <cell r="D1360" t="str">
            <v>35.30.11</v>
          </cell>
        </row>
        <row r="1361">
          <cell r="C1361" t="str">
            <v>Производство пара и горячей воды (тепловой энергии) атомными электростанциями</v>
          </cell>
          <cell r="D1361" t="str">
            <v>35.30.12</v>
          </cell>
        </row>
        <row r="1362">
          <cell r="C1362" t="str">
            <v>Производство пара и горячей воды (тепловой энергии) прочими электростанциями и промышленными блок-станциями</v>
          </cell>
          <cell r="D1362" t="str">
            <v>35.30.13</v>
          </cell>
        </row>
        <row r="1363">
          <cell r="C1363" t="str">
            <v>Производство пара и горячей воды (тепловой энергии) котельными</v>
          </cell>
          <cell r="D1363" t="str">
            <v>35.30.14</v>
          </cell>
        </row>
        <row r="1364">
          <cell r="C1364" t="str">
            <v>Производство охлажденной воды или льда (натурального из воды) для целей охлаждения</v>
          </cell>
          <cell r="D1364" t="str">
            <v>35.30.15</v>
          </cell>
        </row>
        <row r="1365">
          <cell r="C1365" t="str">
            <v>Передача пара и горячей воды (тепловой энергии)</v>
          </cell>
          <cell r="D1365" t="str">
            <v>35.30.2</v>
          </cell>
        </row>
        <row r="1366">
          <cell r="C1366" t="str">
            <v>Распределение пара и горячей воды (тепловой энергии)</v>
          </cell>
          <cell r="D1366" t="str">
            <v>35.30.3</v>
          </cell>
        </row>
        <row r="1367">
          <cell r="C1367" t="str">
            <v>Обеспечение работоспособности котельных</v>
          </cell>
          <cell r="D1367" t="str">
            <v>35.30.4</v>
          </cell>
        </row>
        <row r="1368">
          <cell r="C1368" t="str">
            <v>Обеспечение работоспособности тепловых сетей</v>
          </cell>
          <cell r="D1368" t="str">
            <v>35.30.5</v>
          </cell>
        </row>
        <row r="1369">
          <cell r="C1369" t="str">
            <v>Торговля паром и горячей водой (тепловой энергией)</v>
          </cell>
          <cell r="D1369" t="str">
            <v>35.30.6</v>
          </cell>
        </row>
        <row r="1370">
          <cell r="C1370" t="str">
            <v>ВОДОСНАБЖЕНИЕ</v>
          </cell>
        </row>
        <row r="1371">
          <cell r="C1371" t="str">
            <v>Забор, очистка и распределение воды</v>
          </cell>
          <cell r="D1371" t="str">
            <v>36</v>
          </cell>
        </row>
        <row r="1372">
          <cell r="C1372" t="str">
            <v>Забор, очистка и распределение воды</v>
          </cell>
          <cell r="D1372" t="str">
            <v>36</v>
          </cell>
        </row>
        <row r="1373">
          <cell r="C1373" t="str">
            <v>Забор, очистка и распределение воды</v>
          </cell>
          <cell r="D1373" t="str">
            <v>36</v>
          </cell>
        </row>
        <row r="1374">
          <cell r="C1374" t="str">
            <v>Забор и очистка воды для питьевых и промышленных нужд</v>
          </cell>
          <cell r="D1374" t="str">
            <v>36.00.1</v>
          </cell>
        </row>
        <row r="1375">
          <cell r="C1375" t="str">
            <v>Распределение воды для питьевых и промышленных нужд</v>
          </cell>
          <cell r="D1375" t="str">
            <v>36.00.2</v>
          </cell>
        </row>
        <row r="1376">
          <cell r="C1376" t="str">
            <v>Сбор и обработка сточных вод</v>
          </cell>
          <cell r="D1376" t="str">
            <v>37</v>
          </cell>
        </row>
        <row r="1377">
          <cell r="C1377" t="str">
            <v>Сбор и обработка сточных вод</v>
          </cell>
          <cell r="D1377" t="str">
            <v>37</v>
          </cell>
        </row>
        <row r="1378">
          <cell r="C1378" t="str">
            <v>Сбор и обработка сточных вод</v>
          </cell>
          <cell r="D1378" t="str">
            <v>37</v>
          </cell>
        </row>
        <row r="1379">
          <cell r="C1379" t="str">
            <v>Сбор, обработка и утилизация отходов</v>
          </cell>
          <cell r="D1379" t="str">
            <v>38</v>
          </cell>
        </row>
        <row r="1380">
          <cell r="C1380" t="str">
            <v>Сбор отходов</v>
          </cell>
          <cell r="D1380" t="str">
            <v>38.1</v>
          </cell>
        </row>
        <row r="1381">
          <cell r="C1381" t="str">
            <v>Сбор неопасных отходов</v>
          </cell>
          <cell r="D1381" t="str">
            <v>38.11</v>
          </cell>
        </row>
        <row r="1382">
          <cell r="C1382" t="str">
            <v>Сбор опасных отходов</v>
          </cell>
          <cell r="D1382" t="str">
            <v>38.12</v>
          </cell>
        </row>
        <row r="1383">
          <cell r="C1383" t="str">
            <v>Обработка и утилизация отходов</v>
          </cell>
          <cell r="D1383" t="str">
            <v>38.2</v>
          </cell>
        </row>
        <row r="1384">
          <cell r="C1384" t="str">
            <v>Обработка и утилизация неопасных отходов</v>
          </cell>
          <cell r="D1384" t="str">
            <v>38.21</v>
          </cell>
        </row>
        <row r="1385">
          <cell r="C1385" t="str">
            <v>Обработка и утилизация опасных отходов</v>
          </cell>
          <cell r="D1385" t="str">
            <v>38.22</v>
          </cell>
        </row>
        <row r="1386">
          <cell r="C1386" t="str">
            <v>Обработка и утилизация радиоактивных отходов</v>
          </cell>
          <cell r="D1386" t="str">
            <v>38.22.1</v>
          </cell>
        </row>
        <row r="1387">
          <cell r="C1387" t="str">
            <v>Деятельность по обращению с отработавшим ядерным топливом</v>
          </cell>
          <cell r="D1387" t="str">
            <v>38.22.11</v>
          </cell>
        </row>
        <row r="1388">
          <cell r="C1388" t="str">
            <v>Деятельность по обращению с особыми радиоактивными отходами</v>
          </cell>
          <cell r="D1388" t="str">
            <v>38.22.12</v>
          </cell>
        </row>
        <row r="1389">
          <cell r="C1389" t="str">
            <v>Деятельность по обращению с удаляемыми радиоактивными отходами</v>
          </cell>
          <cell r="D1389" t="str">
            <v>38.22.13</v>
          </cell>
        </row>
        <row r="1390">
          <cell r="C1390" t="str">
            <v>Обработка и утилизация опасных отходов прочих, не включенных в другие группировки</v>
          </cell>
          <cell r="D1390" t="str">
            <v>38.22.9</v>
          </cell>
        </row>
        <row r="1391">
          <cell r="C1391" t="str">
            <v>Деятельность по обработке вторичного сырья</v>
          </cell>
          <cell r="D1391" t="str">
            <v>38.3</v>
          </cell>
        </row>
        <row r="1392">
          <cell r="C1392" t="str">
            <v>Демонтаж техники, не подлежащей восстановлению</v>
          </cell>
          <cell r="D1392" t="str">
            <v>38.31</v>
          </cell>
        </row>
        <row r="1393">
          <cell r="C1393" t="str">
            <v>Утилизация отсортированных материалов</v>
          </cell>
          <cell r="D1393" t="str">
            <v>38.32</v>
          </cell>
        </row>
        <row r="1394">
          <cell r="C1394" t="str">
            <v>Сортировка материалов для дальнейшего использования</v>
          </cell>
          <cell r="D1394" t="str">
            <v>38.32.1</v>
          </cell>
        </row>
        <row r="1395">
          <cell r="C1395" t="str">
            <v>Сортировка металлических материалов для дальнейшего использования</v>
          </cell>
          <cell r="D1395" t="str">
            <v>38.32.11</v>
          </cell>
        </row>
        <row r="1396">
          <cell r="C1396" t="str">
            <v>Сортировка неметаллических материалов для дальнейшего использования</v>
          </cell>
          <cell r="D1396" t="str">
            <v>38.32.12</v>
          </cell>
        </row>
        <row r="1397">
          <cell r="C1397" t="str">
            <v>Обработка отходов и лома драгоценных металлов</v>
          </cell>
          <cell r="D1397" t="str">
            <v>38.32.2</v>
          </cell>
        </row>
        <row r="1398">
          <cell r="C1398" t="str">
            <v>Обработка отходов и лома черных металлов</v>
          </cell>
          <cell r="D1398" t="str">
            <v>38.32.3</v>
          </cell>
        </row>
        <row r="1399">
          <cell r="C1399" t="str">
            <v>Обработка отходов и лома цветных металлов</v>
          </cell>
          <cell r="D1399" t="str">
            <v>38.32.4</v>
          </cell>
        </row>
        <row r="1400">
          <cell r="C1400" t="str">
            <v>Обработка отходов и лома металлов, содержащих медь</v>
          </cell>
          <cell r="D1400" t="str">
            <v>38.32.41</v>
          </cell>
        </row>
        <row r="1401">
          <cell r="C1401" t="str">
            <v>Обработка отходов и лома металлов, содержащих никель</v>
          </cell>
          <cell r="D1401" t="str">
            <v>38.32.42</v>
          </cell>
        </row>
        <row r="1402">
          <cell r="C1402" t="str">
            <v>Обработка отходов и лома металлов, содержащих алюминий</v>
          </cell>
          <cell r="D1402" t="str">
            <v>38.32.43</v>
          </cell>
        </row>
        <row r="1403">
          <cell r="C1403" t="str">
            <v>Обработка вторичного сырья, содержащего прочие цветные металлы</v>
          </cell>
          <cell r="D1403" t="str">
            <v>38.32.49</v>
          </cell>
        </row>
        <row r="1404">
          <cell r="C1404" t="str">
            <v>Обработка вторичного неметаллического сырья</v>
          </cell>
          <cell r="D1404" t="str">
            <v>38.32.5</v>
          </cell>
        </row>
        <row r="1405">
          <cell r="C1405" t="str">
            <v>Обработка отходов и лома стекла</v>
          </cell>
          <cell r="D1405" t="str">
            <v>38.32.51</v>
          </cell>
        </row>
        <row r="1406">
          <cell r="C1406" t="str">
            <v>Обработка отходов бумаги и картона</v>
          </cell>
          <cell r="D1406" t="str">
            <v>38.32.52</v>
          </cell>
        </row>
        <row r="1407">
          <cell r="C1407" t="str">
            <v>Обработка отходов и лома пластмасс</v>
          </cell>
          <cell r="D1407" t="str">
            <v>38.32.53</v>
          </cell>
        </row>
        <row r="1408">
          <cell r="C1408" t="str">
            <v>Обработка отходов резины</v>
          </cell>
          <cell r="D1408" t="str">
            <v>38.32.54</v>
          </cell>
        </row>
        <row r="1409">
          <cell r="C1409" t="str">
            <v>Обработка отходов текстильных материалов</v>
          </cell>
          <cell r="D1409" t="str">
            <v>38.32.55</v>
          </cell>
        </row>
        <row r="1410">
          <cell r="C1410" t="str">
            <v>Обработка прочего вторичного неметаллического сырья</v>
          </cell>
          <cell r="D1410" t="str">
            <v>38.32.59</v>
          </cell>
        </row>
        <row r="1411">
          <cell r="C1411" t="str">
            <v>Предоставление услуг в области ликвидации последствий загрязнений и прочих услуг, связанных с удалением отходов</v>
          </cell>
          <cell r="D1411" t="str">
            <v>39</v>
          </cell>
        </row>
        <row r="1412">
          <cell r="C1412" t="str">
            <v>Предоставление услуг в области ликвидации последствий загрязнений и прочих услуг, связанных с удалением отходов</v>
          </cell>
          <cell r="D1412" t="str">
            <v>39</v>
          </cell>
        </row>
        <row r="1413">
          <cell r="C1413" t="str">
            <v>Предоставление услуг в области ликвидации последствий загрязнений и прочих услуг, связанных с удалением отходов</v>
          </cell>
          <cell r="D1413" t="str">
            <v>39</v>
          </cell>
        </row>
        <row r="1414">
          <cell r="C1414" t="str">
            <v>СТРОИТЕЛЬСТВО</v>
          </cell>
        </row>
        <row r="1415">
          <cell r="C1415" t="str">
            <v>Строительство зданий</v>
          </cell>
          <cell r="D1415" t="str">
            <v>41</v>
          </cell>
        </row>
        <row r="1416">
          <cell r="C1416" t="str">
            <v>Разработка строительных проектов</v>
          </cell>
          <cell r="D1416" t="str">
            <v>41.1</v>
          </cell>
        </row>
        <row r="1417">
          <cell r="C1417" t="str">
            <v>Разработка строительных проектов</v>
          </cell>
          <cell r="D1417" t="str">
            <v>41.10</v>
          </cell>
        </row>
        <row r="1418">
          <cell r="C1418" t="str">
            <v>Строительство жилых и нежилых зданий</v>
          </cell>
          <cell r="D1418" t="str">
            <v>41.2</v>
          </cell>
        </row>
        <row r="1419">
          <cell r="C1419" t="str">
            <v>Строительство жилых и нежилых зданий</v>
          </cell>
          <cell r="D1419" t="str">
            <v>41.20</v>
          </cell>
        </row>
        <row r="1420">
          <cell r="C1420" t="str">
            <v>Строительство инженерных сооружений</v>
          </cell>
          <cell r="D1420" t="str">
            <v>42</v>
          </cell>
        </row>
        <row r="1421">
          <cell r="C1421" t="str">
            <v>Строительство автомобильных и железных дорог</v>
          </cell>
          <cell r="D1421" t="str">
            <v>42.1</v>
          </cell>
        </row>
        <row r="1422">
          <cell r="C1422" t="str">
            <v>Строительство автомобильных дорог и автомагистралей</v>
          </cell>
          <cell r="D1422" t="str">
            <v>42.11</v>
          </cell>
        </row>
        <row r="1423">
          <cell r="C1423" t="str">
            <v>Строительство железных дорог и метро</v>
          </cell>
          <cell r="D1423" t="str">
            <v>42.12</v>
          </cell>
        </row>
        <row r="1424">
          <cell r="C1424" t="str">
            <v>Строительство мостов и тоннелей</v>
          </cell>
          <cell r="D1424" t="str">
            <v>42.13</v>
          </cell>
        </row>
        <row r="1425">
          <cell r="C1425" t="str">
            <v>Строительство инженерных коммуникаций</v>
          </cell>
          <cell r="D1425" t="str">
            <v>42.2</v>
          </cell>
        </row>
        <row r="1426">
          <cell r="C1426" t="str">
            <v>Строительство инженерных коммуникаций для водоснабжения и водоотведения, газоснабжения</v>
          </cell>
          <cell r="D1426" t="str">
            <v>42.21</v>
          </cell>
        </row>
        <row r="1427">
          <cell r="C1427" t="str">
            <v>Строительство коммунальных объектов для обеспечения электроэнергией и телекоммуникациями</v>
          </cell>
          <cell r="D1427" t="str">
            <v>42.22</v>
          </cell>
        </row>
        <row r="1428">
          <cell r="C1428" t="str">
            <v>Строительство междугородних линий электропередачи и связи</v>
          </cell>
          <cell r="D1428" t="str">
            <v>42.22.1</v>
          </cell>
        </row>
        <row r="1429">
          <cell r="C1429" t="str">
            <v>Строительство местных линий электропередачи и связи</v>
          </cell>
          <cell r="D1429" t="str">
            <v>42.22.2</v>
          </cell>
        </row>
        <row r="1430">
          <cell r="C1430" t="str">
            <v>Строительство электростанций</v>
          </cell>
          <cell r="D1430" t="str">
            <v>42.22.3</v>
          </cell>
        </row>
        <row r="1431">
          <cell r="C1431" t="str">
            <v>Строительство прочих инженерных сооружений</v>
          </cell>
          <cell r="D1431" t="str">
            <v>42.9</v>
          </cell>
        </row>
        <row r="1432">
          <cell r="C1432" t="str">
            <v>Строительство водных сооружений</v>
          </cell>
          <cell r="D1432" t="str">
            <v>42.91</v>
          </cell>
        </row>
        <row r="1433">
          <cell r="C1433" t="str">
            <v>Строительство портовых сооружений</v>
          </cell>
          <cell r="D1433" t="str">
            <v>42.91.1</v>
          </cell>
        </row>
        <row r="1434">
          <cell r="C1434" t="str">
            <v>Строительство гидротехнических сооружений</v>
          </cell>
          <cell r="D1434" t="str">
            <v>42.91.2</v>
          </cell>
        </row>
        <row r="1435">
          <cell r="C1435" t="str">
            <v>Строительство ирригационных систем</v>
          </cell>
          <cell r="D1435" t="str">
            <v>42.91.3</v>
          </cell>
        </row>
        <row r="1436">
          <cell r="C1436" t="str">
            <v>Производство дноочистительных, дноуглубительных и берегоукрепительных работ</v>
          </cell>
          <cell r="D1436" t="str">
            <v>42.91.4</v>
          </cell>
        </row>
        <row r="1437">
          <cell r="C1437" t="str">
            <v>Производство подводных работ, включая водолазные</v>
          </cell>
          <cell r="D1437" t="str">
            <v>42.91.5</v>
          </cell>
        </row>
        <row r="1438">
          <cell r="C1438" t="str">
            <v>Строительство прочих инженерных сооружений, не включенных в другие группировки</v>
          </cell>
          <cell r="D1438" t="str">
            <v>42.99</v>
          </cell>
        </row>
        <row r="1439">
          <cell r="C1439" t="str">
            <v>Работы строительные специализированные</v>
          </cell>
          <cell r="D1439" t="str">
            <v>43</v>
          </cell>
        </row>
        <row r="1440">
          <cell r="C1440" t="str">
            <v>Разборка и снос зданий, подготовка строительного участка</v>
          </cell>
          <cell r="D1440" t="str">
            <v>43.1</v>
          </cell>
        </row>
        <row r="1441">
          <cell r="C1441" t="str">
            <v>Разборка и снос зданий</v>
          </cell>
          <cell r="D1441" t="str">
            <v>43.11</v>
          </cell>
        </row>
        <row r="1442">
          <cell r="C1442" t="str">
            <v>Подготовка строительной площадки</v>
          </cell>
          <cell r="D1442" t="str">
            <v>43.12</v>
          </cell>
        </row>
        <row r="1443">
          <cell r="C1443" t="str">
            <v>Расчистка территории строительной площадки</v>
          </cell>
          <cell r="D1443" t="str">
            <v>43.12.1</v>
          </cell>
        </row>
        <row r="1444">
          <cell r="C1444" t="str">
            <v>Производство дренажных работ на сельскохозяйственных землях, землях лесных территорий, а также на строительных площадках</v>
          </cell>
          <cell r="D1444" t="str">
            <v>43.12.2</v>
          </cell>
        </row>
        <row r="1445">
          <cell r="C1445" t="str">
            <v>Производство земляных работ</v>
          </cell>
          <cell r="D1445" t="str">
            <v>43.12.3</v>
          </cell>
        </row>
        <row r="1446">
          <cell r="C1446" t="str">
            <v>Подготовка участка к разработке и добыче полезных ископаемых, за исключением нефтяных и газовых участков</v>
          </cell>
          <cell r="D1446" t="str">
            <v>43.12.4</v>
          </cell>
        </row>
        <row r="1447">
          <cell r="C1447" t="str">
            <v>Разведочное бурение</v>
          </cell>
          <cell r="D1447" t="str">
            <v>43.13</v>
          </cell>
        </row>
        <row r="1448">
          <cell r="C1448" t="str">
            <v>Производство электромонтажных, санитарно-технических и прочих строительно-монтажных работ</v>
          </cell>
          <cell r="D1448" t="str">
            <v>43.2</v>
          </cell>
        </row>
        <row r="1449">
          <cell r="C1449" t="str">
            <v>Производство электромонтажных работ</v>
          </cell>
          <cell r="D1449" t="str">
            <v>43.21</v>
          </cell>
        </row>
        <row r="1450">
          <cell r="C1450" t="str">
            <v>Производство санитарно-технических работ, монтаж отопительных систем и систем кондиционирования воздуха</v>
          </cell>
          <cell r="D1450" t="str">
            <v>43.22</v>
          </cell>
        </row>
        <row r="1451">
          <cell r="C1451" t="str">
            <v>Производство прочих строительно-монтажных работ</v>
          </cell>
          <cell r="D1451" t="str">
            <v>43.29</v>
          </cell>
        </row>
        <row r="1452">
          <cell r="C1452" t="str">
            <v>Работы строительные отделочные</v>
          </cell>
          <cell r="D1452" t="str">
            <v>43.3</v>
          </cell>
        </row>
        <row r="1453">
          <cell r="C1453" t="str">
            <v>Производство штукатурных работ</v>
          </cell>
          <cell r="D1453" t="str">
            <v>43.31</v>
          </cell>
        </row>
        <row r="1454">
          <cell r="C1454" t="str">
            <v>Работы столярные и плотничные</v>
          </cell>
          <cell r="D1454" t="str">
            <v>43.32</v>
          </cell>
        </row>
        <row r="1455">
          <cell r="C1455" t="str">
            <v>Установка дверей (кроме автоматических и вращающихся), окон, дверных и оконных рам из дерева или прочих материалов</v>
          </cell>
          <cell r="D1455" t="str">
            <v>43.32.1</v>
          </cell>
        </row>
        <row r="1456">
          <cell r="C1456" t="str">
            <v>Работы по установке внутренних лестниц, встроенных шкафов, встроенного кухонного оборудования</v>
          </cell>
          <cell r="D1456" t="str">
            <v>43.32.2</v>
          </cell>
        </row>
        <row r="1457">
          <cell r="C1457" t="str">
            <v>Производство работ по внутренней отделке зданий (включая потолки, раздвижные и съемные перегородки и т.д.)</v>
          </cell>
          <cell r="D1457" t="str">
            <v>43.32.3</v>
          </cell>
        </row>
        <row r="1458">
          <cell r="C1458" t="str">
            <v>Работы по устройству покрытий полов и облицовке стен</v>
          </cell>
          <cell r="D1458" t="str">
            <v>43.33</v>
          </cell>
        </row>
        <row r="1459">
          <cell r="C1459" t="str">
            <v>Производство малярных и стекольных работ</v>
          </cell>
          <cell r="D1459" t="str">
            <v>43.34</v>
          </cell>
        </row>
        <row r="1460">
          <cell r="C1460" t="str">
            <v>Производство малярных работ</v>
          </cell>
          <cell r="D1460" t="str">
            <v>43.34.1</v>
          </cell>
        </row>
        <row r="1461">
          <cell r="C1461" t="str">
            <v>Производство стекольных работ</v>
          </cell>
          <cell r="D1461" t="str">
            <v>43.34.2</v>
          </cell>
        </row>
        <row r="1462">
          <cell r="C1462" t="str">
            <v>Производство прочих отделочных и завершающих работ</v>
          </cell>
          <cell r="D1462" t="str">
            <v>43.39</v>
          </cell>
        </row>
        <row r="1463">
          <cell r="C1463" t="str">
            <v>Работы строительные специализированные прочие</v>
          </cell>
          <cell r="D1463" t="str">
            <v>43.9</v>
          </cell>
        </row>
        <row r="1464">
          <cell r="C1464" t="str">
            <v>Производство кровельных работ</v>
          </cell>
          <cell r="D1464" t="str">
            <v>43.91</v>
          </cell>
        </row>
        <row r="1465">
          <cell r="C1465" t="str">
            <v>Работы строительные специализированные прочие, не включенные в другие группировки</v>
          </cell>
          <cell r="D1465" t="str">
            <v>43.99</v>
          </cell>
        </row>
        <row r="1466">
          <cell r="C1466" t="str">
            <v>Работы гидроизоляционные</v>
          </cell>
          <cell r="D1466" t="str">
            <v>43.99.1</v>
          </cell>
        </row>
        <row r="1467">
          <cell r="C1467" t="str">
            <v>Работы по установке строительных лесов и подмостей</v>
          </cell>
          <cell r="D1467" t="str">
            <v>43.99.2</v>
          </cell>
        </row>
        <row r="1468">
          <cell r="C1468" t="str">
            <v>Работы свайные и работы по строительству фундаментов</v>
          </cell>
          <cell r="D1468" t="str">
            <v>43.99.3</v>
          </cell>
        </row>
        <row r="1469">
          <cell r="C1469" t="str">
            <v>Работы бетонные и железобетонные</v>
          </cell>
          <cell r="D1469" t="str">
            <v>43.99.4</v>
          </cell>
        </row>
        <row r="1470">
          <cell r="C1470" t="str">
            <v>Работы по монтажу стальных строительных конструкций</v>
          </cell>
          <cell r="D1470" t="str">
            <v>43.99.5</v>
          </cell>
        </row>
        <row r="1471">
          <cell r="C1471" t="str">
            <v>Работы каменные и кирпичные</v>
          </cell>
          <cell r="D1471" t="str">
            <v>43.99.6</v>
          </cell>
        </row>
        <row r="1472">
          <cell r="C1472" t="str">
            <v>Работы по сборке и монтажу сборных конструкций</v>
          </cell>
          <cell r="D1472" t="str">
            <v>43.99.7</v>
          </cell>
        </row>
        <row r="1473">
          <cell r="C1473" t="str">
            <v>Работы строительные специализированные, не включенные в другие группировки</v>
          </cell>
          <cell r="D1473" t="str">
            <v>43.99.9</v>
          </cell>
        </row>
        <row r="1474">
          <cell r="C1474" t="str">
            <v>ТОРГОВЛЯ ОПТОВАЯ И РОЗНИЧНАЯ</v>
          </cell>
        </row>
        <row r="1475">
          <cell r="C1475" t="str">
            <v>Торговля оптовая и розничная автотранспортными средствами и мотоциклами и их ремонт</v>
          </cell>
          <cell r="D1475" t="str">
            <v>45</v>
          </cell>
        </row>
        <row r="1476">
          <cell r="C1476" t="str">
            <v>Торговля автотранспортными средствами</v>
          </cell>
          <cell r="D1476" t="str">
            <v>45.1</v>
          </cell>
        </row>
        <row r="1477">
          <cell r="C1477" t="str">
            <v>Торговля легковыми автомобилями и грузовыми автомобилями малой грузоподъемности</v>
          </cell>
          <cell r="D1477" t="str">
            <v>45.11</v>
          </cell>
        </row>
        <row r="1478">
          <cell r="C1478" t="str">
            <v>Торговля оптовая легковыми автомобилями и легкими автотранспортными средствами</v>
          </cell>
          <cell r="D1478" t="str">
            <v>45.11.1</v>
          </cell>
        </row>
        <row r="1479">
          <cell r="C1479" t="str">
            <v>Торговля розничная легковыми автомобилями и легкими автотранспортными средствами в специализированных магазинах</v>
          </cell>
          <cell r="D1479" t="str">
            <v>45.11.2</v>
          </cell>
        </row>
        <row r="1480">
          <cell r="C1480" t="str">
            <v>Торговля розничная легковыми автомобилями и легкими автотранспортными средствами прочая</v>
          </cell>
          <cell r="D1480" t="str">
            <v>45.11.3</v>
          </cell>
        </row>
        <row r="1481">
          <cell r="C1481" t="str">
            <v>Торговля розничная легковыми автомобилями и легкими автотранспортными средствами через информационно-коммуникационную сеть Интернет</v>
          </cell>
          <cell r="D1481" t="str">
            <v>45.11.31</v>
          </cell>
        </row>
        <row r="1482">
          <cell r="C1482" t="str">
            <v>Торговля розничная легковыми автомобилями и легкими автотранспортными средствами прочая, не включенная в другие группировки</v>
          </cell>
          <cell r="D1482" t="str">
            <v>45.11.39</v>
          </cell>
        </row>
        <row r="1483">
          <cell r="C1483" t="str">
            <v>Торговля оптовая легковыми автомобилями и легкими автотранспортными средствами за вознаграждение или на договорной основе</v>
          </cell>
          <cell r="D1483" t="str">
            <v>45.11.4</v>
          </cell>
        </row>
        <row r="1484">
          <cell r="C1484" t="str">
            <v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v>
          </cell>
          <cell r="D1484" t="str">
            <v>45.11.41</v>
          </cell>
        </row>
        <row r="1485">
          <cell r="C1485" t="str">
            <v>Торговля оптовая легковыми автомобилями и легкими автотранспортными средствами за вознаграждение или на договорной основе прочая</v>
          </cell>
          <cell r="D1485" t="str">
            <v>45.11.49</v>
          </cell>
        </row>
        <row r="1486">
          <cell r="C1486" t="str">
            <v>Торговля прочими автотранспортными средствами</v>
          </cell>
          <cell r="D1486" t="str">
            <v>45.19</v>
          </cell>
        </row>
        <row r="1487">
          <cell r="C1487" t="str">
            <v>Торговля оптовая прочими автотранспортными средствами, кроме пассажирских</v>
          </cell>
          <cell r="D1487" t="str">
            <v>45.19.1</v>
          </cell>
        </row>
        <row r="1488">
          <cell r="C1488" t="str">
            <v>Торговля розничная прочими автотранспортными средствами, кроме пассажирских, в специализированных магазинах</v>
          </cell>
          <cell r="D1488" t="str">
            <v>45.19.2</v>
          </cell>
        </row>
        <row r="1489">
          <cell r="C1489" t="str">
            <v>Торговля розничная прочими автотранспортными средствами, кроме пассажирских, прочая</v>
          </cell>
          <cell r="D1489" t="str">
            <v>45.19.3</v>
          </cell>
        </row>
        <row r="1490">
          <cell r="C1490" t="str">
            <v>Торговля розничная прочими автотранспортными средствами, кроме пассажирских, через информационно-коммуникационную сеть Интернет</v>
          </cell>
          <cell r="D1490" t="str">
            <v>45.19.31</v>
          </cell>
        </row>
        <row r="1491">
          <cell r="C1491" t="str">
            <v>Торговля розничная прочими автотранспортными средствами, кроме пассажирских, прочая, не включенная в другие группировки</v>
          </cell>
          <cell r="D1491" t="str">
            <v>45.19.39</v>
          </cell>
        </row>
        <row r="1492">
          <cell r="C1492" t="str">
            <v>Торговля оптовая прочими автотранспортными средствами, кроме пассажирских, за вознаграждение или на договорной основе</v>
          </cell>
          <cell r="D1492" t="str">
            <v>45.19.4</v>
          </cell>
        </row>
        <row r="1493">
          <cell r="C1493" t="str">
            <v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v>
          </cell>
          <cell r="D1493" t="str">
            <v>45.19.41</v>
          </cell>
        </row>
        <row r="1494">
          <cell r="C1494" t="str">
            <v>Торговля оптовая прочими автотранспортными средствами, кроме пассажирских, за вознаграждение или на договорной основе прочая</v>
          </cell>
          <cell r="D1494" t="str">
            <v>45.19.49</v>
          </cell>
        </row>
        <row r="1495">
          <cell r="C1495" t="str">
            <v>Техническое обслуживание и ремонт автотранспортных средств</v>
          </cell>
          <cell r="D1495" t="str">
            <v>45.2</v>
          </cell>
        </row>
        <row r="1496">
          <cell r="C1496" t="str">
            <v>Техническое обслуживание и ремонт автотранспортных средств</v>
          </cell>
          <cell r="D1496" t="str">
            <v>45.20</v>
          </cell>
        </row>
        <row r="1497">
          <cell r="C1497" t="str">
            <v>Техническое обслуживание и ремонт легковых автомобилей и легких грузовых автотранспортных средств</v>
          </cell>
          <cell r="D1497" t="str">
            <v>45.20.1</v>
          </cell>
        </row>
        <row r="1498">
          <cell r="C1498" t="str">
            <v>Техническое обслуживание и ремонт прочих автотранспортных средств</v>
          </cell>
          <cell r="D1498" t="str">
            <v>45.20.2</v>
          </cell>
        </row>
        <row r="1499">
          <cell r="C1499" t="str">
            <v>Мойка автотранспортных средств, полирование и предоставление аналогичных услуг</v>
          </cell>
          <cell r="D1499" t="str">
            <v>45.20.3</v>
          </cell>
        </row>
        <row r="1500">
          <cell r="C1500" t="str">
            <v>Техническая помощь на дорогах и транспортирование неисправных автотранспортных средств к месту их ремонта или стоянки</v>
          </cell>
          <cell r="D1500" t="str">
            <v>45.20.4</v>
          </cell>
        </row>
        <row r="1501">
          <cell r="C1501" t="str">
            <v>Торговля автомобильными деталями, узлами и принадлежностями</v>
          </cell>
          <cell r="D1501" t="str">
            <v>45.3</v>
          </cell>
        </row>
        <row r="1502">
          <cell r="C1502" t="str">
            <v>Торговля оптовая автомобильными деталями, узлами и принадлежностями</v>
          </cell>
          <cell r="D1502" t="str">
            <v>45.31</v>
          </cell>
        </row>
        <row r="1503">
          <cell r="C1503" t="str">
            <v>Торговля оптовая автомобильными деталями, узлами и принадлежностями, кроме деятельности агентов</v>
          </cell>
          <cell r="D1503" t="str">
            <v>45.31.1</v>
          </cell>
        </row>
        <row r="1504">
          <cell r="C1504" t="str">
            <v>Деятельность агентов по оптовой торговле автомобильными деталями, узлами и принадлежностями</v>
          </cell>
          <cell r="D1504" t="str">
            <v>45.31.2</v>
          </cell>
        </row>
        <row r="1505">
          <cell r="C1505" t="str">
            <v>Торговля розничная автомобильными деталями, узлами и принадлежностями</v>
          </cell>
          <cell r="D1505" t="str">
            <v>45.32</v>
          </cell>
        </row>
        <row r="1506">
          <cell r="C1506" t="str">
            <v>Торговля розничная автомобильными деталями, узлами и принадлежностями в специализированных магазинах</v>
          </cell>
          <cell r="D1506" t="str">
            <v>45.32.1</v>
          </cell>
        </row>
        <row r="1507">
          <cell r="C1507" t="str">
            <v>Торговля розничная автомобильными деталями, узлами и принадлежностями прочая</v>
          </cell>
          <cell r="D1507" t="str">
            <v>45.32.2</v>
          </cell>
        </row>
        <row r="1508">
          <cell r="C1508" t="str">
            <v>Торговля розничная автомобильными деталями, узлами и принадлежностями через информационно-коммуникационную сеть Интернет</v>
          </cell>
          <cell r="D1508" t="str">
            <v>45.32.21</v>
          </cell>
        </row>
        <row r="1509">
          <cell r="C1509" t="str">
            <v>Торговля розничная автомобильными деталями, узлами и принадлежностями по почтовым заказам</v>
          </cell>
          <cell r="D1509" t="str">
            <v>45.32.22</v>
          </cell>
        </row>
        <row r="1510">
          <cell r="C1510" t="str">
            <v>Торговля розничная автомобильными деталями, узлами и принадлежностями прочая, не включенная в другие группировки</v>
          </cell>
          <cell r="D1510" t="str">
            <v>45.32.29</v>
          </cell>
        </row>
        <row r="1511">
          <cell r="C1511" t="str">
            <v>Торговля мотоциклами, их деталями, узлами и принадлежностями</v>
          </cell>
          <cell r="D1511" t="str">
            <v>45.4</v>
          </cell>
        </row>
        <row r="1512">
          <cell r="C1512" t="str">
            <v>Торговля мотоциклами, их деталями, узлами и принадлежностями</v>
          </cell>
          <cell r="D1512" t="str">
            <v>45.40</v>
          </cell>
        </row>
        <row r="1513">
          <cell r="C1513" t="str">
            <v>Торговля оптовая мотоциклами, их деталями, узлами и принадлежностями</v>
          </cell>
          <cell r="D1513" t="str">
            <v>45.40.1</v>
          </cell>
        </row>
        <row r="1514">
          <cell r="C1514" t="str">
            <v>Торговля розничная мотоциклами, их деталями, составными частями и принадлежностями в специализированных магазинах</v>
          </cell>
          <cell r="D1514" t="str">
            <v>45.40.2</v>
          </cell>
        </row>
        <row r="1515">
          <cell r="C1515" t="str">
            <v>Торговля розничная мотоциклами, их деталями, узлами и принадлежностями прочая</v>
          </cell>
          <cell r="D1515" t="str">
            <v>45.40.3</v>
          </cell>
        </row>
        <row r="1516">
          <cell r="C1516" t="str">
            <v>Деятельность агентов по оптовой торговле мотоциклами, их деталями, узлами и принадлежностями</v>
          </cell>
          <cell r="D1516" t="str">
            <v>45.40.4</v>
          </cell>
        </row>
        <row r="1517">
          <cell r="C1517" t="str">
            <v>Техническое обслуживание и ремонт мотоциклов и мототранспортных средств</v>
          </cell>
          <cell r="D1517" t="str">
            <v>45.40.5</v>
          </cell>
        </row>
        <row r="1518">
          <cell r="C1518" t="str">
            <v>Торговля оптовая, кроме оптовой торговли автотранспортными средствами и мотоциклами</v>
          </cell>
          <cell r="D1518" t="str">
            <v>46</v>
          </cell>
        </row>
        <row r="1519">
          <cell r="C1519" t="str">
            <v>Торговля оптовая за вознаграждение или на договорной основе</v>
          </cell>
          <cell r="D1519" t="str">
            <v>46.1</v>
          </cell>
        </row>
        <row r="1520">
          <cell r="C1520" t="str">
            <v>Деятельность агентов по оптовой торговле сельскохозяйственным сырьем, живыми животными, текстильным сырьем и полуфабрикатами</v>
          </cell>
          <cell r="D1520" t="str">
            <v>46.11</v>
          </cell>
        </row>
        <row r="1521">
          <cell r="C1521" t="str">
            <v>Деятельность агентов по оптовой торговле живыми животными</v>
          </cell>
          <cell r="D1521" t="str">
            <v>46.11.1</v>
          </cell>
        </row>
        <row r="1522">
          <cell r="C1522" t="str">
            <v>Деятельность агентов по оптовой торговле цветами и растениями</v>
          </cell>
          <cell r="D1522" t="str">
            <v>46.11.2</v>
          </cell>
        </row>
        <row r="1523">
          <cell r="C1523" t="str">
            <v>Деятельность агентов по оптовой торговле прочим сельскохозяйственным сырьем, текстильным сырьем и полуфабрикатами</v>
          </cell>
          <cell r="D1523" t="str">
            <v>46.11.3</v>
          </cell>
        </row>
        <row r="1524">
          <cell r="C1524" t="str">
            <v>Деятельность агентов по оптовой торговле зерном</v>
          </cell>
          <cell r="D1524" t="str">
            <v>46.11.31</v>
          </cell>
        </row>
        <row r="1525">
          <cell r="C1525" t="str">
            <v>Деятельность агентов по оптовой торговле семенами, кроме семян масличных культур</v>
          </cell>
          <cell r="D1525" t="str">
            <v>46.11.32</v>
          </cell>
        </row>
        <row r="1526">
          <cell r="C1526" t="str">
            <v>Деятельность агентов по оптовой торговле семенами масличных культур</v>
          </cell>
          <cell r="D1526" t="str">
            <v>46.11.33</v>
          </cell>
        </row>
        <row r="1527">
          <cell r="C1527" t="str">
            <v>Деятельность агентов по оптовой торговле кормами для сельскохозяйственных животных</v>
          </cell>
          <cell r="D1527" t="str">
            <v>46.11.34</v>
          </cell>
        </row>
        <row r="1528">
          <cell r="C1528" t="str">
            <v>Деятельность агентов по оптовой торговле текстильным сырьем и полуфабрикатами</v>
          </cell>
          <cell r="D1528" t="str">
            <v>46.11.35</v>
          </cell>
        </row>
        <row r="1529">
          <cell r="C1529" t="str">
            <v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v>
          </cell>
          <cell r="D1529" t="str">
            <v>46.11.39</v>
          </cell>
        </row>
        <row r="1530">
          <cell r="C1530" t="str">
            <v>Деятельность агентов по оптовой торговле топливом, рудами, металлами и химическими веществами</v>
          </cell>
          <cell r="D1530" t="str">
            <v>46.12</v>
          </cell>
        </row>
        <row r="1531">
          <cell r="C1531" t="str">
            <v>Деятельность агентов по оптовой торговле твердым, жидким и газообразным топливом и связанными продуктами</v>
          </cell>
          <cell r="D1531" t="str">
            <v>46.12.1</v>
          </cell>
        </row>
        <row r="1532">
          <cell r="C1532" t="str">
            <v>Деятельность агентов по оптовой торговле рудами и металлами в первичных формах</v>
          </cell>
          <cell r="D1532" t="str">
            <v>46.12.2</v>
          </cell>
        </row>
        <row r="1533">
          <cell r="C1533" t="str">
            <v>Деятельность агентов по оптовой торговле рудами</v>
          </cell>
          <cell r="D1533" t="str">
            <v>46.12.21</v>
          </cell>
        </row>
        <row r="1534">
          <cell r="C1534" t="str">
            <v>Деятельность агентов по оптовой торговле металлами в первичных формах</v>
          </cell>
          <cell r="D1534" t="str">
            <v>46.12.22</v>
          </cell>
        </row>
        <row r="1535">
          <cell r="C1535" t="str">
            <v>Деятельность агентов по оптовой торговле промышленными и техническими химическими веществами, удобрениями и агрохимикатами</v>
          </cell>
          <cell r="D1535" t="str">
            <v>46.12.3</v>
          </cell>
        </row>
        <row r="1536">
          <cell r="C1536" t="str">
            <v>Деятельность агентов по оптовой торговле промышленными и техническими химическими веществами</v>
          </cell>
          <cell r="D1536" t="str">
            <v>46.12.31</v>
          </cell>
        </row>
        <row r="1537">
          <cell r="C1537" t="str">
            <v>Деятельность агентов по оптовой торговле удобрениями и агрохимикатами</v>
          </cell>
          <cell r="D1537" t="str">
            <v>46.12.32</v>
          </cell>
        </row>
        <row r="1538">
          <cell r="C1538" t="str">
            <v>Деятельность агентов по оптовой торговле лесоматериалами и строительными материалами</v>
          </cell>
          <cell r="D1538" t="str">
            <v>46.13</v>
          </cell>
        </row>
        <row r="1539">
          <cell r="C1539" t="str">
            <v>Деятельность агентов по оптовой торговле лесоматериалами</v>
          </cell>
          <cell r="D1539" t="str">
            <v>46.13.1</v>
          </cell>
        </row>
        <row r="1540">
          <cell r="C1540" t="str">
            <v>Деятельность агентов по оптовой торговле строительными материалами</v>
          </cell>
          <cell r="D1540" t="str">
            <v>46.13.2</v>
          </cell>
        </row>
        <row r="1541">
          <cell r="C1541" t="str">
            <v>Деятельность агентов по оптовой торговле машинами, промышленным оборудованием, судами и летательными аппаратами</v>
          </cell>
          <cell r="D1541" t="str">
            <v>46.14</v>
          </cell>
        </row>
        <row r="1542">
          <cell r="C1542" t="str">
            <v>Деятельность агентов по оптовой торговле вычислительной техникой, телекоммуникационным оборудованием и прочим офисным оборудованием</v>
          </cell>
          <cell r="D1542" t="str">
            <v>46.14.1</v>
          </cell>
        </row>
        <row r="1543">
          <cell r="C1543" t="str">
            <v>Деятельность агентов по оптовой торговле судами, летательными аппаратами и прочими транспортными средствами, не включенными в другие группировки</v>
          </cell>
          <cell r="D1543" t="str">
            <v>46.14.2</v>
          </cell>
        </row>
        <row r="1544">
          <cell r="C1544" t="str">
            <v>Деятельность агентов по оптовой торговле прочими видами машин и промышленным оборудованием</v>
          </cell>
          <cell r="D1544" t="str">
            <v>46.14.9</v>
          </cell>
        </row>
        <row r="1545">
          <cell r="C1545" t="str">
            <v>Деятельность агентов по оптовой торговле мебелью, бытовыми товарами, скобяными, ножевыми и прочими металлическими изделиями</v>
          </cell>
          <cell r="D1545" t="str">
            <v>46.15</v>
          </cell>
        </row>
        <row r="1546">
          <cell r="C1546" t="str">
            <v>Деятельность агентов по оптовой торговле мебелью</v>
          </cell>
          <cell r="D1546" t="str">
            <v>46.15.1</v>
          </cell>
        </row>
        <row r="1547">
          <cell r="C1547" t="str">
            <v>Деятельность агентов по оптовой торговле скобяными, ножевыми и прочими бытовыми металлическими изделиями</v>
          </cell>
          <cell r="D1547" t="str">
            <v>46.15.2</v>
          </cell>
        </row>
        <row r="1548">
          <cell r="C1548" t="str">
            <v>Деятельность агентов по оптовой торговле электротоварами и бытовыми электроустановочными изделиями</v>
          </cell>
          <cell r="D1548" t="str">
            <v>46.15.3</v>
          </cell>
        </row>
        <row r="1549">
          <cell r="C1549" t="str">
            <v>Деятельность агентов по оптовой торговле радио- и телеаппаратурой, техническими носителями информации</v>
          </cell>
          <cell r="D1549" t="str">
            <v>46.15.4</v>
          </cell>
        </row>
        <row r="1550">
          <cell r="C1550" t="str">
            <v>Деятельность агентов по оптовой торговле прочими бытовыми товарами, не включенными в другие группировки</v>
          </cell>
          <cell r="D1550" t="str">
            <v>46.15.9</v>
          </cell>
        </row>
        <row r="1551">
          <cell r="C1551" t="str">
            <v>Деятельность агентов по оптовой торговле текстильными изделиями, одеждой, обувью, изделиями из кожи и меха</v>
          </cell>
          <cell r="D1551" t="str">
            <v>46.16</v>
          </cell>
        </row>
        <row r="1552">
          <cell r="C1552" t="str">
            <v>Деятельность агентов по оптовой торговле текстильными изделиями</v>
          </cell>
          <cell r="D1552" t="str">
            <v>46.16.1</v>
          </cell>
        </row>
        <row r="1553">
          <cell r="C1553" t="str">
            <v>Деятельность агентов по оптовой торговле одеждой, изделиями из меха и обувью</v>
          </cell>
          <cell r="D1553" t="str">
            <v>46.16.2</v>
          </cell>
        </row>
        <row r="1554">
          <cell r="C1554" t="str">
            <v>Деятельность агентов по оптовой торговле изделиями из кожи и дорожными принадлежностями</v>
          </cell>
          <cell r="D1554" t="str">
            <v>46.16.3</v>
          </cell>
        </row>
        <row r="1555">
          <cell r="C1555" t="str">
            <v>Деятельность агентов по оптовой торговле пищевыми продуктами, напитками и табачными изделиями</v>
          </cell>
          <cell r="D1555" t="str">
            <v>46.17</v>
          </cell>
        </row>
        <row r="1556">
          <cell r="C1556" t="str">
            <v>Деятельность агентов по оптовой торговле пищевыми продуктами</v>
          </cell>
          <cell r="D1556" t="str">
            <v>46.17.1</v>
          </cell>
        </row>
        <row r="1557">
          <cell r="C1557" t="str">
            <v>Деятельность агентов по оптовой торговле напитками</v>
          </cell>
          <cell r="D1557" t="str">
            <v>46.17.2</v>
          </cell>
        </row>
        <row r="1558">
          <cell r="C1558" t="str">
            <v>Деятельность агентов по оптовой торговле безалкогольными напитками</v>
          </cell>
          <cell r="D1558" t="str">
            <v>46.17.21</v>
          </cell>
        </row>
        <row r="1559">
          <cell r="C1559" t="str">
            <v>Деятельность агентов по оптовой торговле алкогольными напитками, кроме пива</v>
          </cell>
          <cell r="D1559" t="str">
            <v>46.17.22</v>
          </cell>
        </row>
        <row r="1560">
          <cell r="C1560" t="str">
            <v>Деятельность агентов по оптовой торговле пивом</v>
          </cell>
          <cell r="D1560" t="str">
            <v>46.17.23</v>
          </cell>
        </row>
        <row r="1561">
          <cell r="C1561" t="str">
            <v>Деятельность агентов по оптовой торговле табачными изделиями</v>
          </cell>
          <cell r="D1561" t="str">
            <v>46.17.3</v>
          </cell>
        </row>
        <row r="1562">
          <cell r="C1562" t="str">
            <v>Деятельность агентов, специализирующихся на оптовой торговле прочими отдельными видами товаров</v>
          </cell>
          <cell r="D1562" t="str">
            <v>46.18</v>
          </cell>
        </row>
        <row r="1563">
          <cell r="C1563" t="str">
            <v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v>
          </cell>
          <cell r="D1563" t="str">
            <v>46.18.1</v>
          </cell>
        </row>
        <row r="1564">
          <cell r="C1564" t="str">
            <v>Деятельность агентов, специализирующихся на оптовой торговле фармацевтической продукцией</v>
          </cell>
          <cell r="D1564" t="str">
            <v>46.18.11</v>
          </cell>
        </row>
        <row r="1565">
          <cell r="C1565" t="str">
            <v>Деятельность агентов, специализирующихся на оптовой торговле изделиями, применяемыми в медицинских целях</v>
          </cell>
          <cell r="D1565" t="str">
            <v>46.18.12</v>
          </cell>
        </row>
        <row r="1566">
          <cell r="C1566" t="str">
            <v>Деятельность агентов, специализирующихся на оптовой торговле парфюмерными и косметическими товарами, включая мыло</v>
          </cell>
          <cell r="D1566" t="str">
            <v>46.18.13</v>
          </cell>
        </row>
        <row r="1567">
          <cell r="C1567" t="str">
            <v>Деятельность агентов, специализирующихся на оптовой торговле чистящими средствами</v>
          </cell>
          <cell r="D1567" t="str">
            <v>46.18.14</v>
          </cell>
        </row>
        <row r="1568">
          <cell r="C1568" t="str">
            <v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</v>
          </cell>
          <cell r="D1568" t="str">
            <v>46.18.2</v>
          </cell>
        </row>
        <row r="1569">
          <cell r="C1569" t="str">
            <v>Деятельность агентов, специализирующихся на оптовой торговле техникой, оборудованием и инструментами, применяемыми в медицинских целях</v>
          </cell>
          <cell r="D1569" t="str">
            <v>46.18.3</v>
          </cell>
        </row>
        <row r="1570">
          <cell r="C1570" t="str">
            <v>Деятельность агентов, специализирующихся на оптовой торговле товарами, не включенными в другие группировки</v>
          </cell>
          <cell r="D1570" t="str">
            <v>46.18.9</v>
          </cell>
        </row>
        <row r="1571">
          <cell r="C1571" t="str">
            <v>Деятельность агентов, специализирующихся на оптовой торговле бумагой и картоном</v>
          </cell>
          <cell r="D1571" t="str">
            <v>46.18.91</v>
          </cell>
        </row>
        <row r="1572">
          <cell r="C1572" t="str">
            <v>Деятельность агентов, специализирующихся на оптовой торговле древесным сырьем и необработанными лесоматериалами</v>
          </cell>
          <cell r="D1572" t="str">
            <v>46.18.92</v>
          </cell>
        </row>
        <row r="1573">
          <cell r="C1573" t="str">
            <v>Деятельность агентов, специализирующихся на оптовой торговле отходами, ломом и материалами для переработки</v>
          </cell>
          <cell r="D1573" t="str">
            <v>46.18.93</v>
          </cell>
        </row>
        <row r="1574">
          <cell r="C1574" t="str">
            <v>Деятельность агентов, специализирующихся на оптовой торговле прочими товарами, не включенными в другие группировки</v>
          </cell>
          <cell r="D1574" t="str">
            <v>46.18.99</v>
          </cell>
        </row>
        <row r="1575">
          <cell r="C1575" t="str">
            <v>Деятельность агентов по оптовой торговле универсальным ассортиментом товаров</v>
          </cell>
          <cell r="D1575" t="str">
            <v>46.19</v>
          </cell>
        </row>
        <row r="1576">
          <cell r="C1576" t="str">
            <v>Торговля оптовая сельскохозяйственным сырьем и живыми животными</v>
          </cell>
          <cell r="D1576" t="str">
            <v>46.2</v>
          </cell>
        </row>
        <row r="1577">
          <cell r="C1577" t="str">
            <v>Торговля оптовая зерном, необработанным табаком, семенами и кормами для сельскохозяйственных животных</v>
          </cell>
          <cell r="D1577" t="str">
            <v>46.21</v>
          </cell>
        </row>
        <row r="1578">
          <cell r="C1578" t="str">
            <v>Торговля оптовая зерном, семенами и кормами для животных</v>
          </cell>
          <cell r="D1578" t="str">
            <v>46.21.1</v>
          </cell>
        </row>
        <row r="1579">
          <cell r="C1579" t="str">
            <v>Торговля оптовая зерном</v>
          </cell>
          <cell r="D1579" t="str">
            <v>46.21.11</v>
          </cell>
        </row>
        <row r="1580">
          <cell r="C1580" t="str">
            <v>Торговля оптовая семенами, кроме семян масличных культур</v>
          </cell>
          <cell r="D1580" t="str">
            <v>46.21.12</v>
          </cell>
        </row>
        <row r="1581">
          <cell r="C1581" t="str">
            <v>Торговля оптовая масличными семенами и маслосодержащими плодами</v>
          </cell>
          <cell r="D1581" t="str">
            <v>46.21.13</v>
          </cell>
        </row>
        <row r="1582">
          <cell r="C1582" t="str">
            <v>Торговля оптовая кормами для сельскохозяйственных животных</v>
          </cell>
          <cell r="D1582" t="str">
            <v>46.21.14</v>
          </cell>
        </row>
        <row r="1583">
          <cell r="C1583" t="str">
            <v>Торговля оптовая сельскохозяйственным сырьем, не включенным в другие группировки</v>
          </cell>
          <cell r="D1583" t="str">
            <v>46.21.19</v>
          </cell>
        </row>
        <row r="1584">
          <cell r="C1584" t="str">
            <v>Торговля оптовая необработанным табаком</v>
          </cell>
          <cell r="D1584" t="str">
            <v>46.21.2</v>
          </cell>
        </row>
        <row r="1585">
          <cell r="C1585" t="str">
            <v>Торговля оптовая цветами и растениями</v>
          </cell>
          <cell r="D1585" t="str">
            <v>46.22</v>
          </cell>
        </row>
        <row r="1586">
          <cell r="C1586" t="str">
            <v>Торговля оптовая живыми животными</v>
          </cell>
          <cell r="D1586" t="str">
            <v>46.23</v>
          </cell>
        </row>
        <row r="1587">
          <cell r="C1587" t="str">
            <v>Торговля оптовая шкурами и кожей</v>
          </cell>
          <cell r="D1587" t="str">
            <v>46.24</v>
          </cell>
        </row>
        <row r="1588">
          <cell r="C1588" t="str">
            <v>Торговля оптовая пищевыми продуктами, напитками и табачными изделиями</v>
          </cell>
          <cell r="D1588" t="str">
            <v>46.3</v>
          </cell>
        </row>
        <row r="1589">
          <cell r="C1589" t="str">
            <v>Торговля оптовая фруктами и овощами</v>
          </cell>
          <cell r="D1589" t="str">
            <v>46.31</v>
          </cell>
        </row>
        <row r="1590">
          <cell r="C1590" t="str">
            <v>Торговля оптовая свежими овощами, фруктами и орехами</v>
          </cell>
          <cell r="D1590" t="str">
            <v>46.31.1</v>
          </cell>
        </row>
        <row r="1591">
          <cell r="C1591" t="str">
            <v>Торговля оптовая свежим картофелем</v>
          </cell>
          <cell r="D1591" t="str">
            <v>46.31.11</v>
          </cell>
        </row>
        <row r="1592">
          <cell r="C1592" t="str">
            <v>Торговля оптовая прочими свежими овощами</v>
          </cell>
          <cell r="D1592" t="str">
            <v>46.31.12</v>
          </cell>
        </row>
        <row r="1593">
          <cell r="C1593" t="str">
            <v>Торговля оптовая свежими фруктами и орехами</v>
          </cell>
          <cell r="D1593" t="str">
            <v>46.31.13</v>
          </cell>
        </row>
        <row r="1594">
          <cell r="C1594" t="str">
            <v>Торговля оптовая консервированными овощами, фруктами и орехами</v>
          </cell>
          <cell r="D1594" t="str">
            <v>46.31.2</v>
          </cell>
        </row>
        <row r="1595">
          <cell r="C1595" t="str">
            <v>Торговля оптовая мясом и мясными продуктами</v>
          </cell>
          <cell r="D1595" t="str">
            <v>46.32</v>
          </cell>
        </row>
        <row r="1596">
          <cell r="C1596" t="str">
            <v>Торговля оптовая мясом и мясом птицы, включая субпродукты</v>
          </cell>
          <cell r="D1596" t="str">
            <v>46.32.1</v>
          </cell>
        </row>
        <row r="1597">
          <cell r="C1597" t="str">
            <v>Торговля оптовая продуктами из мяса и мяса птицы</v>
          </cell>
          <cell r="D1597" t="str">
            <v>46.32.2</v>
          </cell>
        </row>
        <row r="1598">
          <cell r="C1598" t="str">
            <v>Торговля оптовая консервами из мяса и мяса птицы</v>
          </cell>
          <cell r="D1598" t="str">
            <v>46.32.3</v>
          </cell>
        </row>
        <row r="1599">
          <cell r="C1599" t="str">
            <v>Торговля оптовая молочными продуктами, яйцами и пищевыми маслами и жирами</v>
          </cell>
          <cell r="D1599" t="str">
            <v>46.33</v>
          </cell>
        </row>
        <row r="1600">
          <cell r="C1600" t="str">
            <v>Торговля оптовая молочными продуктами</v>
          </cell>
          <cell r="D1600" t="str">
            <v>46.33.1</v>
          </cell>
        </row>
        <row r="1601">
          <cell r="C1601" t="str">
            <v>Торговля оптовая яйцами</v>
          </cell>
          <cell r="D1601" t="str">
            <v>46.33.2</v>
          </cell>
        </row>
        <row r="1602">
          <cell r="C1602" t="str">
            <v>Торговля оптовая пищевыми маслами и жирами</v>
          </cell>
          <cell r="D1602" t="str">
            <v>46.33.3</v>
          </cell>
        </row>
        <row r="1603">
          <cell r="C1603" t="str">
            <v>Торговля оптовая напитками</v>
          </cell>
          <cell r="D1603" t="str">
            <v>46.34</v>
          </cell>
        </row>
        <row r="1604">
          <cell r="C1604" t="str">
            <v>Торговля оптовая соками, минеральной водой и прочими безалкогольными напитками</v>
          </cell>
          <cell r="D1604" t="str">
            <v>46.34.1</v>
          </cell>
        </row>
        <row r="1605">
          <cell r="C1605" t="str">
            <v>Торговля оптовая алкогольными напитками, включая пиво и пищевой этиловый спирт</v>
          </cell>
          <cell r="D1605" t="str">
            <v>46.34.2</v>
          </cell>
        </row>
        <row r="1606">
          <cell r="C1606" t="str">
            <v>Торговля оптовая алкогольными напитками, кроме пива и пищевого этилового спирта</v>
          </cell>
          <cell r="D1606" t="str">
            <v>46.34.21</v>
          </cell>
        </row>
        <row r="1607">
          <cell r="C1607" t="str">
            <v>Торговля оптовая пищевым этиловым спиртом</v>
          </cell>
          <cell r="D1607" t="str">
            <v>46.34.22</v>
          </cell>
        </row>
        <row r="1608">
          <cell r="C1608" t="str">
            <v>Торговля оптовая пивом</v>
          </cell>
          <cell r="D1608" t="str">
            <v>46.34.23</v>
          </cell>
        </row>
        <row r="1609">
          <cell r="C1609" t="str">
            <v>Закупка вина в больших емкостях с последующим розливом в мелкую тару без переработки</v>
          </cell>
          <cell r="D1609" t="str">
            <v>46.34.3</v>
          </cell>
        </row>
        <row r="1610">
          <cell r="C1610" t="str">
            <v>Торговля оптовая табачными изделиями</v>
          </cell>
          <cell r="D1610" t="str">
            <v>46.35</v>
          </cell>
        </row>
        <row r="1611">
          <cell r="C1611" t="str">
            <v>Торговля оптовая сахаром, шоколадом и сахаристыми кондитерскими изделиями</v>
          </cell>
          <cell r="D1611" t="str">
            <v>46.36</v>
          </cell>
        </row>
        <row r="1612">
          <cell r="C1612" t="str">
            <v>Торговля оптовая сахаром</v>
          </cell>
          <cell r="D1612" t="str">
            <v>46.36.1</v>
          </cell>
        </row>
        <row r="1613">
          <cell r="C1613" t="str">
            <v>Торговля оптовая шоколадом и сахаристыми кондитерскими изделиями</v>
          </cell>
          <cell r="D1613" t="str">
            <v>46.36.2</v>
          </cell>
        </row>
        <row r="1614">
          <cell r="C1614" t="str">
            <v>Торговля оптовая мучными кондитерскими изделиями</v>
          </cell>
          <cell r="D1614" t="str">
            <v>46.36.3</v>
          </cell>
        </row>
        <row r="1615">
          <cell r="C1615" t="str">
            <v>Торговля оптовая хлебобулочными изделиями</v>
          </cell>
          <cell r="D1615" t="str">
            <v>46.36.4</v>
          </cell>
        </row>
        <row r="1616">
          <cell r="C1616" t="str">
            <v>Торговля оптовая кофе, чаем, какао и пряностями</v>
          </cell>
          <cell r="D1616" t="str">
            <v>46.37</v>
          </cell>
        </row>
        <row r="1617">
          <cell r="C1617" t="str">
            <v>Торговля оптовая прочими пищевыми продуктами, включая рыбу, ракообразных и моллюсков</v>
          </cell>
          <cell r="D1617" t="str">
            <v>46.38</v>
          </cell>
        </row>
        <row r="1618">
          <cell r="C1618" t="str">
            <v>Торговля оптовая рыбой, ракообразными и моллюсками, консервами и пресервами из рыбы и морепродуктов</v>
          </cell>
          <cell r="D1618" t="str">
            <v>46.38.1</v>
          </cell>
        </row>
        <row r="1619">
          <cell r="C1619" t="str">
            <v>Торговля оптовая прочими пищевыми продуктами</v>
          </cell>
          <cell r="D1619" t="str">
            <v>46.38.2</v>
          </cell>
        </row>
        <row r="1620">
          <cell r="C1620" t="str">
            <v>Торговля оптовая гомогенизированными пищевыми продуктами, детским и диетическим питанием</v>
          </cell>
          <cell r="D1620" t="str">
            <v>46.38.21</v>
          </cell>
        </row>
        <row r="1621">
          <cell r="C1621" t="str">
            <v>Торговля оптовая кормами для домашних животных</v>
          </cell>
          <cell r="D1621" t="str">
            <v>46.38.22</v>
          </cell>
        </row>
        <row r="1622">
          <cell r="C1622" t="str">
            <v>Торговля оптовая мукой и макаронными изделиями</v>
          </cell>
          <cell r="D1622" t="str">
            <v>46.38.23</v>
          </cell>
        </row>
        <row r="1623">
          <cell r="C1623" t="str">
            <v>Торговля оптовая крупами</v>
          </cell>
          <cell r="D1623" t="str">
            <v>46.38.24</v>
          </cell>
        </row>
        <row r="1624">
          <cell r="C1624" t="str">
            <v>Торговля оптовая солью</v>
          </cell>
          <cell r="D1624" t="str">
            <v>46.38.25</v>
          </cell>
        </row>
        <row r="1625">
          <cell r="C1625" t="str">
            <v>Торговля оптовая мороженым и замороженными десертами</v>
          </cell>
          <cell r="D1625" t="str">
            <v>46.38.26</v>
          </cell>
        </row>
        <row r="1626">
          <cell r="C1626" t="str">
            <v>Торговля оптовая прочими пищевыми продуктами, не включенными в другие группировки</v>
          </cell>
          <cell r="D1626" t="str">
            <v>46.38.29</v>
          </cell>
        </row>
        <row r="1627">
          <cell r="C1627" t="str">
            <v>Торговля оптовая неспециализированная пищевыми продуктами, напитками и табачными изделиями</v>
          </cell>
          <cell r="D1627" t="str">
            <v>46.39</v>
          </cell>
        </row>
        <row r="1628">
          <cell r="C1628" t="str">
            <v>Торговля оптовая неспециализированная замороженными пищевыми продуктами</v>
          </cell>
          <cell r="D1628" t="str">
            <v>46.39.1</v>
          </cell>
        </row>
        <row r="1629">
          <cell r="C1629" t="str">
            <v>Торговля оптовая неспециализированная незамороженными пищевыми продуктами, напитками и табачными изделиями</v>
          </cell>
          <cell r="D1629" t="str">
            <v>46.39.2</v>
          </cell>
        </row>
        <row r="1630">
          <cell r="C1630" t="str">
            <v>Торговля оптовая непродовольственными потребительскими товарами</v>
          </cell>
          <cell r="D1630" t="str">
            <v>46.4</v>
          </cell>
        </row>
        <row r="1631">
          <cell r="C1631" t="str">
            <v>Торговля оптовая текстильными изделиями</v>
          </cell>
          <cell r="D1631" t="str">
            <v>46.41</v>
          </cell>
        </row>
        <row r="1632">
          <cell r="C1632" t="str">
            <v>Торговля оптовая текстильными изделиями, кроме текстильных галантерейных изделий</v>
          </cell>
          <cell r="D1632" t="str">
            <v>46.41.1</v>
          </cell>
        </row>
        <row r="1633">
          <cell r="C1633" t="str">
            <v>Торговля оптовая галантерейными изделиями</v>
          </cell>
          <cell r="D1633" t="str">
            <v>46.41.2</v>
          </cell>
        </row>
        <row r="1634">
          <cell r="C1634" t="str">
            <v>Торговля оптовая одеждой и обувью</v>
          </cell>
          <cell r="D1634" t="str">
            <v>46.42</v>
          </cell>
        </row>
        <row r="1635">
          <cell r="C1635" t="str">
            <v>Торговля оптовая одеждой</v>
          </cell>
          <cell r="D1635" t="str">
            <v>46.42.1</v>
          </cell>
        </row>
        <row r="1636">
          <cell r="C1636" t="str">
            <v>Торговля оптовая одеждой, включая спортивную, кроме нательного белья</v>
          </cell>
          <cell r="D1636" t="str">
            <v>46.42.11</v>
          </cell>
        </row>
        <row r="1637">
          <cell r="C1637" t="str">
            <v>Торговля оптовая нательным бельем</v>
          </cell>
          <cell r="D1637" t="str">
            <v>46.42.12</v>
          </cell>
        </row>
        <row r="1638">
          <cell r="C1638" t="str">
            <v>Торговля оптовая изделиями из меха</v>
          </cell>
          <cell r="D1638" t="str">
            <v>46.42.13</v>
          </cell>
        </row>
        <row r="1639">
          <cell r="C1639" t="str">
            <v>Торговля оптовая аксессуарами одежды и головными уборами, кроме меховых</v>
          </cell>
          <cell r="D1639" t="str">
            <v>46.42.14</v>
          </cell>
        </row>
        <row r="1640">
          <cell r="C1640" t="str">
            <v>Торговля оптовая обувью</v>
          </cell>
          <cell r="D1640" t="str">
            <v>46.42.2</v>
          </cell>
        </row>
        <row r="1641">
          <cell r="C1641" t="str">
            <v>Торговля оптовая бытовыми электротоварами</v>
          </cell>
          <cell r="D1641" t="str">
            <v>46.43</v>
          </cell>
        </row>
        <row r="1642">
          <cell r="C1642" t="str">
            <v>Торговля оптовая электрической бытовой техникой</v>
          </cell>
          <cell r="D1642" t="str">
            <v>46.43.1</v>
          </cell>
        </row>
        <row r="1643">
          <cell r="C1643" t="str">
            <v>Торговля оптовая радио-, теле- и видеоаппаратурой и аппаратурой для цифровых видеодисков (DVD)</v>
          </cell>
          <cell r="D1643" t="str">
            <v>46.43.2</v>
          </cell>
        </row>
        <row r="1644">
          <cell r="C1644" t="str">
            <v>Торговля оптовая грампластинками, аудио- и видеомагнитными лентами, компакт-дисками (CD) и цифровыми видеодисками (DVD) (кроме носителей без записей)</v>
          </cell>
          <cell r="D1644" t="str">
            <v>46.43.3</v>
          </cell>
        </row>
        <row r="1645">
          <cell r="C1645" t="str">
            <v>Торговля оптовая фототоварами и оптическими товарами</v>
          </cell>
          <cell r="D1645" t="str">
            <v>46.43.4</v>
          </cell>
        </row>
        <row r="1646">
          <cell r="C1646" t="str">
            <v>Торговля оптовая изделиями из керамики и стекла и чистящими средствами</v>
          </cell>
          <cell r="D1646" t="str">
            <v>46.44</v>
          </cell>
        </row>
        <row r="1647">
          <cell r="C1647" t="str">
            <v>Торговля оптовая изделиями из керамики и стекла</v>
          </cell>
          <cell r="D1647" t="str">
            <v>46.44.1</v>
          </cell>
        </row>
        <row r="1648">
          <cell r="C1648" t="str">
            <v>Торговля оптовая чистящими средствами</v>
          </cell>
          <cell r="D1648" t="str">
            <v>46.44.2</v>
          </cell>
        </row>
        <row r="1649">
          <cell r="C1649" t="str">
            <v>Торговля оптовая парфюмерными и косметическими товарами</v>
          </cell>
          <cell r="D1649" t="str">
            <v>46.45</v>
          </cell>
        </row>
        <row r="1650">
          <cell r="C1650" t="str">
            <v>Торговля оптовая парфюмерными и косметическими товарами, кроме мыла</v>
          </cell>
          <cell r="D1650" t="str">
            <v>46.45.1</v>
          </cell>
        </row>
        <row r="1651">
          <cell r="C1651" t="str">
            <v>Торговля оптовая туалетным и хозяйственным мылом</v>
          </cell>
          <cell r="D1651" t="str">
            <v>46.45.2</v>
          </cell>
        </row>
        <row r="1652">
          <cell r="C1652" t="str">
            <v>Торговля оптовая фармацевтической продукцией</v>
          </cell>
          <cell r="D1652" t="str">
            <v>46.46</v>
          </cell>
        </row>
        <row r="1653">
          <cell r="C1653" t="str">
            <v>Торговля оптовая фармацевтической продукцией</v>
          </cell>
          <cell r="D1653" t="str">
            <v>46.46.1</v>
          </cell>
        </row>
        <row r="1654">
          <cell r="C1654" t="str">
            <v>Торговля оптовая изделиями, применяемыми в медицинских целях</v>
          </cell>
          <cell r="D1654" t="str">
            <v>46.46.2</v>
          </cell>
        </row>
        <row r="1655">
          <cell r="C1655" t="str">
            <v>Торговля оптовая мебелью, коврами и осветительным оборудованием</v>
          </cell>
          <cell r="D1655" t="str">
            <v>46.47</v>
          </cell>
        </row>
        <row r="1656">
          <cell r="C1656" t="str">
            <v>Торговля оптовая бытовой мебелью</v>
          </cell>
          <cell r="D1656" t="str">
            <v>46.47.1</v>
          </cell>
        </row>
        <row r="1657">
          <cell r="C1657" t="str">
            <v>Торговля оптовая осветительным оборудованием</v>
          </cell>
          <cell r="D1657" t="str">
            <v>46.47.2</v>
          </cell>
        </row>
        <row r="1658">
          <cell r="C1658" t="str">
            <v>Торговля оптовая коврами и ковровыми изделиями</v>
          </cell>
          <cell r="D1658" t="str">
            <v>46.47.3</v>
          </cell>
        </row>
        <row r="1659">
          <cell r="C1659" t="str">
            <v>Торговля оптовая часами и ювелирными изделиями</v>
          </cell>
          <cell r="D1659" t="str">
            <v>46.48</v>
          </cell>
        </row>
        <row r="1660">
          <cell r="C1660" t="str">
            <v>Торговля оптовая часами</v>
          </cell>
          <cell r="D1660" t="str">
            <v>46.48.1</v>
          </cell>
        </row>
        <row r="1661">
          <cell r="C1661" t="str">
            <v>Торговля оптовая ювелирными изделиями</v>
          </cell>
          <cell r="D1661" t="str">
            <v>46.48.2</v>
          </cell>
        </row>
        <row r="1662">
          <cell r="C1662" t="str">
            <v>Торговля оптовая прочими бытовыми товарами</v>
          </cell>
          <cell r="D1662" t="str">
            <v>46.49</v>
          </cell>
        </row>
        <row r="1663">
          <cell r="C1663" t="str">
            <v>Торговля оптовая ножевыми изделиями и бытовой металлической посудой</v>
          </cell>
          <cell r="D1663" t="str">
            <v>46.49.1</v>
          </cell>
        </row>
        <row r="1664">
          <cell r="C1664" t="str">
            <v>Торговля оптовая плетеными изделиями, изделиями из пробки, бондарными изделиями и прочими бытовыми деревянными изделиями</v>
          </cell>
          <cell r="D1664" t="str">
            <v>46.49.2</v>
          </cell>
        </row>
        <row r="1665">
          <cell r="C1665" t="str">
            <v>Торговля оптовая книгами, газетами и журналами, писчебумажными и канцелярскими товарами</v>
          </cell>
          <cell r="D1665" t="str">
            <v>46.49.3</v>
          </cell>
        </row>
        <row r="1666">
          <cell r="C1666" t="str">
            <v>Торговля оптовая книгами</v>
          </cell>
          <cell r="D1666" t="str">
            <v>46.49.31</v>
          </cell>
        </row>
        <row r="1667">
          <cell r="C1667" t="str">
            <v>Торговля оптовая газетами и журналами</v>
          </cell>
          <cell r="D1667" t="str">
            <v>46.49.32</v>
          </cell>
        </row>
        <row r="1668">
          <cell r="C1668" t="str">
            <v>Торговля оптовая писчебумажными и канцелярскими товарами</v>
          </cell>
          <cell r="D1668" t="str">
            <v>46.49.33</v>
          </cell>
        </row>
        <row r="1669">
          <cell r="C1669" t="str">
            <v>Торговля оптовая прочими потребительскими товарами</v>
          </cell>
          <cell r="D1669" t="str">
            <v>46.49.4</v>
          </cell>
        </row>
        <row r="1670">
          <cell r="C1670" t="str">
            <v>Торговля оптовая музыкальными инструментами и нотными изданиями</v>
          </cell>
          <cell r="D1670" t="str">
            <v>46.49.41</v>
          </cell>
        </row>
        <row r="1671">
          <cell r="C1671" t="str">
            <v>Торговля оптовая играми и игрушками</v>
          </cell>
          <cell r="D1671" t="str">
            <v>46.49.42</v>
          </cell>
        </row>
        <row r="1672">
          <cell r="C1672" t="str">
            <v>Торговля оптовая спортивными товарами, включая велосипеды</v>
          </cell>
          <cell r="D1672" t="str">
            <v>46.49.43</v>
          </cell>
        </row>
        <row r="1673">
          <cell r="C1673" t="str">
            <v>Торговля оптовая изделиями из кожи и дорожными аксессуарами</v>
          </cell>
          <cell r="D1673" t="str">
            <v>46.49.44</v>
          </cell>
        </row>
        <row r="1674">
          <cell r="C1674" t="str">
            <v>Торговля оптовая прочими потребительскими товарами, не включенными в другие группировки</v>
          </cell>
          <cell r="D1674" t="str">
            <v>46.49.49</v>
          </cell>
        </row>
        <row r="1675">
          <cell r="C1675" t="str">
            <v>Торговля оптовая неэлектрическими бытовыми приборами</v>
          </cell>
          <cell r="D1675" t="str">
            <v>46.49.5</v>
          </cell>
        </row>
        <row r="1676">
          <cell r="C1676" t="str">
            <v>Торговля оптовая информационным и коммуникационным оборудованием</v>
          </cell>
          <cell r="D1676" t="str">
            <v>46.5</v>
          </cell>
        </row>
        <row r="1677">
          <cell r="C1677" t="str">
            <v>Торговля оптовая компьютерами, периферийными устройствами к компьютерам и программным обеспечением</v>
          </cell>
          <cell r="D1677" t="str">
            <v>46.51</v>
          </cell>
        </row>
        <row r="1678">
          <cell r="C1678" t="str">
            <v>Торговля оптовая компьютерами и периферийными устройствами</v>
          </cell>
          <cell r="D1678" t="str">
            <v>46.51.1</v>
          </cell>
        </row>
        <row r="1679">
          <cell r="C1679" t="str">
            <v>Торговля оптовая программным обеспечением</v>
          </cell>
          <cell r="D1679" t="str">
            <v>46.51.2</v>
          </cell>
        </row>
        <row r="1680">
          <cell r="C1680" t="str">
            <v>Торговля оптовая электронным и телекоммуникационным оборудованием и его запасными частями</v>
          </cell>
          <cell r="D1680" t="str">
            <v>46.52</v>
          </cell>
        </row>
        <row r="1681">
          <cell r="C1681" t="str">
            <v>Торговля оптовая телекоммуникационным оборудованием и его запасными частями</v>
          </cell>
          <cell r="D1681" t="str">
            <v>46.52.1</v>
          </cell>
        </row>
        <row r="1682">
          <cell r="C1682" t="str">
            <v>Торговля оптовая электронным оборудованием и его запасными частями</v>
          </cell>
          <cell r="D1682" t="str">
            <v>46.52.2</v>
          </cell>
        </row>
        <row r="1683">
          <cell r="C1683" t="str">
            <v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v>
          </cell>
          <cell r="D1683" t="str">
            <v>46.52.3</v>
          </cell>
        </row>
        <row r="1684">
          <cell r="C1684" t="str">
            <v>Торговля оптовая прочими машинами, оборудованием и принадлежностями</v>
          </cell>
          <cell r="D1684" t="str">
            <v>46.6</v>
          </cell>
        </row>
        <row r="1685">
          <cell r="C1685" t="str">
            <v>Торговля оптовая машинами, оборудованием и инструментами для сельского хозяйства</v>
          </cell>
          <cell r="D1685" t="str">
            <v>46.61</v>
          </cell>
        </row>
        <row r="1686">
          <cell r="C1686" t="str">
            <v>Торговля оптовая сельскохозяйственными и лесохозяйственными машинами, оборудованием и инструментами, включая тракторы</v>
          </cell>
          <cell r="D1686" t="str">
            <v>46.61.1</v>
          </cell>
        </row>
        <row r="1687">
          <cell r="C1687" t="str">
            <v>Торговля оптовая садово-огородной техникой и инвентарем</v>
          </cell>
          <cell r="D1687" t="str">
            <v>46.61.2</v>
          </cell>
        </row>
        <row r="1688">
          <cell r="C1688" t="str">
            <v>Торговля оптовая станками</v>
          </cell>
          <cell r="D1688" t="str">
            <v>46.62</v>
          </cell>
        </row>
        <row r="1689">
          <cell r="C1689" t="str">
            <v>Торговля оптовая деревообрабатывающими станками</v>
          </cell>
          <cell r="D1689" t="str">
            <v>46.62.1</v>
          </cell>
        </row>
        <row r="1690">
          <cell r="C1690" t="str">
            <v>Торговля оптовая металлообрабатывающими станками</v>
          </cell>
          <cell r="D1690" t="str">
            <v>46.62.2</v>
          </cell>
        </row>
        <row r="1691">
          <cell r="C1691" t="str">
            <v>Торговля оптовая станками для обработки прочих материалов</v>
          </cell>
          <cell r="D1691" t="str">
            <v>46.62.3</v>
          </cell>
        </row>
        <row r="1692">
          <cell r="C1692" t="str">
            <v>Торговля оптовая машинами и оборудованием для добычи полезных ископаемых и строительства</v>
          </cell>
          <cell r="D1692" t="str">
            <v>46.63</v>
          </cell>
        </row>
        <row r="1693">
          <cell r="C1693" t="str">
            <v>Торговля оптовая машинами и оборудованием для текстильного, швейного и трикотажного производств</v>
          </cell>
          <cell r="D1693" t="str">
            <v>46.64</v>
          </cell>
        </row>
        <row r="1694">
          <cell r="C1694" t="str">
            <v>Торговля оптовая офисной мебелью</v>
          </cell>
          <cell r="D1694" t="str">
            <v>46.65</v>
          </cell>
        </row>
        <row r="1695">
          <cell r="C1695" t="str">
            <v>Торговля оптовая прочей офисной техникой и оборудованием</v>
          </cell>
          <cell r="D1695" t="str">
            <v>46.66</v>
          </cell>
        </row>
        <row r="1696">
          <cell r="C1696" t="str">
            <v>Торговля оптовая прочими машинами и оборудованием</v>
          </cell>
          <cell r="D1696" t="str">
            <v>46.69</v>
          </cell>
        </row>
        <row r="1697">
          <cell r="C1697" t="str">
            <v>Торговля оптовая транспортными средствами, кроме автомобилей, мотоциклов и велосипедов</v>
          </cell>
          <cell r="D1697" t="str">
            <v>46.69.1</v>
          </cell>
        </row>
        <row r="1698">
          <cell r="C1698" t="str">
            <v>Торговля оптовая эксплуатационными материалами и принадлежностями машин</v>
          </cell>
          <cell r="D1698" t="str">
            <v>46.69.2</v>
          </cell>
        </row>
        <row r="1699">
          <cell r="C1699" t="str">
            <v>Торговля оптовая подъемно-транспортными машинами и оборудованием</v>
          </cell>
          <cell r="D1699" t="str">
            <v>46.69.3</v>
          </cell>
        </row>
        <row r="1700">
          <cell r="C1700" t="str">
            <v>Торговля оптовая машинами и оборудованием для производства пищевых продуктов, напитков и табачных изделий</v>
          </cell>
          <cell r="D1700" t="str">
            <v>46.69.4</v>
          </cell>
        </row>
        <row r="1701">
          <cell r="C1701" t="str">
            <v>Торговля оптовая производственным электротехническим оборудованием, машинами, аппаратурой и материалами</v>
          </cell>
          <cell r="D1701" t="str">
            <v>46.69.5</v>
          </cell>
        </row>
        <row r="1702">
          <cell r="C1702" t="str">
            <v>Торговля оптовая оружием и боеприпасами</v>
          </cell>
          <cell r="D1702" t="str">
            <v>46.69.6</v>
          </cell>
        </row>
        <row r="1703">
          <cell r="C1703" t="str">
            <v>Торговля оптовая измерительными приборами и оборудованием</v>
          </cell>
          <cell r="D1703" t="str">
            <v>46.69.7</v>
          </cell>
        </row>
        <row r="1704">
          <cell r="C1704" t="str">
            <v>Торговля оптовая техникой, оборудованием и инструментами, применяемыми в медицинских целях</v>
          </cell>
          <cell r="D1704" t="str">
            <v>46.69.8</v>
          </cell>
        </row>
        <row r="1705">
          <cell r="C1705" t="str">
            <v>Торговля оптовая прочими машинами, приборами, аппаратурой и оборудованием общепромышленного и специального назначения</v>
          </cell>
          <cell r="D1705" t="str">
            <v>46.69.9</v>
          </cell>
        </row>
        <row r="1706">
          <cell r="C1706" t="str">
            <v>Торговля оптовая специализированная прочая</v>
          </cell>
          <cell r="D1706" t="str">
            <v>46.7</v>
          </cell>
        </row>
        <row r="1707">
          <cell r="C1707" t="str">
            <v>Торговля оптовая твердым, жидким и газообразным топливом и подобными продуктами</v>
          </cell>
          <cell r="D1707" t="str">
            <v>46.71</v>
          </cell>
        </row>
        <row r="1708">
          <cell r="C1708" t="str">
            <v>Торговля оптовая твердым топливом</v>
          </cell>
          <cell r="D1708" t="str">
            <v>46.71.1</v>
          </cell>
        </row>
        <row r="1709">
          <cell r="C1709" t="str">
            <v>Торговля оптовая моторным топливом, включая авиационный бензин</v>
          </cell>
          <cell r="D1709" t="str">
            <v>46.71.2</v>
          </cell>
        </row>
        <row r="1710">
          <cell r="C1710" t="str">
            <v>Торговля оптовая сырой нефтью</v>
          </cell>
          <cell r="D1710" t="str">
            <v>46.71.3</v>
          </cell>
        </row>
        <row r="1711">
          <cell r="C1711" t="str">
            <v>Торговля оптовая природным (естественным) газом</v>
          </cell>
          <cell r="D1711" t="str">
            <v>46.71.4</v>
          </cell>
        </row>
        <row r="1712">
          <cell r="C1712" t="str">
            <v>Торговля оптовая сжиженными углеводородными газами</v>
          </cell>
          <cell r="D1712" t="str">
            <v>46.71.5</v>
          </cell>
        </row>
        <row r="1713">
          <cell r="C1713" t="str">
            <v>Торговля оптовая сжиженными углеводородными газами по регулируемым государством ценам (тарифам)</v>
          </cell>
          <cell r="D1713" t="str">
            <v>46.71.51</v>
          </cell>
        </row>
        <row r="1714">
          <cell r="C1714" t="str">
            <v>Торговля оптовая сжиженными углеводородными газами по не регулируемым государством ценам (тарифам)</v>
          </cell>
          <cell r="D1714" t="str">
            <v>46.71.52</v>
          </cell>
        </row>
        <row r="1715">
          <cell r="C1715" t="str">
            <v>Торговля оптовая прочим топливом и подобными продуктами</v>
          </cell>
          <cell r="D1715" t="str">
            <v>46.71.9</v>
          </cell>
        </row>
        <row r="1716">
          <cell r="C1716" t="str">
            <v>Торговля оптовая металлами и металлическими рудами</v>
          </cell>
          <cell r="D1716" t="str">
            <v>46.72</v>
          </cell>
        </row>
        <row r="1717">
          <cell r="C1717" t="str">
            <v>Торговля оптовая металлическими рудами</v>
          </cell>
          <cell r="D1717" t="str">
            <v>46.72.1</v>
          </cell>
        </row>
        <row r="1718">
          <cell r="C1718" t="str">
            <v>Торговля оптовая железными рудами</v>
          </cell>
          <cell r="D1718" t="str">
            <v>46.72.11</v>
          </cell>
        </row>
        <row r="1719">
          <cell r="C1719" t="str">
            <v>Торговля оптовая рудами цветных металлов</v>
          </cell>
          <cell r="D1719" t="str">
            <v>46.72.12</v>
          </cell>
        </row>
        <row r="1720">
          <cell r="C1720" t="str">
            <v>Торговля оптовая металлами в первичных формах</v>
          </cell>
          <cell r="D1720" t="str">
            <v>46.72.2</v>
          </cell>
        </row>
        <row r="1721">
          <cell r="C1721" t="str">
            <v>Торговля оптовая черными металлами в первичных формах</v>
          </cell>
          <cell r="D1721" t="str">
            <v>46.72.21</v>
          </cell>
        </row>
        <row r="1722">
          <cell r="C1722" t="str">
            <v>Торговля оптовая цветными металлами в первичных формах, кроме драгоценных</v>
          </cell>
          <cell r="D1722" t="str">
            <v>46.72.22</v>
          </cell>
        </row>
        <row r="1723">
          <cell r="C1723" t="str">
            <v>Торговля оптовая золотом и другими драгоценными металлами</v>
          </cell>
          <cell r="D1723" t="str">
            <v>46.72.23</v>
          </cell>
        </row>
        <row r="1724">
          <cell r="C1724" t="str">
            <v>Торговля оптовая лесоматериалами, строительными материалами и санитарно-техническим оборудованием</v>
          </cell>
          <cell r="D1724" t="str">
            <v>46.73</v>
          </cell>
        </row>
        <row r="1725">
          <cell r="C1725" t="str">
            <v>Торговля оптовая древесным сырьем и необработанными лесоматериалами</v>
          </cell>
          <cell r="D1725" t="str">
            <v>46.73.1</v>
          </cell>
        </row>
        <row r="1726">
          <cell r="C1726" t="str">
            <v>Торговля оптовая пиломатериалами</v>
          </cell>
          <cell r="D1726" t="str">
            <v>46.73.2</v>
          </cell>
        </row>
        <row r="1727">
          <cell r="C1727" t="str">
            <v>Торговля оптовая санитарно-техническим оборудованием</v>
          </cell>
          <cell r="D1727" t="str">
            <v>46.73.3</v>
          </cell>
        </row>
        <row r="1728">
          <cell r="C1728" t="str">
            <v>Торговля оптовая лакокрасочными материалами</v>
          </cell>
          <cell r="D1728" t="str">
            <v>46.73.4</v>
          </cell>
        </row>
        <row r="1729">
          <cell r="C1729" t="str">
            <v>Торговля оптовая листовым стеклом</v>
          </cell>
          <cell r="D1729" t="str">
            <v>46.73.5</v>
          </cell>
        </row>
        <row r="1730">
          <cell r="C1730" t="str">
            <v>Торговля оптовая прочими строительными материалами и изделиями</v>
          </cell>
          <cell r="D1730" t="str">
            <v>46.73.6</v>
          </cell>
        </row>
        <row r="1731">
          <cell r="C1731" t="str">
            <v>Торговля оптовая обоями</v>
          </cell>
          <cell r="D1731" t="str">
            <v>46.73.7</v>
          </cell>
        </row>
        <row r="1732">
          <cell r="C1732" t="str">
            <v>Торговля оптовая напольными покрытиями (кроме ковров)</v>
          </cell>
          <cell r="D1732" t="str">
            <v>46.73.8</v>
          </cell>
        </row>
        <row r="1733">
          <cell r="C1733" t="str">
            <v>Торговля оптовая скобяными изделиями, водопроводным и отопительным оборудованием и принадлежностями</v>
          </cell>
          <cell r="D1733" t="str">
            <v>46.74</v>
          </cell>
        </row>
        <row r="1734">
          <cell r="C1734" t="str">
            <v>Торговля оптовая скобяными изделиями</v>
          </cell>
          <cell r="D1734" t="str">
            <v>46.74.1</v>
          </cell>
        </row>
        <row r="1735">
          <cell r="C1735" t="str">
            <v>Торговля оптовая водопроводным и отопительным оборудованием и санитарно-технической арматурой</v>
          </cell>
          <cell r="D1735" t="str">
            <v>46.74.2</v>
          </cell>
        </row>
        <row r="1736">
          <cell r="C1736" t="str">
            <v>Торговля оптовая ручными инструментами</v>
          </cell>
          <cell r="D1736" t="str">
            <v>46.74.3</v>
          </cell>
        </row>
        <row r="1737">
          <cell r="C1737" t="str">
            <v>Торговля оптовая химическими продуктами</v>
          </cell>
          <cell r="D1737" t="str">
            <v>46.75</v>
          </cell>
        </row>
        <row r="1738">
          <cell r="C1738" t="str">
            <v>Торговля оптовая удобрениями и агрохимическими продуктами</v>
          </cell>
          <cell r="D1738" t="str">
            <v>46.75.1</v>
          </cell>
        </row>
        <row r="1739">
          <cell r="C1739" t="str">
            <v>Торговля оптовая промышленными химикатами</v>
          </cell>
          <cell r="D1739" t="str">
            <v>46.75.2</v>
          </cell>
        </row>
        <row r="1740">
          <cell r="C1740" t="str">
            <v>Торговля оптовая прочими промежуточными продуктами</v>
          </cell>
          <cell r="D1740" t="str">
            <v>46.76</v>
          </cell>
        </row>
        <row r="1741">
          <cell r="C1741" t="str">
            <v>Торговля оптовая бумагой и картоном</v>
          </cell>
          <cell r="D1741" t="str">
            <v>46.76.1</v>
          </cell>
        </row>
        <row r="1742">
          <cell r="C1742" t="str">
            <v>Торговля оптовая текстильными волокнами</v>
          </cell>
          <cell r="D1742" t="str">
            <v>46.76.2</v>
          </cell>
        </row>
        <row r="1743">
          <cell r="C1743" t="str">
            <v>Торговля оптовая пластмассами и резиной в первичных формах</v>
          </cell>
          <cell r="D1743" t="str">
            <v>46.76.3</v>
          </cell>
        </row>
        <row r="1744">
          <cell r="C1744" t="str">
            <v>Торговля оптовая драгоценными камнями</v>
          </cell>
          <cell r="D1744" t="str">
            <v>46.76.4</v>
          </cell>
        </row>
        <row r="1745">
          <cell r="C1745" t="str">
            <v>Торговля оптовая отходами и ломом</v>
          </cell>
          <cell r="D1745" t="str">
            <v>46.77</v>
          </cell>
        </row>
        <row r="1746">
          <cell r="C1746" t="str">
            <v>Торговля оптовая неспециализированная</v>
          </cell>
          <cell r="D1746" t="str">
            <v>46.9</v>
          </cell>
        </row>
        <row r="1747">
          <cell r="C1747" t="str">
            <v>Торговля оптовая неспециализированная</v>
          </cell>
          <cell r="D1747" t="str">
            <v>46.90</v>
          </cell>
        </row>
        <row r="1748">
          <cell r="C1748" t="str">
            <v>Торговля розничная, кроме торговли автотранспортными средствами и мотоциклами</v>
          </cell>
          <cell r="D1748" t="str">
            <v>47</v>
          </cell>
        </row>
        <row r="1749">
          <cell r="C1749" t="str">
            <v>Торговля розничная в неспециализированных магазинах</v>
          </cell>
          <cell r="D1749" t="str">
            <v>47.1</v>
          </cell>
        </row>
        <row r="1750">
          <cell r="C1750" t="str">
            <v>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D1750" t="str">
            <v>47.11</v>
          </cell>
        </row>
        <row r="1751">
          <cell r="C1751" t="str">
            <v>Торговля розничная замороженными продуктами в неспециализированных магазинах</v>
          </cell>
          <cell r="D1751" t="str">
            <v>47.11.1</v>
          </cell>
        </row>
        <row r="1752">
          <cell r="C1752" t="str">
            <v>Торговля розничная незамороженными продуктами, включая напитки и табачные изделия, в неспециализированных магазинах</v>
          </cell>
          <cell r="D1752" t="str">
            <v>47.11.2</v>
          </cell>
        </row>
        <row r="1753">
          <cell r="C1753" t="str">
            <v>Деятельность по розничной торговле большим товарным ассортиментом с преобладанием продовольственных товаров в неспециализированных магазинах</v>
          </cell>
          <cell r="D1753" t="str">
            <v>47.11.3</v>
          </cell>
        </row>
        <row r="1754">
          <cell r="C1754" t="str">
            <v>Торговля розничная прочая в неспециализированных магазинах</v>
          </cell>
          <cell r="D1754" t="str">
            <v>47.19</v>
          </cell>
        </row>
        <row r="1755">
          <cell r="C1755" t="str">
            <v>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D1755" t="str">
            <v>47.19.1</v>
          </cell>
        </row>
        <row r="1756">
          <cell r="C1756" t="str">
            <v>Деятельность универсальных магазинов, торгующих товарами общего ассортимента</v>
          </cell>
          <cell r="D1756" t="str">
            <v>47.19.2</v>
          </cell>
        </row>
        <row r="1757">
          <cell r="C1757" t="str">
            <v>Торговля розничная пищевыми продуктами, напитками и табачными изделиями в специализированных магазинах</v>
          </cell>
          <cell r="D1757" t="str">
            <v>47.2</v>
          </cell>
        </row>
        <row r="1758">
          <cell r="C1758" t="str">
            <v>Торговля розничная фруктами и овощами в специализированных магазинах</v>
          </cell>
          <cell r="D1758" t="str">
            <v>47.21</v>
          </cell>
        </row>
        <row r="1759">
          <cell r="C1759" t="str">
            <v>Торговля розничная свежими фруктами, овощами, картофелем и орехами в специализированных магазинах</v>
          </cell>
          <cell r="D1759" t="str">
            <v>47.21.1</v>
          </cell>
        </row>
        <row r="1760">
          <cell r="C1760" t="str">
            <v>Торговля розничная консервированными фруктами, овощами и орехами в специализированных магазинах</v>
          </cell>
          <cell r="D1760" t="str">
            <v>47.21.2</v>
          </cell>
        </row>
        <row r="1761">
          <cell r="C1761" t="str">
            <v>Торговля розничная мясом и мясными продуктами в специализированных магазинах</v>
          </cell>
          <cell r="D1761" t="str">
            <v>47.22</v>
          </cell>
        </row>
        <row r="1762">
          <cell r="C1762" t="str">
            <v>Торговля розничная мясом и мясом птицы, включая субпродукты в специализированных магазинах</v>
          </cell>
          <cell r="D1762" t="str">
            <v>47.22.1</v>
          </cell>
        </row>
        <row r="1763">
          <cell r="C1763" t="str">
            <v>Торговля розничная продуктами из мяса и мяса птицы в специализированных магазинах</v>
          </cell>
          <cell r="D1763" t="str">
            <v>47.22.2</v>
          </cell>
        </row>
        <row r="1764">
          <cell r="C1764" t="str">
            <v>Торговля розничная консервами из мяса и мяса птицы в специализированных магазинах</v>
          </cell>
          <cell r="D1764" t="str">
            <v>47.22.3</v>
          </cell>
        </row>
        <row r="1765">
          <cell r="C1765" t="str">
            <v>Торговля розничная рыбой, ракообразными и моллюсками в специализированных магазинах</v>
          </cell>
          <cell r="D1765" t="str">
            <v>47.23</v>
          </cell>
        </row>
        <row r="1766">
          <cell r="C1766" t="str">
            <v>Торговля розничная рыбой и морепродуктами в специализированных магазинах</v>
          </cell>
          <cell r="D1766" t="str">
            <v>47.23.1</v>
          </cell>
        </row>
        <row r="1767">
          <cell r="C1767" t="str">
            <v>Торговля розничная консервами из рыбы и морепродуктов в специализированных магазинах</v>
          </cell>
          <cell r="D1767" t="str">
            <v>47.23.2</v>
          </cell>
        </row>
        <row r="1768">
          <cell r="C1768" t="str">
            <v>Торговля розничная хлебом и хлебобулочными изделиями и кондитерскими изделиями в специализированных магазинах</v>
          </cell>
          <cell r="D1768" t="str">
            <v>47.24</v>
          </cell>
        </row>
        <row r="1769">
          <cell r="C1769" t="str">
            <v>Торговля розничная хлебом и хлебобулочными изделиями в специализированных магазинах</v>
          </cell>
          <cell r="D1769" t="str">
            <v>47.24.1</v>
          </cell>
        </row>
        <row r="1770">
          <cell r="C1770" t="str">
            <v>Торговля розничная кондитерскими изделиями в специализированных магазинах</v>
          </cell>
          <cell r="D1770" t="str">
            <v>47.24.2</v>
          </cell>
        </row>
        <row r="1771">
          <cell r="C1771" t="str">
            <v>Торговля розничная мучными кондитерскими изделиями в специализированных магазинах</v>
          </cell>
          <cell r="D1771" t="str">
            <v>47.24.21</v>
          </cell>
        </row>
        <row r="1772">
          <cell r="C1772" t="str">
            <v>Торговля розничная кондитерскими изделиями, включая шоколад, в специализированных магазинах</v>
          </cell>
          <cell r="D1772" t="str">
            <v>47.24.22</v>
          </cell>
        </row>
        <row r="1773">
          <cell r="C1773" t="str">
            <v>Торговля розничная мороженым и замороженными десертами в специализированных магазинах</v>
          </cell>
          <cell r="D1773" t="str">
            <v>47.24.3</v>
          </cell>
        </row>
        <row r="1774">
          <cell r="C1774" t="str">
            <v>Торговля розничная напитками в специализированных магазинах</v>
          </cell>
          <cell r="D1774" t="str">
            <v>47.25</v>
          </cell>
        </row>
        <row r="1775">
          <cell r="C1775" t="str">
            <v>Торговля розничная алкогольными напитками, включая пиво, в специализированных магазинах</v>
          </cell>
          <cell r="D1775" t="str">
            <v>47.25.1</v>
          </cell>
        </row>
        <row r="1776">
          <cell r="C1776" t="str">
            <v>Торговля розничная алкогольными напитками, кроме пива, в специализированных магазинах</v>
          </cell>
          <cell r="D1776" t="str">
            <v>47.25.11</v>
          </cell>
        </row>
        <row r="1777">
          <cell r="C1777" t="str">
            <v>Торговля розничная пивом в специализированных магазинах</v>
          </cell>
          <cell r="D1777" t="str">
            <v>47.25.12</v>
          </cell>
        </row>
        <row r="1778">
          <cell r="C1778" t="str">
            <v>Торговля розничная безалкогольными напитками в специализированных магазинах</v>
          </cell>
          <cell r="D1778" t="str">
            <v>47.25.2</v>
          </cell>
        </row>
        <row r="1779">
          <cell r="C1779" t="str">
            <v>Торговля розничная табачными изделиями в специализированных магазинах</v>
          </cell>
          <cell r="D1779" t="str">
            <v>47.26</v>
          </cell>
        </row>
        <row r="1780">
          <cell r="C1780" t="str">
            <v>Торговля розничная прочими пищевыми продуктами в специализированных магазинах</v>
          </cell>
          <cell r="D1780" t="str">
            <v>47.29</v>
          </cell>
        </row>
        <row r="1781">
          <cell r="C1781" t="str">
            <v>Торговля розничная молочными продуктами и яйцами в специализированных магазинах</v>
          </cell>
          <cell r="D1781" t="str">
            <v>47.29.1</v>
          </cell>
        </row>
        <row r="1782">
          <cell r="C1782" t="str">
            <v>Торговля розничная молочными продуктами в специализированных магазинах</v>
          </cell>
          <cell r="D1782" t="str">
            <v>47.29.11</v>
          </cell>
        </row>
        <row r="1783">
          <cell r="C1783" t="str">
            <v>Торговля розничная яйцами в специализированных магазинах</v>
          </cell>
          <cell r="D1783" t="str">
            <v>47.29.12</v>
          </cell>
        </row>
        <row r="1784">
          <cell r="C1784" t="str">
            <v>Торговля розничная пищевыми маслами и жирами в специализированных магазинах</v>
          </cell>
          <cell r="D1784" t="str">
            <v>47.29.2</v>
          </cell>
        </row>
        <row r="1785">
          <cell r="C1785" t="str">
            <v>Торговля розничная животными маслами и жирами в специализированных магазинах</v>
          </cell>
          <cell r="D1785" t="str">
            <v>47.29.21</v>
          </cell>
        </row>
        <row r="1786">
          <cell r="C1786" t="str">
            <v>Торговля розничная растительными маслами в специализированных магазинах</v>
          </cell>
          <cell r="D1786" t="str">
            <v>47.29.22</v>
          </cell>
        </row>
        <row r="1787">
          <cell r="C1787" t="str">
            <v>Торговля розничная прочими пищевыми продуктами в специализированных магазинах</v>
          </cell>
          <cell r="D1787" t="str">
            <v>47.29.3</v>
          </cell>
        </row>
        <row r="1788">
          <cell r="C1788" t="str">
            <v>Торговля розничная мукой и макаронными изделиями в специализированных магазинах</v>
          </cell>
          <cell r="D1788" t="str">
            <v>47.29.31</v>
          </cell>
        </row>
        <row r="1789">
          <cell r="C1789" t="str">
            <v>Торговля розничная крупами в специализированных магазинах</v>
          </cell>
          <cell r="D1789" t="str">
            <v>47.29.32</v>
          </cell>
        </row>
        <row r="1790">
          <cell r="C1790" t="str">
            <v>Торговля розничная сахаром в специализированных магазинах</v>
          </cell>
          <cell r="D1790" t="str">
            <v>47.29.33</v>
          </cell>
        </row>
        <row r="1791">
          <cell r="C1791" t="str">
            <v>Торговля розничная солью в специализированных магазинах</v>
          </cell>
          <cell r="D1791" t="str">
            <v>47.29.34</v>
          </cell>
        </row>
        <row r="1792">
          <cell r="C1792" t="str">
            <v>Торговля розничная чаем, кофе, какао в специализированных магазинах</v>
          </cell>
          <cell r="D1792" t="str">
            <v>47.29.35</v>
          </cell>
        </row>
        <row r="1793">
          <cell r="C1793" t="str">
            <v>Торговля розничная гомогенизированными пищевыми продуктами, детским и диетическим питанием в специализированных магазинах</v>
          </cell>
          <cell r="D1793" t="str">
            <v>47.29.36</v>
          </cell>
        </row>
        <row r="1794">
          <cell r="C1794" t="str">
            <v>Торговля розничная прочими пищевыми продуктами в специализированных магазинах, не включенными в другие группировки</v>
          </cell>
          <cell r="D1794" t="str">
            <v>47.29.39</v>
          </cell>
        </row>
        <row r="1795">
          <cell r="C1795" t="str">
            <v>Торговля розничная моторным топливом в специализированных магазинах</v>
          </cell>
          <cell r="D1795" t="str">
            <v>47.3</v>
          </cell>
        </row>
        <row r="1796">
          <cell r="C1796" t="str">
            <v>Торговля розничная моторным топливом в специализированных магазинах</v>
          </cell>
          <cell r="D1796" t="str">
            <v>47.30</v>
          </cell>
        </row>
        <row r="1797">
          <cell r="C1797" t="str">
            <v>Торговля розничная моторным топливом в специализированных магазинах</v>
          </cell>
          <cell r="D1797" t="str">
            <v>47.30.1</v>
          </cell>
        </row>
        <row r="1798">
          <cell r="C1798" t="str">
            <v>Торговля розничная бензином и дизельным топливом в специализированных магазинах</v>
          </cell>
          <cell r="D1798" t="str">
            <v>47.30.11</v>
          </cell>
        </row>
        <row r="1799">
          <cell r="C1799" t="str">
            <v>Торговля розничная газом для заправки автомобилей в специализированных магазинах</v>
          </cell>
          <cell r="D1799" t="str">
            <v>47.30.12</v>
          </cell>
        </row>
        <row r="1800">
          <cell r="C1800" t="str">
            <v>Торговля розничная смазочными материалами и охлаждающими жидкостями для автотранспортных средств</v>
          </cell>
          <cell r="D1800" t="str">
            <v>47.30.2</v>
          </cell>
        </row>
        <row r="1801">
          <cell r="C1801" t="str">
            <v>Торговля розничная информационным и коммуникационным оборудованием в специализированных магазинах</v>
          </cell>
          <cell r="D1801" t="str">
            <v>47.4</v>
          </cell>
        </row>
        <row r="1802">
          <cell r="C1802" t="str">
            <v>Торговля розничная компьютерами, периферийными устройствами к ним и программным обеспечением в специализированных магазинах</v>
          </cell>
          <cell r="D1802" t="str">
            <v>47.41</v>
          </cell>
        </row>
        <row r="1803">
          <cell r="C1803" t="str">
            <v>Торговля розничная компьютерами в специализированных магазинах</v>
          </cell>
          <cell r="D1803" t="str">
            <v>47.41.1</v>
          </cell>
        </row>
        <row r="1804">
          <cell r="C1804" t="str">
            <v>Торговля розничная программным обеспечением в специализированных магазинах</v>
          </cell>
          <cell r="D1804" t="str">
            <v>47.41.2</v>
          </cell>
        </row>
        <row r="1805">
          <cell r="C1805" t="str">
            <v>Торговля розничная периферийными устройствами в специализированных магазинах</v>
          </cell>
          <cell r="D1805" t="str">
            <v>47.41.3</v>
          </cell>
        </row>
        <row r="1806">
          <cell r="C1806" t="str">
            <v>Торговля розничная офисными машинами и оборудованием в специализированных магазинах</v>
          </cell>
          <cell r="D1806" t="str">
            <v>47.41.4</v>
          </cell>
        </row>
        <row r="1807">
          <cell r="C1807" t="str">
            <v>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D1807" t="str">
            <v>47.42</v>
          </cell>
        </row>
        <row r="1808">
          <cell r="C1808" t="str">
            <v>Торговля розничная аудио- и видеотехникой в специализированных магазинах</v>
          </cell>
          <cell r="D1808" t="str">
            <v>47.43</v>
          </cell>
        </row>
        <row r="1809">
          <cell r="C1809" t="str">
            <v>Торговля розничная прочими бытовыми изделиями в специализированных магазинах</v>
          </cell>
          <cell r="D1809" t="str">
            <v>47.5</v>
          </cell>
        </row>
        <row r="1810">
          <cell r="C1810" t="str">
            <v>Торговля розничная текстильными изделиями в специализированных магазинах</v>
          </cell>
          <cell r="D1810" t="str">
            <v>47.51</v>
          </cell>
        </row>
        <row r="1811">
          <cell r="C1811" t="str">
            <v>Торговля розничная текстильными изделиями в специализированных магазинах</v>
          </cell>
          <cell r="D1811" t="str">
            <v>47.51.1</v>
          </cell>
        </row>
        <row r="1812">
          <cell r="C1812" t="str">
            <v>Торговля розничная галантерейными изделиями в специализированных магазинах</v>
          </cell>
          <cell r="D1812" t="str">
            <v>47.51.2</v>
          </cell>
        </row>
        <row r="1813">
          <cell r="C1813" t="str">
            <v>Торговля розничная скобяными изделиями, лакокрасочными материалами и стеклом в специализированных магазинах</v>
          </cell>
          <cell r="D1813" t="str">
            <v>47.52</v>
          </cell>
        </row>
        <row r="1814">
          <cell r="C1814" t="str">
            <v>Торговля розничная скобяными изделиями в специализированных магазинах</v>
          </cell>
          <cell r="D1814" t="str">
            <v>47.52.1</v>
          </cell>
        </row>
        <row r="1815">
          <cell r="C1815" t="str">
            <v>Торговля розничная лакокрасочными материалами в специализированных магазинах</v>
          </cell>
          <cell r="D1815" t="str">
            <v>47.52.2</v>
          </cell>
        </row>
        <row r="1816">
          <cell r="C1816" t="str">
            <v>Торговля розничная стеклом в специализированных магазинах</v>
          </cell>
          <cell r="D1816" t="str">
            <v>47.52.3</v>
          </cell>
        </row>
        <row r="1817">
          <cell r="C1817" t="str">
            <v>Торговля розничная материалами и оборудованием для изготовления поделок в специализированных магазинах</v>
          </cell>
          <cell r="D1817" t="str">
            <v>47.52.4</v>
          </cell>
        </row>
        <row r="1818">
          <cell r="C1818" t="str">
            <v>Торговля розничная санитарно-техническим оборудованием в специализированных магазинах</v>
          </cell>
          <cell r="D1818" t="str">
            <v>47.52.5</v>
          </cell>
        </row>
        <row r="1819">
          <cell r="C1819" t="str">
            <v>Торговля розничная садово-огородной техникой и инвентарем в специализированных магазинах</v>
          </cell>
          <cell r="D1819" t="str">
            <v>47.52.6</v>
          </cell>
        </row>
        <row r="1820">
          <cell r="C1820" t="str">
            <v>Торговля розничная строительными материалами, не включенными в другие группировки, в специализированных магазинах</v>
          </cell>
          <cell r="D1820" t="str">
            <v>47.52.7</v>
          </cell>
        </row>
        <row r="1821">
          <cell r="C1821" t="str">
            <v>Торговля розничная пиломатериалами в специализированных магазинах</v>
          </cell>
          <cell r="D1821" t="str">
            <v>47.52.71</v>
          </cell>
        </row>
        <row r="1822">
          <cell r="C1822" t="str">
            <v>Торговля розничная кирпичом в специализированных магазинах</v>
          </cell>
          <cell r="D1822" t="str">
            <v>47.52.72</v>
          </cell>
        </row>
        <row r="1823">
          <cell r="C1823" t="str">
            <v>Торговля розничная металлическими и неметаллическими конструкциями в специализированных магазинах</v>
          </cell>
          <cell r="D1823" t="str">
            <v>47.52.73</v>
          </cell>
        </row>
        <row r="1824">
          <cell r="C1824" t="str">
            <v>Торговля розничная сборными деревянными строениями в специализированных магазинах</v>
          </cell>
          <cell r="D1824" t="str">
            <v>47.52.74</v>
          </cell>
        </row>
        <row r="1825">
          <cell r="C1825" t="str">
            <v>Торговля розничная прочими строительными материалами, не включенными в другие группировки, в специализированных магазинах</v>
          </cell>
          <cell r="D1825" t="str">
            <v>47.52.79</v>
          </cell>
        </row>
        <row r="1826">
          <cell r="C1826" t="str">
            <v>Торговля розничная коврами, ковровыми изделиями, покрытиями для пола и стен в специализированных магазинах</v>
          </cell>
          <cell r="D1826" t="str">
            <v>47.53</v>
          </cell>
        </row>
        <row r="1827">
          <cell r="C1827" t="str">
            <v>Торговля розничная коврами и ковровыми изделиями в специализированных магазинах</v>
          </cell>
          <cell r="D1827" t="str">
            <v>47.53.1</v>
          </cell>
        </row>
        <row r="1828">
          <cell r="C1828" t="str">
            <v>Торговля розничная портьерами, тюлевыми занавесями в специализированных магазинах</v>
          </cell>
          <cell r="D1828" t="str">
            <v>47.53.2</v>
          </cell>
        </row>
        <row r="1829">
          <cell r="C1829" t="str">
            <v>Торговля розничная обоями и напольными покрытиями в специализированных магазинах</v>
          </cell>
          <cell r="D1829" t="str">
            <v>47.53.3</v>
          </cell>
        </row>
        <row r="1830">
          <cell r="C1830" t="str">
            <v>Торговля розничная бытовыми электротоварами в специализированных магазинах</v>
          </cell>
          <cell r="D1830" t="str">
            <v>47.54</v>
          </cell>
        </row>
        <row r="1831">
          <cell r="C1831" t="str">
            <v>Торговля розничная мебелью, осветительными приборами и прочими бытовыми изделиями в специализированных магазинах</v>
          </cell>
          <cell r="D1831" t="str">
            <v>47.59</v>
          </cell>
        </row>
        <row r="1832">
          <cell r="C1832" t="str">
            <v>Торговля розничная мебелью в специализированных магазинах</v>
          </cell>
          <cell r="D1832" t="str">
            <v>47.59.1</v>
          </cell>
        </row>
        <row r="1833">
          <cell r="C1833" t="str">
            <v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D1833" t="str">
            <v>47.59.2</v>
          </cell>
        </row>
        <row r="1834">
          <cell r="C1834" t="str">
            <v>Торговля розничная осветительными приборами в специализированных магазинах</v>
          </cell>
          <cell r="D1834" t="str">
            <v>47.59.3</v>
          </cell>
        </row>
        <row r="1835">
          <cell r="C1835" t="str">
            <v>Торговля розничная изделиями из дерева, пробки и плетеными изделиями в специализированных магазинах</v>
          </cell>
          <cell r="D1835" t="str">
            <v>47.59.4</v>
          </cell>
        </row>
        <row r="1836">
          <cell r="C1836" t="str">
            <v>Торговля розничная музыкальными инструментами и нотными изданиями в специализированных магазинах</v>
          </cell>
          <cell r="D1836" t="str">
            <v>47.59.5</v>
          </cell>
        </row>
        <row r="1837">
          <cell r="C1837" t="str">
            <v>Торговля розничная неэлектрическими бытовыми приборами в специализированных магазинах</v>
          </cell>
          <cell r="D1837" t="str">
            <v>47.59.6</v>
          </cell>
        </row>
        <row r="1838">
          <cell r="C1838" t="str">
            <v>Торговля розничная электрическими системами охранной сигнализации, такими как запорные устройства, сейфы и хранилища</v>
          </cell>
          <cell r="D1838" t="str">
            <v>47.59.7</v>
          </cell>
        </row>
        <row r="1839">
          <cell r="C1839" t="str">
            <v>Торговля розничная бытовыми изделиями и приборами, не включенными в другие группировки, в специализированных магазинах</v>
          </cell>
          <cell r="D1839" t="str">
            <v>47.59.9</v>
          </cell>
        </row>
        <row r="1840">
          <cell r="C1840" t="str">
            <v>Торговля розничная товарами культурно-развлекательного назначения в специализированных магазинах</v>
          </cell>
          <cell r="D1840" t="str">
            <v>47.6</v>
          </cell>
        </row>
        <row r="1841">
          <cell r="C1841" t="str">
            <v>Торговля розничная книгами в специализированных магазинах</v>
          </cell>
          <cell r="D1841" t="str">
            <v>47.61</v>
          </cell>
        </row>
        <row r="1842">
          <cell r="C1842" t="str">
            <v>Торговля розничная газетами и канцелярскими товарами в специализированных магазинах</v>
          </cell>
          <cell r="D1842" t="str">
            <v>47.62</v>
          </cell>
        </row>
        <row r="1843">
          <cell r="C1843" t="str">
            <v>Торговля розничная газетами и журналами в специализированных магазинах</v>
          </cell>
          <cell r="D1843" t="str">
            <v>47.62.1</v>
          </cell>
        </row>
        <row r="1844">
          <cell r="C1844" t="str">
            <v>Торговля розничная писчебумажными и канцелярскими товарами в специализированных магазинах</v>
          </cell>
          <cell r="D1844" t="str">
            <v>47.62.2</v>
          </cell>
        </row>
        <row r="1845">
          <cell r="C1845" t="str">
            <v>Торговля розничная музыкальными и видеозаписями в специализированных магазинах</v>
          </cell>
          <cell r="D1845" t="str">
            <v>47.63</v>
          </cell>
        </row>
        <row r="1846">
          <cell r="C1846" t="str">
            <v>Торговля розничная музыкальными записями, аудиолентами, компакт-дисками и кассетами в специализированных магазинах</v>
          </cell>
          <cell r="D1846" t="str">
            <v>47.63.1</v>
          </cell>
        </row>
        <row r="1847">
          <cell r="C1847" t="str">
            <v>Торговля розничная лентами и дисками без записей в специализированных магазинах</v>
          </cell>
          <cell r="D1847" t="str">
            <v>47.63.2</v>
          </cell>
        </row>
        <row r="1848">
          <cell r="C1848" t="str">
            <v>Торговля розничная спортивным оборудованием и спортивными товарами в специализированных магазинах</v>
          </cell>
          <cell r="D1848" t="str">
            <v>47.64</v>
          </cell>
        </row>
        <row r="1849">
          <cell r="C1849" t="str">
            <v>Торговля розничная спортивным оборудованием и спортивными товарами в специализированных магазинах</v>
          </cell>
          <cell r="D1849" t="str">
            <v>47.64.1</v>
          </cell>
        </row>
        <row r="1850">
          <cell r="C1850" t="str">
            <v>Торговля розничная рыболовными принадлежностями в специализированных магазинах</v>
          </cell>
          <cell r="D1850" t="str">
            <v>47.64.2</v>
          </cell>
        </row>
        <row r="1851">
          <cell r="C1851" t="str">
            <v>Торговля розничная туристическим снаряжением в специализированных магазинах</v>
          </cell>
          <cell r="D1851" t="str">
            <v>47.64.3</v>
          </cell>
        </row>
        <row r="1852">
          <cell r="C1852" t="str">
            <v>Торговля розничная лодками в специализированных магазинах</v>
          </cell>
          <cell r="D1852" t="str">
            <v>47.64.4</v>
          </cell>
        </row>
        <row r="1853">
          <cell r="C1853" t="str">
            <v>Торговля розничная велосипедами в специализированных магазинах</v>
          </cell>
          <cell r="D1853" t="str">
            <v>47.64.5</v>
          </cell>
        </row>
        <row r="1854">
          <cell r="C1854" t="str">
            <v>Торговля розничная играми и игрушками в специализированных магазинах</v>
          </cell>
          <cell r="D1854" t="str">
            <v>47.65</v>
          </cell>
        </row>
        <row r="1855">
          <cell r="C1855" t="str">
            <v>Торговля розничная прочими товарами в специализированных магазинах</v>
          </cell>
          <cell r="D1855" t="str">
            <v>47.7</v>
          </cell>
        </row>
        <row r="1856">
          <cell r="C1856" t="str">
            <v>Торговля розничная одеждой в специализированных магазинах</v>
          </cell>
          <cell r="D1856" t="str">
            <v>47.71</v>
          </cell>
        </row>
        <row r="1857">
          <cell r="C1857" t="str">
            <v>Торговля розничная мужской, женской и детской одеждой в специализированных магазинах</v>
          </cell>
          <cell r="D1857" t="str">
            <v>47.71.1</v>
          </cell>
        </row>
        <row r="1858">
          <cell r="C1858" t="str">
            <v>Торговля розничная нательным бельем в специализированных магазинах</v>
          </cell>
          <cell r="D1858" t="str">
            <v>47.71.2</v>
          </cell>
        </row>
        <row r="1859">
          <cell r="C1859" t="str">
            <v>Торговля розничная изделиями из меха в специализированных магазинах</v>
          </cell>
          <cell r="D1859" t="str">
            <v>47.71.3</v>
          </cell>
        </row>
        <row r="1860">
          <cell r="C1860" t="str">
            <v>Торговля розничная одеждой из кожи в специализированных магазинах</v>
          </cell>
          <cell r="D1860" t="str">
            <v>47.71.4</v>
          </cell>
        </row>
        <row r="1861">
          <cell r="C1861" t="str">
            <v>Торговля розничная спортивной одеждой в специализированных магазинах</v>
          </cell>
          <cell r="D1861" t="str">
            <v>47.71.5</v>
          </cell>
        </row>
        <row r="1862">
          <cell r="C1862" t="str">
            <v>Торговля розничная чулочно-носочными изделиями в специализированных магазинах</v>
          </cell>
          <cell r="D1862" t="str">
            <v>47.71.6</v>
          </cell>
        </row>
        <row r="1863">
          <cell r="C1863" t="str">
            <v>Торговля розничная головными уборами в специализированных магазинах</v>
          </cell>
          <cell r="D1863" t="str">
            <v>47.71.7</v>
          </cell>
        </row>
        <row r="1864">
          <cell r="C1864" t="str">
            <v>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D1864" t="str">
            <v>47.71.8</v>
          </cell>
        </row>
        <row r="1865">
          <cell r="C1865" t="str">
            <v>Торговля розничная обувью и изделиями из кожи в специализированных магазинах</v>
          </cell>
          <cell r="D1865" t="str">
            <v>47.72</v>
          </cell>
        </row>
        <row r="1866">
          <cell r="C1866" t="str">
            <v>Торговля розничная обувью в специализированных магазинах</v>
          </cell>
          <cell r="D1866" t="str">
            <v>47.72.1</v>
          </cell>
        </row>
        <row r="1867">
          <cell r="C1867" t="str">
            <v>Торговля розничная изделиями из кожи и дорожными принадлежностями в специализированных магазинах</v>
          </cell>
          <cell r="D1867" t="str">
            <v>47.72.2</v>
          </cell>
        </row>
        <row r="1868">
          <cell r="C1868" t="str">
            <v>Торговля розничная лекарственными средствами в специализированных магазинах (аптеках)</v>
          </cell>
          <cell r="D1868" t="str">
            <v>47.73</v>
          </cell>
        </row>
        <row r="1869">
          <cell r="C1869" t="str">
            <v>Торговля розничная изделиями, применяемыми в медицинских целях, ортопедическими изделиями в специализированных магазинах</v>
          </cell>
          <cell r="D1869" t="str">
            <v>47.74</v>
          </cell>
        </row>
        <row r="1870">
          <cell r="C1870" t="str">
            <v>Торговля розничная изделиями, применяемыми в медицинских целях, в специализированных магазинах</v>
          </cell>
          <cell r="D1870" t="str">
            <v>47.74.1</v>
          </cell>
        </row>
        <row r="1871">
          <cell r="C1871" t="str">
            <v>Торговля розничная ортопедическими изделиями в специализированных магазинах</v>
          </cell>
          <cell r="D1871" t="str">
            <v>47.74.2</v>
          </cell>
        </row>
        <row r="1872">
          <cell r="C1872" t="str">
            <v>Торговля розничная косметическими и товарами личной гигиены в специализированных магазинах</v>
          </cell>
          <cell r="D1872" t="str">
            <v>47.75</v>
          </cell>
        </row>
        <row r="1873">
          <cell r="C1873" t="str">
            <v>Торговля розничная косметическими и парфюмерными товарами, кроме мыла в специализированных магазинах</v>
          </cell>
          <cell r="D1873" t="str">
            <v>47.75.1</v>
          </cell>
        </row>
        <row r="1874">
          <cell r="C1874" t="str">
            <v>Торговля розничная туалетным и хозяйственным мылом в специализированных магазинах</v>
          </cell>
          <cell r="D1874" t="str">
            <v>47.75.2</v>
          </cell>
        </row>
        <row r="1875">
          <cell r="C1875" t="str">
            <v>Торговля розничная предметами личной гигиены в специализированных магазинах</v>
          </cell>
          <cell r="D1875" t="str">
            <v>47.75.3</v>
          </cell>
        </row>
        <row r="1876">
          <cell r="C1876" t="str">
            <v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D1876" t="str">
            <v>47.76</v>
          </cell>
        </row>
        <row r="1877">
          <cell r="C1877" t="str">
            <v>Торговля розничная цветами и другими растениями, семенами и удобрениями в специализированных магазинах</v>
          </cell>
          <cell r="D1877" t="str">
            <v>47.76.1</v>
          </cell>
        </row>
        <row r="1878">
          <cell r="C1878" t="str">
            <v>Торговля розничная домашними животными и кормами для домашних животных в специализированных магазинах</v>
          </cell>
          <cell r="D1878" t="str">
            <v>47.76.2</v>
          </cell>
        </row>
        <row r="1879">
          <cell r="C1879" t="str">
            <v>Торговля розничная часами и ювелирными изделиями в специализированных магазинах</v>
          </cell>
          <cell r="D1879" t="str">
            <v>47.77</v>
          </cell>
        </row>
        <row r="1880">
          <cell r="C1880" t="str">
            <v>Торговля розничная часами в специализированных магазинах</v>
          </cell>
          <cell r="D1880" t="str">
            <v>47.77.1</v>
          </cell>
        </row>
        <row r="1881">
          <cell r="C1881" t="str">
            <v>Торговля розничная ювелирными изделиями в специализированных магазинах</v>
          </cell>
          <cell r="D1881" t="str">
            <v>47.77.2</v>
          </cell>
        </row>
        <row r="1882">
          <cell r="C1882" t="str">
            <v>Торговля розничная прочая в специализированных магазинах</v>
          </cell>
          <cell r="D1882" t="str">
            <v>47.78</v>
          </cell>
        </row>
        <row r="1883">
          <cell r="C1883" t="str">
            <v>Торговля розничная фотоаппаратурой, оптическими приборами и средствами измерений, кроме очков, в специализированных магазинах</v>
          </cell>
          <cell r="D1883" t="str">
            <v>47.78.1</v>
          </cell>
        </row>
        <row r="1884">
          <cell r="C1884" t="str">
            <v>Торговля розничная очками, включая сборку и ремонт очков в специализированных магазинах</v>
          </cell>
          <cell r="D1884" t="str">
            <v>47.78.2</v>
          </cell>
        </row>
        <row r="1885">
          <cell r="C1885" t="str">
            <v>Торговля розничная очками в специализированных магазинах</v>
          </cell>
          <cell r="D1885" t="str">
            <v>47.78.21</v>
          </cell>
        </row>
        <row r="1886">
          <cell r="C1886" t="str">
            <v>Сборка и ремонт очков в специализированных магазинах</v>
          </cell>
          <cell r="D1886" t="str">
            <v>47.78.22</v>
          </cell>
        </row>
        <row r="1887">
          <cell r="C1887" t="str">
            <v>Торговля розничная сувенирами, изделиями народных художественных промыслов</v>
          </cell>
          <cell r="D1887" t="str">
            <v>47.78.3</v>
          </cell>
        </row>
        <row r="1888">
          <cell r="C1888" t="str">
            <v>Торговля розничная предметами культового и религиозного назначения, похоронными принадлежностями в специализированных магазинах</v>
          </cell>
          <cell r="D1888" t="str">
            <v>47.78.4</v>
          </cell>
        </row>
        <row r="1889">
          <cell r="C1889" t="str">
            <v>Деятельность коммерческих художественных галерей, торговля розничная произведениями искусства в коммерческих художественных галереях</v>
          </cell>
          <cell r="D1889" t="str">
            <v>47.78.5</v>
          </cell>
        </row>
        <row r="1890">
          <cell r="C1890" t="str">
            <v>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D1890" t="str">
            <v>47.78.6</v>
          </cell>
        </row>
        <row r="1891">
          <cell r="C1891" t="str">
            <v>Торговля розничная бытовым жидким котельным топливом, углем, древесным топливом, топливным торфом в специализированных магазинах</v>
          </cell>
          <cell r="D1891" t="str">
            <v>47.78.61</v>
          </cell>
        </row>
        <row r="1892">
          <cell r="C1892" t="str">
            <v>Торговля розничная газом в баллонах в специализированных магазинах по регулируемым государствам ценам (тарифам)</v>
          </cell>
          <cell r="D1892" t="str">
            <v>47.78.62</v>
          </cell>
        </row>
        <row r="1893">
          <cell r="C1893" t="str">
            <v>Торговля розничная газом в баллонах в специализированных магазинах по нерегулируемым государством ценам (тарифам)</v>
          </cell>
          <cell r="D1893" t="str">
            <v>47.78.63</v>
          </cell>
        </row>
        <row r="1894">
          <cell r="C1894" t="str">
            <v>Торговля розничная оружием и боеприпасами в специализированных магазинах</v>
          </cell>
          <cell r="D1894" t="str">
            <v>47.78.7</v>
          </cell>
        </row>
        <row r="1895">
          <cell r="C1895" t="str">
            <v>Торговля розничная филателистическими и нумизматическими товарами в специализированных магазинах</v>
          </cell>
          <cell r="D1895" t="str">
            <v>47.78.8</v>
          </cell>
        </row>
        <row r="1896">
          <cell r="C1896" t="str">
            <v>Торговля розничная непродовольственными товарами, не включенными в другие группировки, в специализированных магазинах</v>
          </cell>
          <cell r="D1896" t="str">
            <v>47.78.9</v>
          </cell>
        </row>
        <row r="1897">
          <cell r="C1897" t="str">
            <v>Торговля розничная бывшими в употреблении товарами в магазинах</v>
          </cell>
          <cell r="D1897" t="str">
            <v>47.79</v>
          </cell>
        </row>
        <row r="1898">
          <cell r="C1898" t="str">
            <v>Торговля розничная предметами антиквариата</v>
          </cell>
          <cell r="D1898" t="str">
            <v>47.79.1</v>
          </cell>
        </row>
        <row r="1899">
          <cell r="C1899" t="str">
            <v>Торговля розничная букинистическими книгами</v>
          </cell>
          <cell r="D1899" t="str">
            <v>47.79.2</v>
          </cell>
        </row>
        <row r="1900">
          <cell r="C1900" t="str">
            <v>Торговля розничная прочими бывшими в употреблении товарами</v>
          </cell>
          <cell r="D1900" t="str">
            <v>47.79.3</v>
          </cell>
        </row>
        <row r="1901">
          <cell r="C1901" t="str">
            <v>Деятельность аукционных домов по розничной торговле</v>
          </cell>
          <cell r="D1901" t="str">
            <v>47.79.4</v>
          </cell>
        </row>
        <row r="1902">
          <cell r="C1902" t="str">
            <v>Торговля розничная в нестационарных торговых объектах и на рынках</v>
          </cell>
          <cell r="D1902" t="str">
            <v>47.8</v>
          </cell>
        </row>
        <row r="1903">
          <cell r="C1903" t="str">
            <v>Торговля розничная в нестационарных торговых объектах и на рынках пищевыми продуктами, напитками и табачной продукцией</v>
          </cell>
          <cell r="D1903" t="str">
            <v>47.81</v>
          </cell>
        </row>
        <row r="1904">
          <cell r="C1904" t="str">
            <v>Торговля розничная в нестационарных торговых объектах напитками и табачной продукцией</v>
          </cell>
          <cell r="D1904" t="str">
            <v>47.81.1</v>
          </cell>
        </row>
        <row r="1905">
          <cell r="C1905" t="str">
            <v>Торговля розничная на рынках пищевыми продуктами, напитками и табачной продукцией</v>
          </cell>
          <cell r="D1905" t="str">
            <v>47.81.2</v>
          </cell>
        </row>
        <row r="1906">
          <cell r="C1906" t="str">
            <v>Торговля розничная в нестационарных торговых объектах и на рынках текстилем, одеждой и обувью</v>
          </cell>
          <cell r="D1906" t="str">
            <v>47.82</v>
          </cell>
        </row>
        <row r="1907">
          <cell r="C1907" t="str">
            <v>Торговля розничная в нестационарных торговых объектах текстилем, одеждой и обувью</v>
          </cell>
          <cell r="D1907" t="str">
            <v>47.82.1</v>
          </cell>
        </row>
        <row r="1908">
          <cell r="C1908" t="str">
            <v>Торговля розничная на рынках текстилем, одеждой и обувью</v>
          </cell>
          <cell r="D1908" t="str">
            <v>47.82.2</v>
          </cell>
        </row>
        <row r="1909">
          <cell r="C1909" t="str">
            <v>Торговля розничная в нестационарных торговых объектах и на рынках прочими товарами</v>
          </cell>
          <cell r="D1909" t="str">
            <v>47.89</v>
          </cell>
        </row>
        <row r="1910">
          <cell r="C1910" t="str">
            <v>Торговля розничная в нестационарных торговых объектах прочими товарами</v>
          </cell>
          <cell r="D1910" t="str">
            <v>47.89.1</v>
          </cell>
        </row>
        <row r="1911">
          <cell r="C1911" t="str">
            <v>Торговля розничная на рынках прочими товарами</v>
          </cell>
          <cell r="D1911" t="str">
            <v>47.89.2</v>
          </cell>
        </row>
        <row r="1912">
          <cell r="C1912" t="str">
            <v>Торговля розничная вне магазинов, палаток, рынков</v>
          </cell>
          <cell r="D1912" t="str">
            <v>47.9</v>
          </cell>
        </row>
        <row r="1913">
          <cell r="C1913" t="str">
            <v>Торговля розничная по почте или по информационно-коммуникационной сети Интернет</v>
          </cell>
          <cell r="D1913" t="str">
            <v>47.91</v>
          </cell>
        </row>
        <row r="1914">
          <cell r="C1914" t="str">
            <v>Торговля розничная по почте</v>
          </cell>
          <cell r="D1914" t="str">
            <v>47.91.1</v>
          </cell>
        </row>
        <row r="1915">
          <cell r="C1915" t="str">
            <v>Торговля розничная, осуществляемая непосредственно при помощи информационно-коммуникационной сети Интернет</v>
          </cell>
          <cell r="D1915" t="str">
            <v>47.91.2</v>
          </cell>
        </row>
        <row r="1916">
          <cell r="C1916" t="str">
            <v>Торговля розничная через Интернет-аукционы</v>
          </cell>
          <cell r="D1916" t="str">
            <v>47.91.3</v>
          </cell>
        </row>
        <row r="1917">
          <cell r="C1917" t="str">
            <v>Торговля розничная, осуществляемая непосредственно при помощи телевидения, радио, телефона</v>
          </cell>
          <cell r="D1917" t="str">
            <v>47.91.4</v>
          </cell>
        </row>
        <row r="1918">
          <cell r="C1918" t="str">
            <v>Торговля розничная прочая вне магазинов, палаток, рынков</v>
          </cell>
          <cell r="D1918" t="str">
            <v>47.99</v>
          </cell>
        </row>
        <row r="1919">
          <cell r="C1919" t="str">
            <v>Деятельность по осуществлению прямых продаж или продаж торговыми агентами с доставкой</v>
          </cell>
          <cell r="D1919" t="str">
            <v>47.99.1</v>
          </cell>
        </row>
        <row r="1920">
          <cell r="C1920" t="str">
            <v>Деятельность по осуществлению торговли через автоматы</v>
          </cell>
          <cell r="D1920" t="str">
            <v>47.99.2</v>
          </cell>
        </row>
        <row r="1921">
          <cell r="C1921" t="str">
            <v>Деятельность по осуществлению прямых продаж топлива с доставкой по адресу клиента</v>
          </cell>
          <cell r="D1921" t="str">
            <v>47.99.3</v>
          </cell>
        </row>
        <row r="1922">
          <cell r="C1922" t="str">
            <v>Деятельность аукционов по розничной торговле вне магазинов, за исключением продаж через Интернет-аукционы</v>
          </cell>
          <cell r="D1922" t="str">
            <v>47.99.4</v>
          </cell>
        </row>
        <row r="1923">
          <cell r="C1923" t="str">
            <v>Деятельность по осуществлению розничных продаж комиссионными агентами вне магазинов</v>
          </cell>
          <cell r="D1923" t="str">
            <v>47.99.5</v>
          </cell>
        </row>
        <row r="1924">
          <cell r="C1924" t="str">
            <v>ТРАНСПОРТИРОВКА И ХРАНЕНИЕ</v>
          </cell>
        </row>
        <row r="1925">
          <cell r="C1925" t="str">
            <v>Деятельность сухопутного и трубопроводного транспорта</v>
          </cell>
          <cell r="D1925" t="str">
            <v>49</v>
          </cell>
        </row>
        <row r="1926">
          <cell r="C1926" t="str">
            <v>Деятельность железнодорожного транспорта: междугородные и международные пассажирские перевозки</v>
          </cell>
          <cell r="D1926" t="str">
            <v>49.1</v>
          </cell>
        </row>
        <row r="1927">
          <cell r="C1927" t="str">
            <v>Деятельность железнодорожного транспорта: междугородные и международные пассажирские перевозки</v>
          </cell>
          <cell r="D1927" t="str">
            <v>49.10</v>
          </cell>
        </row>
        <row r="1928">
          <cell r="C1928" t="str">
            <v>Перевозка пассажиров железнодорожным транспортом в междугородном сообщении</v>
          </cell>
          <cell r="D1928" t="str">
            <v>49.10.1</v>
          </cell>
        </row>
        <row r="1929">
          <cell r="C1929" t="str">
            <v>Перевозка пассажиров железнодорожным транспортом в междугородном сообщении в регулируемом секторе</v>
          </cell>
          <cell r="D1929" t="str">
            <v>49.10.11</v>
          </cell>
        </row>
        <row r="1930">
          <cell r="C1930" t="str">
            <v>Перевозка пассажиров железнодорожным транспортом в междугородном сообщении в нерегулируемом секторе</v>
          </cell>
          <cell r="D1930" t="str">
            <v>49.10.12</v>
          </cell>
        </row>
        <row r="1931">
          <cell r="C1931" t="str">
            <v>Перевозка пассажиров железнодорожным транспортом в международном сообщении</v>
          </cell>
          <cell r="D1931" t="str">
            <v>49.10.2</v>
          </cell>
        </row>
        <row r="1932">
          <cell r="C1932" t="str">
            <v>Деятельность железнодорожного транспорта: грузовые перевозки</v>
          </cell>
          <cell r="D1932" t="str">
            <v>49.2</v>
          </cell>
        </row>
        <row r="1933">
          <cell r="C1933" t="str">
            <v>Деятельность железнодорожного транспорта: грузовые перевозки</v>
          </cell>
          <cell r="D1933" t="str">
            <v>49.20</v>
          </cell>
        </row>
        <row r="1934">
          <cell r="C1934" t="str">
            <v>Перевозка опасных грузов</v>
          </cell>
          <cell r="D1934" t="str">
            <v>49.20.1</v>
          </cell>
        </row>
        <row r="1935">
          <cell r="C1935" t="str">
            <v>Перевозка прочих грузов</v>
          </cell>
          <cell r="D1935" t="str">
            <v>49.20.9</v>
          </cell>
        </row>
        <row r="1936">
          <cell r="C1936" t="str">
            <v>Деятельность прочего сухопутного пассажирского транспорта</v>
          </cell>
          <cell r="D1936" t="str">
            <v>49.3</v>
          </cell>
        </row>
        <row r="1937">
          <cell r="C1937" t="str">
            <v>Деятельность сухопутного пассажирского транспорта: перевозки пассажиров в городском и пригородном сообщении</v>
          </cell>
          <cell r="D1937" t="str">
            <v>49.31</v>
          </cell>
        </row>
        <row r="1938">
          <cell r="C1938" t="str">
            <v>Перевозка пассажиров железнодорожным транспортом в пригородном сообщении</v>
          </cell>
          <cell r="D1938" t="str">
            <v>49.31.1</v>
          </cell>
        </row>
        <row r="1939">
          <cell r="C1939" t="str">
            <v>Перевозка пассажиров железнодорожным транспортом в пригородном сообщении в регулируемом секторе</v>
          </cell>
          <cell r="D1939" t="str">
            <v>49.31.11</v>
          </cell>
        </row>
        <row r="1940">
          <cell r="C1940" t="str">
            <v>Перевозка пассажиров железнодорожным транспортом в пригородном сообщении в нерегулируемом секторе</v>
          </cell>
          <cell r="D1940" t="str">
            <v>49.31.12</v>
          </cell>
        </row>
        <row r="1941">
          <cell r="C1941" t="str">
            <v>Регулярные перевозки пассажиров прочим сухопутным транспортом в городском и пригородном сообщении</v>
          </cell>
          <cell r="D1941" t="str">
            <v>49.31.2</v>
          </cell>
        </row>
        <row r="1942">
          <cell r="C1942" t="str">
            <v>Регулярные перевозки пассажиров автобусами в городском и пригородном сообщении</v>
          </cell>
          <cell r="D1942" t="str">
            <v>49.31.21</v>
          </cell>
        </row>
        <row r="1943">
          <cell r="C1943" t="str">
            <v>Регулярные перевозки пассажиров троллейбусами в городском и пригородном сообщении</v>
          </cell>
          <cell r="D1943" t="str">
            <v>49.31.22</v>
          </cell>
        </row>
        <row r="1944">
          <cell r="C1944" t="str">
            <v>Регулярные перевозки пассажиров трамваями в городском и пригородном сообщении</v>
          </cell>
          <cell r="D1944" t="str">
            <v>49.31.23</v>
          </cell>
        </row>
        <row r="1945">
          <cell r="C1945" t="str">
            <v>Перевозка пассажиров метрополитеном</v>
          </cell>
          <cell r="D1945" t="str">
            <v>49.31.24</v>
          </cell>
        </row>
        <row r="1946">
          <cell r="C1946" t="str">
            <v>Перевозка пассажиров фуникулерами, подвесными канатными дорогами и подъемниками, являющимися частью городской или пригородной транспортной системы</v>
          </cell>
          <cell r="D1946" t="str">
            <v>49.31.25</v>
          </cell>
        </row>
        <row r="1947">
          <cell r="C1947" t="str">
            <v>Деятельность легкового такси и арендованных легковых автомобилей с водителем</v>
          </cell>
          <cell r="D1947" t="str">
            <v>49.32</v>
          </cell>
        </row>
        <row r="1948">
          <cell r="C1948" t="str">
            <v>Деятельность прочего сухопутного пассажирского транспорта, не включенная в другие группировки</v>
          </cell>
          <cell r="D1948" t="str">
            <v>49.39</v>
          </cell>
        </row>
        <row r="1949">
          <cell r="C1949" t="str">
            <v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v>
          </cell>
          <cell r="D1949" t="str">
            <v>49.39.1</v>
          </cell>
        </row>
        <row r="1950">
          <cell r="C1950" t="str">
            <v>Регулярные перевозки пассажиров автобусами в междугородном сообщении</v>
          </cell>
          <cell r="D1950" t="str">
            <v>49.39.11</v>
          </cell>
        </row>
        <row r="1951">
          <cell r="C1951" t="str">
            <v>Регулярные перевозки пассажиров автобусами в международном сообщении</v>
          </cell>
          <cell r="D1951" t="str">
            <v>49.39.12</v>
          </cell>
        </row>
        <row r="1952">
          <cell r="C1952" t="str">
            <v>Специальные перевозки (для собственных нужд) автобусами</v>
          </cell>
          <cell r="D1952" t="str">
            <v>49.39.13</v>
          </cell>
        </row>
        <row r="1953">
          <cell r="C1953" t="str">
            <v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v>
          </cell>
          <cell r="D1953" t="str">
            <v>49.39.2</v>
          </cell>
        </row>
        <row r="1954">
          <cell r="C1954" t="str">
            <v>Перевозки пассажиров сухопутным транспортом по заказам</v>
          </cell>
          <cell r="D1954" t="str">
            <v>49.39.3</v>
          </cell>
        </row>
        <row r="1955">
          <cell r="C1955" t="str">
            <v>Перевозки пассажиров арендованными автобусами с водителем</v>
          </cell>
          <cell r="D1955" t="str">
            <v>49.39.31</v>
          </cell>
        </row>
        <row r="1956">
          <cell r="C1956" t="str">
            <v>Перевозка пассажиров автобусами по туристическим или экскурсионным маршрутам</v>
          </cell>
          <cell r="D1956" t="str">
            <v>49.39.32</v>
          </cell>
        </row>
        <row r="1957">
          <cell r="C1957" t="str">
            <v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v>
          </cell>
          <cell r="D1957" t="str">
            <v>49.39.33</v>
          </cell>
        </row>
        <row r="1958">
          <cell r="C1958" t="str">
            <v>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v>
          </cell>
          <cell r="D1958" t="str">
            <v>49.39.34</v>
          </cell>
        </row>
        <row r="1959">
          <cell r="C1959" t="str">
            <v>Перевозка пассажиров транспортными средствами, приводимыми в движение человеком или животными</v>
          </cell>
          <cell r="D1959" t="str">
            <v>49.39.35</v>
          </cell>
        </row>
        <row r="1960">
          <cell r="C1960" t="str">
            <v>Перевозки пассажиров сухопутным транспортом прочие, не включенные в другие группировки</v>
          </cell>
          <cell r="D1960" t="str">
            <v>49.39.39</v>
          </cell>
        </row>
        <row r="1961">
          <cell r="C1961" t="str">
            <v>Деятельность автомобильного грузового транспорта и услуги по перевозкам</v>
          </cell>
          <cell r="D1961" t="str">
            <v>49.4</v>
          </cell>
        </row>
        <row r="1962">
          <cell r="C1962" t="str">
            <v>Деятельность автомобильного грузового транспорта</v>
          </cell>
          <cell r="D1962" t="str">
            <v>49.41</v>
          </cell>
        </row>
        <row r="1963">
          <cell r="C1963" t="str">
            <v>Перевозка грузов специализированными автотранспортными средствами</v>
          </cell>
          <cell r="D1963" t="str">
            <v>49.41.1</v>
          </cell>
        </row>
        <row r="1964">
          <cell r="C1964" t="str">
            <v>Перевозка грузов неспециализированными автотранспортными средствами</v>
          </cell>
          <cell r="D1964" t="str">
            <v>49.41.2</v>
          </cell>
        </row>
        <row r="1965">
          <cell r="C1965" t="str">
            <v>Аренда грузового автомобильного транспорта с водителем</v>
          </cell>
          <cell r="D1965" t="str">
            <v>49.41.3</v>
          </cell>
        </row>
        <row r="1966">
          <cell r="C1966" t="str">
            <v>Предоставление услуг по перевозкам</v>
          </cell>
          <cell r="D1966" t="str">
            <v>49.42</v>
          </cell>
        </row>
        <row r="1967">
          <cell r="C1967" t="str">
            <v>Деятельность трубопроводного транспорта</v>
          </cell>
          <cell r="D1967" t="str">
            <v>49.5</v>
          </cell>
        </row>
        <row r="1968">
          <cell r="C1968" t="str">
            <v>Деятельность трубопроводного транспорта</v>
          </cell>
          <cell r="D1968" t="str">
            <v>49.50</v>
          </cell>
        </row>
        <row r="1969">
          <cell r="C1969" t="str">
            <v>Транспортирование по трубопроводам нефти и нефтепродуктов</v>
          </cell>
          <cell r="D1969" t="str">
            <v>49.50.1</v>
          </cell>
        </row>
        <row r="1970">
          <cell r="C1970" t="str">
            <v>Транспортирование по трубопроводам нефти</v>
          </cell>
          <cell r="D1970" t="str">
            <v>49.50.11</v>
          </cell>
        </row>
        <row r="1971">
          <cell r="C1971" t="str">
            <v>Транспортирование по трубопроводам нефтепродуктов</v>
          </cell>
          <cell r="D1971" t="str">
            <v>49.50.12</v>
          </cell>
        </row>
        <row r="1972">
          <cell r="C1972" t="str">
            <v>Транспортирование по трубопроводам газа и продуктов его переработки</v>
          </cell>
          <cell r="D1972" t="str">
            <v>49.50.2</v>
          </cell>
        </row>
        <row r="1973">
          <cell r="C1973" t="str">
            <v>Транспортирование по трубопроводам газа</v>
          </cell>
          <cell r="D1973" t="str">
            <v>49.50.21</v>
          </cell>
        </row>
        <row r="1974">
          <cell r="C1974" t="str">
            <v>Транспортирование по трубопроводам продуктов переработки газа</v>
          </cell>
          <cell r="D1974" t="str">
            <v>49.50.22</v>
          </cell>
        </row>
        <row r="1975">
          <cell r="C1975" t="str">
            <v>Транспортирование по трубопроводам прочих видов грузов</v>
          </cell>
          <cell r="D1975" t="str">
            <v>49.50.3</v>
          </cell>
        </row>
        <row r="1976">
          <cell r="C1976" t="str">
            <v>Деятельность водного транспорта</v>
          </cell>
          <cell r="D1976" t="str">
            <v>50</v>
          </cell>
        </row>
        <row r="1977">
          <cell r="C1977" t="str">
            <v>Деятельность морского пассажирского транспорта</v>
          </cell>
          <cell r="D1977" t="str">
            <v>50.1</v>
          </cell>
        </row>
        <row r="1978">
          <cell r="C1978" t="str">
            <v>Деятельность морского пассажирского транспорта</v>
          </cell>
          <cell r="D1978" t="str">
            <v>50.10</v>
          </cell>
        </row>
        <row r="1979">
          <cell r="C1979" t="str">
            <v>Перевозка пассажиров морскими судами заграничного плавания</v>
          </cell>
          <cell r="D1979" t="str">
            <v>50.10.1</v>
          </cell>
        </row>
        <row r="1980">
          <cell r="C1980" t="str">
            <v>Перевозка пассажиров морскими судами заграничного плавания, подчиняющимися расписанию</v>
          </cell>
          <cell r="D1980" t="str">
            <v>50.10.11</v>
          </cell>
        </row>
        <row r="1981">
          <cell r="C1981" t="str">
            <v>Перевозка пассажиров морскими судами заграничного плавания, не подчиняющимися расписанию</v>
          </cell>
          <cell r="D1981" t="str">
            <v>50.10.12</v>
          </cell>
        </row>
        <row r="1982">
          <cell r="C1982" t="str">
            <v>Перевозка пассажиров морскими судами каботажного плавания</v>
          </cell>
          <cell r="D1982" t="str">
            <v>50.10.2</v>
          </cell>
        </row>
        <row r="1983">
          <cell r="C1983" t="str">
            <v>Перевозка пассажиров морскими судами каботажного плавания, подчиняющимися расписанию</v>
          </cell>
          <cell r="D1983" t="str">
            <v>50.10.21</v>
          </cell>
        </row>
        <row r="1984">
          <cell r="C1984" t="str">
            <v>Перевозка пассажиров морскими судами каботажного плавания, не подчиняющимися расписанию</v>
          </cell>
          <cell r="D1984" t="str">
            <v>50.10.22</v>
          </cell>
        </row>
        <row r="1985">
          <cell r="C1985" t="str">
            <v>Аренда морских судов заграничного и каботажного плавания для перевозки пассажиров с экипажем</v>
          </cell>
          <cell r="D1985" t="str">
            <v>50.10.3</v>
          </cell>
        </row>
        <row r="1986">
          <cell r="C1986" t="str">
            <v>Аренда морских судов заграничного плавания для перевозки пассажиров с экипажем</v>
          </cell>
          <cell r="D1986" t="str">
            <v>50.10.31</v>
          </cell>
        </row>
        <row r="1987">
          <cell r="C1987" t="str">
            <v>Аренда морских судов каботажного плавания для перевозки пассажиров с экипажем</v>
          </cell>
          <cell r="D1987" t="str">
            <v>50.10.32</v>
          </cell>
        </row>
        <row r="1988">
          <cell r="C1988" t="str">
            <v>Аренда прочих морских судов для перевозки пассажиров с экипажем</v>
          </cell>
          <cell r="D1988" t="str">
            <v>50.10.39</v>
          </cell>
        </row>
        <row r="1989">
          <cell r="C1989" t="str">
            <v>Деятельность морского грузового транспорта</v>
          </cell>
          <cell r="D1989" t="str">
            <v>50.2</v>
          </cell>
        </row>
        <row r="1990">
          <cell r="C1990" t="str">
            <v>Деятельность морского грузового транспорта</v>
          </cell>
          <cell r="D1990" t="str">
            <v>50.20</v>
          </cell>
        </row>
        <row r="1991">
          <cell r="C1991" t="str">
            <v>Перевозка грузов морскими судами заграничного плавания</v>
          </cell>
          <cell r="D1991" t="str">
            <v>50.20.1</v>
          </cell>
        </row>
        <row r="1992">
          <cell r="C1992" t="str">
            <v>Перевозка замороженных или охлажденных грузов судами-рефрижераторами заграничного плавания</v>
          </cell>
          <cell r="D1992" t="str">
            <v>50.20.11</v>
          </cell>
        </row>
        <row r="1993">
          <cell r="C1993" t="str">
            <v>Перевозка сырой нефти морскими судами-танкерами заграничного плавания</v>
          </cell>
          <cell r="D1993" t="str">
            <v>50.20.12</v>
          </cell>
        </row>
        <row r="1994">
          <cell r="C1994" t="str">
            <v>Перевозка прочих жидкостей или газов морскими судами-танкерами заграничного плавания</v>
          </cell>
          <cell r="D1994" t="str">
            <v>50.20.13</v>
          </cell>
        </row>
        <row r="1995">
          <cell r="C1995" t="str">
            <v>Перевозка контейнерных грузов судами-контейнеровозами заграничного плавания</v>
          </cell>
          <cell r="D1995" t="str">
            <v>50.20.14</v>
          </cell>
        </row>
        <row r="1996">
          <cell r="C1996" t="str">
            <v>Перевозка сухих сыпучих грузов морскими судами заграничного плавания</v>
          </cell>
          <cell r="D1996" t="str">
            <v>50.20.15</v>
          </cell>
        </row>
        <row r="1997">
          <cell r="C1997" t="str">
            <v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v>
          </cell>
          <cell r="D1997" t="str">
            <v>50.20.16</v>
          </cell>
        </row>
        <row r="1998">
          <cell r="C1998" t="str">
            <v>Перевозка прочих грузов морскими судами заграничного плавания</v>
          </cell>
          <cell r="D1998" t="str">
            <v>50.20.19</v>
          </cell>
        </row>
        <row r="1999">
          <cell r="C1999" t="str">
            <v>Перевозка грузов морскими судами каботажного плавания</v>
          </cell>
          <cell r="D1999" t="str">
            <v>50.20.2</v>
          </cell>
        </row>
        <row r="2000">
          <cell r="C2000" t="str">
            <v>Перевозка замороженных или охлажденных грузов судами-рефрижераторами каботажного плавания</v>
          </cell>
          <cell r="D2000" t="str">
            <v>50.20.21</v>
          </cell>
        </row>
        <row r="2001">
          <cell r="C2001" t="str">
            <v>Перевозка сырой нефти морскими судами-танкерами каботажного плавания</v>
          </cell>
          <cell r="D2001" t="str">
            <v>50.20.22</v>
          </cell>
        </row>
        <row r="2002">
          <cell r="C2002" t="str">
            <v>Перевозка прочих жидкостей или газов морскими судами-танкерами каботажного плавания</v>
          </cell>
          <cell r="D2002" t="str">
            <v>50.20.23</v>
          </cell>
        </row>
        <row r="2003">
          <cell r="C2003" t="str">
            <v>Перевозка контейнерных грузов судами-контейнеровозами каботажного плавания</v>
          </cell>
          <cell r="D2003" t="str">
            <v>50.20.24</v>
          </cell>
        </row>
        <row r="2004">
          <cell r="C2004" t="str">
            <v>Перевозка сухих сыпучих грузов морскими судами каботажного плавания</v>
          </cell>
          <cell r="D2004" t="str">
            <v>50.20.25</v>
          </cell>
        </row>
        <row r="2005">
          <cell r="C2005" t="str">
            <v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v>
          </cell>
          <cell r="D2005" t="str">
            <v>50.20.26</v>
          </cell>
        </row>
        <row r="2006">
          <cell r="C2006" t="str">
            <v>Перевозка прочих грузов морскими судами каботажного плавания</v>
          </cell>
          <cell r="D2006" t="str">
            <v>50.20.29</v>
          </cell>
        </row>
        <row r="2007">
          <cell r="C2007" t="str">
            <v>Аренда морских судов заграничного и каботажного плавания для перевозки грузов с экипажем</v>
          </cell>
          <cell r="D2007" t="str">
            <v>50.20.3</v>
          </cell>
        </row>
        <row r="2008">
          <cell r="C2008" t="str">
            <v>Аренда морских судов заграничного плавания для перевозки грузов с экипажем</v>
          </cell>
          <cell r="D2008" t="str">
            <v>50.20.31</v>
          </cell>
        </row>
        <row r="2009">
          <cell r="C2009" t="str">
            <v>Аренда морских судов каботажного плавания для перевозки грузов с экипажем</v>
          </cell>
          <cell r="D2009" t="str">
            <v>50.20.32</v>
          </cell>
        </row>
        <row r="2010">
          <cell r="C2010" t="str">
            <v>Буксировка и маневровые услуги, оказываемые судами заграничного и каботажного плавания</v>
          </cell>
          <cell r="D2010" t="str">
            <v>50.20.4</v>
          </cell>
        </row>
        <row r="2011">
          <cell r="C2011" t="str">
            <v>Буксировка судами заграничного и каботажного плавания</v>
          </cell>
          <cell r="D2011" t="str">
            <v>50.20.41</v>
          </cell>
        </row>
        <row r="2012">
          <cell r="C2012" t="str">
            <v>Деятельность по оказанию маневровых услуг судами заграничного и каботажного плавания</v>
          </cell>
          <cell r="D2012" t="str">
            <v>50.20.42</v>
          </cell>
        </row>
        <row r="2013">
          <cell r="C2013" t="str">
            <v>Деятельность внутреннего водного пассажирского транспорта</v>
          </cell>
          <cell r="D2013" t="str">
            <v>50.3</v>
          </cell>
        </row>
        <row r="2014">
          <cell r="C2014" t="str">
            <v>Деятельность внутреннего водного пассажирского транспорта</v>
          </cell>
          <cell r="D2014" t="str">
            <v>50.30</v>
          </cell>
        </row>
        <row r="2015">
          <cell r="C2015" t="str">
            <v>Перевозка пассажиров по внутренним водным путям</v>
          </cell>
          <cell r="D2015" t="str">
            <v>50.30.1</v>
          </cell>
        </row>
        <row r="2016">
          <cell r="C2016" t="str">
            <v>Аренда судов внутреннего водного транспорта для перевозки пассажиров с экипажем</v>
          </cell>
          <cell r="D2016" t="str">
            <v>50.30.2</v>
          </cell>
        </row>
        <row r="2017">
          <cell r="C2017" t="str">
            <v>Деятельность внутреннего водного грузового транспорта</v>
          </cell>
          <cell r="D2017" t="str">
            <v>50.4</v>
          </cell>
        </row>
        <row r="2018">
          <cell r="C2018" t="str">
            <v>Деятельность внутреннего водного грузового транспорта</v>
          </cell>
          <cell r="D2018" t="str">
            <v>50.40</v>
          </cell>
        </row>
        <row r="2019">
          <cell r="C2019" t="str">
            <v>Перевозка грузов по внутренним водным путям</v>
          </cell>
          <cell r="D2019" t="str">
            <v>50.40.1</v>
          </cell>
        </row>
        <row r="2020">
          <cell r="C2020" t="str">
            <v>Буксировка и маневровые услуги на внутренних водных путях</v>
          </cell>
          <cell r="D2020" t="str">
            <v>50.40.2</v>
          </cell>
        </row>
        <row r="2021">
          <cell r="C2021" t="str">
            <v>Аренда судов внутреннего водного транспорта для перевозки грузов с экипажем</v>
          </cell>
          <cell r="D2021" t="str">
            <v>50.40.3</v>
          </cell>
        </row>
        <row r="2022">
          <cell r="C2022" t="str">
            <v>Деятельность воздушного и космического транспорта</v>
          </cell>
          <cell r="D2022" t="str">
            <v>51</v>
          </cell>
        </row>
        <row r="2023">
          <cell r="C2023" t="str">
            <v>Деятельность пассажирского воздушного транспорта</v>
          </cell>
          <cell r="D2023" t="str">
            <v>51.1</v>
          </cell>
        </row>
        <row r="2024">
          <cell r="C2024" t="str">
            <v>Деятельность пассажирского воздушного транспорта</v>
          </cell>
          <cell r="D2024" t="str">
            <v>51.10</v>
          </cell>
        </row>
        <row r="2025">
          <cell r="C2025" t="str">
            <v>Перевозка воздушным пассажирским транспортом, подчиняющимся расписанию</v>
          </cell>
          <cell r="D2025" t="str">
            <v>51.10.1</v>
          </cell>
        </row>
        <row r="2026">
          <cell r="C2026" t="str">
            <v>Перевозка воздушным пассажирским транспортом, не подчиняющимся расписанию</v>
          </cell>
          <cell r="D2026" t="str">
            <v>51.10.2</v>
          </cell>
        </row>
        <row r="2027">
          <cell r="C2027" t="str">
            <v>Аренда воздушного судна с экипажем для перевозки пассажиров</v>
          </cell>
          <cell r="D2027" t="str">
            <v>51.10.3</v>
          </cell>
        </row>
        <row r="2028">
          <cell r="C2028" t="str">
            <v>Деятельность грузового воздушного транспорта и космического транспорта</v>
          </cell>
          <cell r="D2028" t="str">
            <v>51.2</v>
          </cell>
        </row>
        <row r="2029">
          <cell r="C2029" t="str">
            <v>Деятельность грузового воздушного транспорта</v>
          </cell>
          <cell r="D2029" t="str">
            <v>51.21</v>
          </cell>
        </row>
        <row r="2030">
          <cell r="C2030" t="str">
            <v>Перевозка воздушным грузовым транспортом, подчиняющимся расписанию</v>
          </cell>
          <cell r="D2030" t="str">
            <v>51.21.1</v>
          </cell>
        </row>
        <row r="2031">
          <cell r="C2031" t="str">
            <v>Перевозка воздушным грузовым транспортом, не подчиняющимся расписанию</v>
          </cell>
          <cell r="D2031" t="str">
            <v>51.21.2</v>
          </cell>
        </row>
        <row r="2032">
          <cell r="C2032" t="str">
            <v>Аренда грузовых воздушных судов с экипажем</v>
          </cell>
          <cell r="D2032" t="str">
            <v>51.21.3</v>
          </cell>
        </row>
        <row r="2033">
          <cell r="C2033" t="str">
            <v>Деятельность космического транспорта</v>
          </cell>
          <cell r="D2033" t="str">
            <v>51.22</v>
          </cell>
        </row>
        <row r="2034">
          <cell r="C2034" t="str">
            <v>Перевозка пассажиров космическим транспортом</v>
          </cell>
          <cell r="D2034" t="str">
            <v>51.22.1</v>
          </cell>
        </row>
        <row r="2035">
          <cell r="C2035" t="str">
            <v>Перевозка грузов космическим транспортом</v>
          </cell>
          <cell r="D2035" t="str">
            <v>51.22.2</v>
          </cell>
        </row>
        <row r="2036">
          <cell r="C2036" t="str">
            <v>Запуск ракет космического назначения и выведение космических объектов на орбиту</v>
          </cell>
          <cell r="D2036" t="str">
            <v>51.22.3</v>
          </cell>
        </row>
        <row r="2037">
          <cell r="C2037" t="str">
            <v>Деятельность космических лабораторий</v>
          </cell>
          <cell r="D2037" t="str">
            <v>51.22.4</v>
          </cell>
        </row>
        <row r="2038">
          <cell r="C2038" t="str">
            <v>Складское хозяйство и вспомогательная транспортная деятельность</v>
          </cell>
          <cell r="D2038" t="str">
            <v>52</v>
          </cell>
        </row>
        <row r="2039">
          <cell r="C2039" t="str">
            <v>Деятельность по складированию и хранению</v>
          </cell>
          <cell r="D2039" t="str">
            <v>52.1</v>
          </cell>
        </row>
        <row r="2040">
          <cell r="C2040" t="str">
            <v>Деятельность по складированию и хранению</v>
          </cell>
          <cell r="D2040" t="str">
            <v>52.10</v>
          </cell>
        </row>
        <row r="2041">
          <cell r="C2041" t="str">
            <v>Хранение и складирование замороженных или охлажденных грузов</v>
          </cell>
          <cell r="D2041" t="str">
            <v>52.10.1</v>
          </cell>
        </row>
        <row r="2042">
          <cell r="C2042" t="str">
            <v>Хранение и складирование жидких или газообразных грузов</v>
          </cell>
          <cell r="D2042" t="str">
            <v>52.10.2</v>
          </cell>
        </row>
        <row r="2043">
          <cell r="C2043" t="str">
            <v>Хранение и складирование нефти и продуктов ее переработки</v>
          </cell>
          <cell r="D2043" t="str">
            <v>52.10.21</v>
          </cell>
        </row>
        <row r="2044">
          <cell r="C2044" t="str">
            <v>Хранение и складирование газа и продуктов его переработки</v>
          </cell>
          <cell r="D2044" t="str">
            <v>52.10.22</v>
          </cell>
        </row>
        <row r="2045">
          <cell r="C2045" t="str">
            <v>Хранение и складирование прочих жидких или газообразных грузов</v>
          </cell>
          <cell r="D2045" t="str">
            <v>52.10.23</v>
          </cell>
        </row>
        <row r="2046">
          <cell r="C2046" t="str">
            <v>Хранение и складирование зерна</v>
          </cell>
          <cell r="D2046" t="str">
            <v>52.10.3</v>
          </cell>
        </row>
        <row r="2047">
          <cell r="C2047" t="str">
            <v>Хранение ядерных материалов и радиоактивных веществ</v>
          </cell>
          <cell r="D2047" t="str">
            <v>52.10.4</v>
          </cell>
        </row>
        <row r="2048">
          <cell r="C2048" t="str">
            <v>Хранение и складирование прочих грузов</v>
          </cell>
          <cell r="D2048" t="str">
            <v>52.10.9</v>
          </cell>
        </row>
        <row r="2049">
          <cell r="C2049" t="str">
            <v>Деятельность транспортная вспомогательная</v>
          </cell>
          <cell r="D2049" t="str">
            <v>52.2</v>
          </cell>
        </row>
        <row r="2050">
          <cell r="C2050" t="str">
            <v>Деятельность вспомогательная, связанная с сухопутным транспортом</v>
          </cell>
          <cell r="D2050" t="str">
            <v>52.21</v>
          </cell>
        </row>
        <row r="2051">
          <cell r="C2051" t="str">
            <v>Деятельность вспомогательная, связанная с железнодорожным транспортом</v>
          </cell>
          <cell r="D2051" t="str">
            <v>52.21.1</v>
          </cell>
        </row>
        <row r="2052">
          <cell r="C2052" t="str">
            <v>Предоставление железнодорожных маневровых или буксировочных услуг</v>
          </cell>
          <cell r="D2052" t="str">
            <v>52.21.11</v>
          </cell>
        </row>
        <row r="2053">
          <cell r="C2053" t="str">
            <v>Деятельность железнодорожных пассажирских вокзалов и грузовых терминалов</v>
          </cell>
          <cell r="D2053" t="str">
            <v>52.21.12</v>
          </cell>
        </row>
        <row r="2054">
          <cell r="C2054" t="str">
            <v>Деятельность железнодорожной инфраструктуры</v>
          </cell>
          <cell r="D2054" t="str">
            <v>52.21.13</v>
          </cell>
        </row>
        <row r="2055">
          <cell r="C2055" t="str">
            <v>Деятельность вспомогательная прочая, связанная с железнодорожным транспортом</v>
          </cell>
          <cell r="D2055" t="str">
            <v>52.21.19</v>
          </cell>
        </row>
        <row r="2056">
          <cell r="C2056" t="str">
            <v>Деятельность вспомогательная, связанная с автомобильным транспортом</v>
          </cell>
          <cell r="D2056" t="str">
            <v>52.21.2</v>
          </cell>
        </row>
        <row r="2057">
          <cell r="C2057" t="str">
            <v>Деятельность автовокзалов и автостанций</v>
          </cell>
          <cell r="D2057" t="str">
            <v>52.21.21</v>
          </cell>
        </row>
        <row r="2058">
          <cell r="C2058" t="str">
            <v>Деятельность по эксплуатации автомобильных дорог и автомагистралей</v>
          </cell>
          <cell r="D2058" t="str">
            <v>52.21.22</v>
          </cell>
        </row>
        <row r="2059">
          <cell r="C2059" t="str">
            <v>Деятельность по эксплуатации мостов и тоннелей</v>
          </cell>
          <cell r="D2059" t="str">
            <v>52.21.23</v>
          </cell>
        </row>
        <row r="2060">
          <cell r="C2060" t="str">
            <v>Деятельность стоянок для транспортных средств</v>
          </cell>
          <cell r="D2060" t="str">
            <v>52.21.24</v>
          </cell>
        </row>
        <row r="2061">
          <cell r="C2061" t="str">
            <v>Деятельность по буксировке автотранспортных средств</v>
          </cell>
          <cell r="D2061" t="str">
            <v>52.21.25</v>
          </cell>
        </row>
        <row r="2062">
          <cell r="C2062" t="str">
            <v>Деятельность вспомогательная прочая, связанная с автомобильным транспортом</v>
          </cell>
          <cell r="D2062" t="str">
            <v>52.21.29</v>
          </cell>
        </row>
        <row r="2063">
          <cell r="C2063" t="str">
            <v>Деятельность вспомогательная, связанная с трубопроводным транспортом</v>
          </cell>
          <cell r="D2063" t="str">
            <v>52.21.3</v>
          </cell>
        </row>
        <row r="2064">
          <cell r="C2064" t="str">
            <v>Деятельность вспомогательная, связанная с водным транспортом</v>
          </cell>
          <cell r="D2064" t="str">
            <v>52.22</v>
          </cell>
        </row>
        <row r="2065">
          <cell r="C2065" t="str">
            <v>Деятельность вспомогательная, связанная с морским транспортом</v>
          </cell>
          <cell r="D2065" t="str">
            <v>52.22.1</v>
          </cell>
        </row>
        <row r="2066">
          <cell r="C2066" t="str">
            <v>Деятельность инфраструктуры морских портов, включая портовые гидротехнические сооружения (причалы, морские терминалы, доки и др.)</v>
          </cell>
          <cell r="D2066" t="str">
            <v>52.22.11</v>
          </cell>
        </row>
        <row r="2067">
          <cell r="C2067" t="str">
            <v>Обеспечение судоходства в морских и прибрежных водах, включая лоцманскую проводку судов</v>
          </cell>
          <cell r="D2067" t="str">
            <v>52.22.12</v>
          </cell>
        </row>
        <row r="2068">
          <cell r="C2068" t="str">
            <v>Деятельность по постановке судов к причалу, осуществление швартовых операций с судами в морских портах</v>
          </cell>
          <cell r="D2068" t="str">
            <v>52.22.13</v>
          </cell>
        </row>
        <row r="2069">
          <cell r="C2069" t="str">
            <v>Деятельность по навигационному обеспечению судоходства на морском транспорте</v>
          </cell>
          <cell r="D2069" t="str">
            <v>52.22.14</v>
          </cell>
        </row>
        <row r="2070">
          <cell r="C2070" t="str">
            <v>Деятельность аварийно-спасательная и судоподъемная на морском транспорте</v>
          </cell>
          <cell r="D2070" t="str">
            <v>52.22.15</v>
          </cell>
        </row>
        <row r="2071">
          <cell r="C2071" t="str">
            <v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v>
          </cell>
          <cell r="D2071" t="str">
            <v>52.22.16</v>
          </cell>
        </row>
        <row r="2072">
          <cell r="C2072" t="str">
            <v>Производство водолазных работ по обслуживанию морских судов</v>
          </cell>
          <cell r="D2072" t="str">
            <v>52.22.17</v>
          </cell>
        </row>
        <row r="2073">
          <cell r="C2073" t="str">
            <v>Деятельность ледокольного флота на морском транспорте</v>
          </cell>
          <cell r="D2073" t="str">
            <v>52.22.18</v>
          </cell>
        </row>
        <row r="2074">
          <cell r="C2074" t="str">
            <v>Деятельность вспомогательная, связанная морским транспортом, прочая, не включенная в другие группировки</v>
          </cell>
          <cell r="D2074" t="str">
            <v>52.22.19</v>
          </cell>
        </row>
        <row r="2075">
          <cell r="C2075" t="str">
            <v>Деятельность вспомогательная, связанная с внутренним водным транспортом</v>
          </cell>
          <cell r="D2075" t="str">
            <v>52.22.2</v>
          </cell>
        </row>
        <row r="2076">
          <cell r="C2076" t="str">
            <v>Деятельность инфраструктуры речных портов и гидротехнических сооружений</v>
          </cell>
          <cell r="D2076" t="str">
            <v>52.22.21</v>
          </cell>
        </row>
        <row r="2077">
          <cell r="C2077" t="str">
            <v>Обеспечение судоходства по внутренним водным путям, в том числе лоцманская проводка судов</v>
          </cell>
          <cell r="D2077" t="str">
            <v>52.22.22</v>
          </cell>
        </row>
        <row r="2078">
          <cell r="C2078" t="str">
            <v>Деятельность по постановке судов к причалу, осуществление швартовых операций в речных портах на внутреннем водном транспорте</v>
          </cell>
          <cell r="D2078" t="str">
            <v>52.22.23</v>
          </cell>
        </row>
        <row r="2079">
          <cell r="C2079" t="str">
            <v>Деятельность по навигационному обеспечению судоходства на внутреннем водном транспорте</v>
          </cell>
          <cell r="D2079" t="str">
            <v>52.22.24</v>
          </cell>
        </row>
        <row r="2080">
          <cell r="C2080" t="str">
            <v>Деятельность аварийно-спасательная и судоподъемная на внутреннем водном транспорте</v>
          </cell>
          <cell r="D2080" t="str">
            <v>52.22.25</v>
          </cell>
        </row>
        <row r="2081">
          <cell r="C2081" t="str">
            <v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v>
          </cell>
          <cell r="D2081" t="str">
            <v>52.22.26</v>
          </cell>
        </row>
        <row r="2082">
          <cell r="C2082" t="str">
            <v>Производство водолазных работ по обслуживанию судов на внутреннем водном транспорте</v>
          </cell>
          <cell r="D2082" t="str">
            <v>52.22.27</v>
          </cell>
        </row>
        <row r="2083">
          <cell r="C2083" t="str">
            <v>Деятельность ледокольного флота на внутреннем водном транспорте</v>
          </cell>
          <cell r="D2083" t="str">
            <v>52.22.28</v>
          </cell>
        </row>
        <row r="2084">
          <cell r="C2084" t="str">
            <v>Деятельность вспомогательная, связанная с внутренним водным транспортом, прочая, не включенная в другие группировки</v>
          </cell>
          <cell r="D2084" t="str">
            <v>52.22.29</v>
          </cell>
        </row>
        <row r="2085">
          <cell r="C2085" t="str">
            <v>Деятельность вспомогательная, связанная с воздушным и космическим транспортом</v>
          </cell>
          <cell r="D2085" t="str">
            <v>52.23</v>
          </cell>
        </row>
        <row r="2086">
          <cell r="C2086" t="str">
            <v>Деятельность вспомогательная, связанная с воздушным транспортом</v>
          </cell>
          <cell r="D2086" t="str">
            <v>52.23.1</v>
          </cell>
        </row>
        <row r="2087">
          <cell r="C2087" t="str">
            <v>Деятельность аэропортовая</v>
          </cell>
          <cell r="D2087" t="str">
            <v>52.23.11</v>
          </cell>
        </row>
        <row r="2088">
          <cell r="C2088" t="str">
            <v>Обеспечение обслуживания (управления) воздушного движения</v>
          </cell>
          <cell r="D2088" t="str">
            <v>52.23.12</v>
          </cell>
        </row>
        <row r="2089">
          <cell r="C2089" t="str">
            <v>Выполнение авиационных работ</v>
          </cell>
          <cell r="D2089" t="str">
            <v>52.23.13</v>
          </cell>
        </row>
        <row r="2090">
          <cell r="C2090" t="str">
            <v>Деятельность вспомогательная прочая, связанная с воздушным транспортом</v>
          </cell>
          <cell r="D2090" t="str">
            <v>52.23.19</v>
          </cell>
        </row>
        <row r="2091">
          <cell r="C2091" t="str">
            <v>Деятельность вспомогательная, связанная с космическим транспортом</v>
          </cell>
          <cell r="D2091" t="str">
            <v>52.23.2</v>
          </cell>
        </row>
        <row r="2092">
          <cell r="C2092" t="str">
            <v>Деятельность наземных центров управления полетами космических объектов в космическом пространстве и центров (пунктов) космической связи</v>
          </cell>
          <cell r="D2092" t="str">
            <v>52.23.21</v>
          </cell>
        </row>
        <row r="2093">
          <cell r="C2093" t="str">
            <v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v>
          </cell>
          <cell r="D2093" t="str">
            <v>52.23.22</v>
          </cell>
        </row>
        <row r="2094">
          <cell r="C2094" t="str">
            <v>Деятельность, связанная с подготовкой космонавтов для работы непосредственно в космическом пространстве</v>
          </cell>
          <cell r="D2094" t="str">
            <v>52.23.23</v>
          </cell>
        </row>
        <row r="2095">
          <cell r="C2095" t="str">
            <v>Деятельность вспомогательная прочая, связанная с космическим транспортом</v>
          </cell>
          <cell r="D2095" t="str">
            <v>52.23.29</v>
          </cell>
        </row>
        <row r="2096">
          <cell r="C2096" t="str">
            <v>Транспортная обработка грузов</v>
          </cell>
          <cell r="D2096" t="str">
            <v>52.24</v>
          </cell>
        </row>
        <row r="2097">
          <cell r="C2097" t="str">
            <v>Транспортная обработка контейнеров</v>
          </cell>
          <cell r="D2097" t="str">
            <v>52.24.1</v>
          </cell>
        </row>
        <row r="2098">
          <cell r="C2098" t="str">
            <v>Транспортная обработка прочих грузов</v>
          </cell>
          <cell r="D2098" t="str">
            <v>52.24.2</v>
          </cell>
        </row>
        <row r="2099">
          <cell r="C2099" t="str">
            <v>Деятельность вспомогательная прочая, связанная с перевозками</v>
          </cell>
          <cell r="D2099" t="str">
            <v>52.29</v>
          </cell>
        </row>
        <row r="2100">
          <cell r="C2100" t="str">
            <v>Деятельность почтовой связи и курьерская деятельность</v>
          </cell>
          <cell r="D2100" t="str">
            <v>53</v>
          </cell>
        </row>
        <row r="2101">
          <cell r="C2101" t="str">
            <v>Деятельность почтовой связи общего пользования</v>
          </cell>
          <cell r="D2101" t="str">
            <v>53.1</v>
          </cell>
        </row>
        <row r="2102">
          <cell r="C2102" t="str">
            <v>Деятельность почтовой связи общего пользования</v>
          </cell>
          <cell r="D2102" t="str">
            <v>53.10</v>
          </cell>
        </row>
        <row r="2103">
          <cell r="C2103" t="str">
            <v>Деятельность почтовой связи, связанная с пересылкой газет и других периодических изданий</v>
          </cell>
          <cell r="D2103" t="str">
            <v>53.10.1</v>
          </cell>
        </row>
        <row r="2104">
          <cell r="C2104" t="str">
            <v>Деятельность почтовой связи, связанная с пересылкой письменной корреспонденции</v>
          </cell>
          <cell r="D2104" t="str">
            <v>53.10.2</v>
          </cell>
        </row>
        <row r="2105">
          <cell r="C2105" t="str">
            <v>Деятельность почтовой связи, связанная с пересылкой посылочной почты</v>
          </cell>
          <cell r="D2105" t="str">
            <v>53.10.3</v>
          </cell>
        </row>
        <row r="2106">
          <cell r="C2106" t="str">
            <v>Деятельность почтовой связи дополнительная</v>
          </cell>
          <cell r="D2106" t="str">
            <v>53.10.4</v>
          </cell>
        </row>
        <row r="2107">
          <cell r="C2107" t="str">
            <v>Деятельность почтовой связи общего пользования прочая</v>
          </cell>
          <cell r="D2107" t="str">
            <v>53.10.9</v>
          </cell>
        </row>
        <row r="2108">
          <cell r="C2108" t="str">
            <v>Деятельность почтовой связи прочая и курьерская деятельность</v>
          </cell>
          <cell r="D2108" t="str">
            <v>53.2</v>
          </cell>
        </row>
        <row r="2109">
          <cell r="C2109" t="str">
            <v>Деятельность почтовой связи прочая и курьерская деятельность</v>
          </cell>
          <cell r="D2109" t="str">
            <v>53.20</v>
          </cell>
        </row>
        <row r="2110">
          <cell r="C2110" t="str">
            <v>Деятельность специальной почтовой связи</v>
          </cell>
          <cell r="D2110" t="str">
            <v>53.20.1</v>
          </cell>
        </row>
        <row r="2111">
          <cell r="C2111" t="str">
            <v>Деятельность фельдъегерской связи</v>
          </cell>
          <cell r="D2111" t="str">
            <v>53.20.2</v>
          </cell>
        </row>
        <row r="2112">
          <cell r="C2112" t="str">
            <v>Деятельность федеральной фельдъегерской связи</v>
          </cell>
          <cell r="D2112" t="str">
            <v>53.20.21</v>
          </cell>
        </row>
        <row r="2113">
          <cell r="C2113" t="str">
            <v>Деятельность фельдъегерско-почтовой связи</v>
          </cell>
          <cell r="D2113" t="str">
            <v>53.20.22</v>
          </cell>
        </row>
        <row r="2114">
          <cell r="C2114" t="str">
            <v>Деятельность почтовой связи прочая, не включенная в другие группировки</v>
          </cell>
          <cell r="D2114" t="str">
            <v>53.20.29</v>
          </cell>
        </row>
        <row r="2115">
          <cell r="C2115" t="str">
            <v>Деятельность курьерская</v>
          </cell>
          <cell r="D2115" t="str">
            <v>53.20.3</v>
          </cell>
        </row>
        <row r="2116">
          <cell r="C2116" t="str">
            <v>Деятельность по курьерской доставке различными видами транспорта</v>
          </cell>
          <cell r="D2116" t="str">
            <v>53.20.31</v>
          </cell>
        </row>
        <row r="2117">
          <cell r="C2117" t="str">
            <v>Деятельность по доставке еды на дом</v>
          </cell>
          <cell r="D2117" t="str">
            <v>53.20.32</v>
          </cell>
        </row>
        <row r="2118">
          <cell r="C2118" t="str">
            <v>Деятельность курьерская прочая</v>
          </cell>
          <cell r="D2118" t="str">
            <v>53.20.39</v>
          </cell>
        </row>
        <row r="2119">
          <cell r="C2119" t="str">
            <v>ДЕЯТЕЛЬНОСТЬ ГОСТИНИЦ И ПРЕДПРИЯТИЙ ОБЩЕСТВЕННОГО ПИТАНИЯ</v>
          </cell>
        </row>
        <row r="2120">
          <cell r="C2120" t="str">
            <v>Деятельность по предоставлению мест для временного проживания</v>
          </cell>
          <cell r="D2120" t="str">
            <v>55</v>
          </cell>
        </row>
        <row r="2121">
          <cell r="C2121" t="str">
            <v>Деятельность гостиниц и прочих мест для временного проживания</v>
          </cell>
          <cell r="D2121" t="str">
            <v>55.1</v>
          </cell>
        </row>
        <row r="2122">
          <cell r="C2122" t="str">
            <v>Деятельность гостиниц и прочих мест для временного проживания</v>
          </cell>
          <cell r="D2122" t="str">
            <v>55.10</v>
          </cell>
        </row>
        <row r="2123">
          <cell r="C2123" t="str">
            <v>Деятельность по предоставлению мест для краткосрочного проживания</v>
          </cell>
          <cell r="D2123" t="str">
            <v>55.2</v>
          </cell>
        </row>
        <row r="2124">
          <cell r="C2124" t="str">
            <v>Деятельность по предоставлению мест для краткосрочного проживания</v>
          </cell>
          <cell r="D2124" t="str">
            <v>55.20</v>
          </cell>
        </row>
        <row r="2125">
          <cell r="C2125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D2125" t="str">
            <v>55.3</v>
          </cell>
        </row>
        <row r="2126">
          <cell r="C2126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D2126" t="str">
            <v>55.30</v>
          </cell>
        </row>
        <row r="2127">
          <cell r="C2127" t="str">
            <v>Деятельность по предоставлению прочих мест для временного проживания</v>
          </cell>
          <cell r="D2127" t="str">
            <v>55.9</v>
          </cell>
        </row>
        <row r="2128">
          <cell r="C2128" t="str">
            <v>Деятельность по предоставлению прочих мест для временного проживания</v>
          </cell>
          <cell r="D2128" t="str">
            <v>55.90</v>
          </cell>
        </row>
        <row r="2129">
          <cell r="C2129" t="str">
            <v>Деятельность по предоставлению продуктов питания и напитков</v>
          </cell>
          <cell r="D2129" t="str">
            <v>56</v>
          </cell>
        </row>
        <row r="2130">
          <cell r="C2130" t="str">
            <v>Деятельность ресторанов и услуги по доставке продуктов питания</v>
          </cell>
          <cell r="D2130" t="str">
            <v>56.1</v>
          </cell>
        </row>
        <row r="2131">
          <cell r="C2131" t="str">
            <v>Деятельность ресторанов и услуги по доставке продуктов питания</v>
          </cell>
          <cell r="D2131" t="str">
            <v>56.10</v>
          </cell>
        </row>
        <row r="2132">
          <cell r="C2132" t="str">
            <v>Деятельность ресторанов и кафе с полным ресторанным обслуживанием, кафетериев, ресторанов быстрого питания и самообслуживания</v>
          </cell>
          <cell r="D2132" t="str">
            <v>56.10.1</v>
          </cell>
        </row>
        <row r="2133">
          <cell r="C2133" t="str">
            <v>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D2133" t="str">
            <v>56.10.2</v>
          </cell>
        </row>
        <row r="2134">
          <cell r="C2134" t="str">
            <v>Деятельность предприятий общественного питания с обслуживанием на вынос</v>
          </cell>
          <cell r="D2134" t="str">
            <v>56.10.21</v>
          </cell>
        </row>
        <row r="2135">
          <cell r="C2135" t="str">
            <v>Деятельность передвижных продовольственных лавок по приготовлению и/или продаже пищи, готовой к употреблению</v>
          </cell>
          <cell r="D2135" t="str">
            <v>56.10.22</v>
          </cell>
        </row>
        <row r="2136">
          <cell r="C2136" t="str">
            <v>Деятельность вагончиков, палаток по приготовлению и продаже мороженого</v>
          </cell>
          <cell r="D2136" t="str">
            <v>56.10.23</v>
          </cell>
        </row>
        <row r="2137">
          <cell r="C2137" t="str">
            <v>Деятельность рыночных киосков и торговых палаток по приготовлению пищи</v>
          </cell>
          <cell r="D2137" t="str">
            <v>56.10.24</v>
          </cell>
        </row>
        <row r="2138">
          <cell r="C2138" t="str">
            <v>Деятельность ресторанов и баров по обеспечению питанием в железнодорожных вагонах-ресторанах и на судах</v>
          </cell>
          <cell r="D2138" t="str">
            <v>56.10.3</v>
          </cell>
        </row>
        <row r="2139">
          <cell r="C2139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D2139" t="str">
            <v>56.2</v>
          </cell>
        </row>
        <row r="2140">
          <cell r="C2140" t="str">
            <v>Деятельность предприятий общественного питания по обслуживанию торжественных мероприятий</v>
          </cell>
          <cell r="D2140" t="str">
            <v>56.21</v>
          </cell>
        </row>
        <row r="2141">
          <cell r="C2141" t="str">
            <v>Деятельность предприятий общественного питания по прочим видам организации питания</v>
          </cell>
          <cell r="D2141" t="str">
            <v>56.29</v>
          </cell>
        </row>
        <row r="2142">
          <cell r="C2142" t="str">
            <v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v>
          </cell>
          <cell r="D2142" t="str">
            <v>56.29.1</v>
          </cell>
        </row>
        <row r="2143">
          <cell r="C2143" t="str">
            <v>Деятельность столовых и буфетов при предприятиях и учреждениях</v>
          </cell>
          <cell r="D2143" t="str">
            <v>56.29.2</v>
          </cell>
        </row>
        <row r="2144">
          <cell r="C2144" t="str">
            <v>Деятельность по доставке продуктов питания учебным, спортивным и прочим учреждениям (по льготным ценам)</v>
          </cell>
          <cell r="D2144" t="str">
            <v>56.29.3</v>
          </cell>
        </row>
        <row r="2145">
          <cell r="C2145" t="str">
            <v>Деятельность социальных столовых, буфетов или кафетериев (в офисах, больницах, школах, институтах и пр.) на основе льготных цен на питание</v>
          </cell>
          <cell r="D2145" t="str">
            <v>56.29.4</v>
          </cell>
        </row>
        <row r="2146">
          <cell r="C2146" t="str">
            <v>Подача напитков</v>
          </cell>
          <cell r="D2146" t="str">
            <v>56.3</v>
          </cell>
        </row>
        <row r="2147">
          <cell r="C2147" t="str">
            <v>Подача напитков</v>
          </cell>
          <cell r="D2147" t="str">
            <v>56.30</v>
          </cell>
        </row>
        <row r="2148">
          <cell r="C2148" t="str">
            <v>ДЕЯТЕЛЬНОСТЬ В ОБЛАСТИ ИНФОРМАЦИИ И СВЯЗИ</v>
          </cell>
        </row>
        <row r="2149">
          <cell r="C2149" t="str">
            <v>Деятельность издательская</v>
          </cell>
          <cell r="D2149" t="str">
            <v>58</v>
          </cell>
        </row>
        <row r="2150">
          <cell r="C2150" t="str">
            <v>Издание книг, периодических публикаций и другие виды издательской деятельности</v>
          </cell>
          <cell r="D2150" t="str">
            <v>58.1</v>
          </cell>
        </row>
        <row r="2151">
          <cell r="C2151" t="str">
            <v>Издание книг</v>
          </cell>
          <cell r="D2151" t="str">
            <v>58.11</v>
          </cell>
        </row>
        <row r="2152">
          <cell r="C2152" t="str">
            <v>Издание книг, брошюр, рекламных буклетов и аналогичных изданий, включая издание словарей и энциклопедий, в том числе для слепых, в печатном виде</v>
          </cell>
          <cell r="D2152" t="str">
            <v>58.11.1</v>
          </cell>
        </row>
        <row r="2153">
          <cell r="C2153" t="str">
            <v>Издание книг, брошюр, рекламных буклетов и аналогичных изданий, включая издание словарей и энциклопедий на электронных носителях</v>
          </cell>
          <cell r="D2153" t="str">
            <v>58.11.2</v>
          </cell>
        </row>
        <row r="2154">
          <cell r="C2154" t="str">
            <v>Издание атласов, карт и таблиц, в том числе для слепых, в печатном виде</v>
          </cell>
          <cell r="D2154" t="str">
            <v>58.11.3</v>
          </cell>
        </row>
        <row r="2155">
          <cell r="C2155" t="str">
            <v>Издание атласов, карт и таблиц на электронных носителях</v>
          </cell>
          <cell r="D2155" t="str">
            <v>58.11.4</v>
          </cell>
        </row>
        <row r="2156">
          <cell r="C2156" t="str">
            <v>Издание адресных справочников и списков адресатов</v>
          </cell>
          <cell r="D2156" t="str">
            <v>58.12</v>
          </cell>
        </row>
        <row r="2157">
          <cell r="C2157" t="str">
            <v>Издание справочников в печатном виде</v>
          </cell>
          <cell r="D2157" t="str">
            <v>58.12.1</v>
          </cell>
        </row>
        <row r="2158">
          <cell r="C2158" t="str">
            <v>Издание справочников на электронных носителях</v>
          </cell>
          <cell r="D2158" t="str">
            <v>58.12.2</v>
          </cell>
        </row>
        <row r="2159">
          <cell r="C2159" t="str">
            <v>Издание газет</v>
          </cell>
          <cell r="D2159" t="str">
            <v>58.13</v>
          </cell>
        </row>
        <row r="2160">
          <cell r="C2160" t="str">
            <v>Издание газет в печатном виде</v>
          </cell>
          <cell r="D2160" t="str">
            <v>58.13.1</v>
          </cell>
        </row>
        <row r="2161">
          <cell r="C2161" t="str">
            <v>Издание газет на электронных носителях</v>
          </cell>
          <cell r="D2161" t="str">
            <v>58.13.2</v>
          </cell>
        </row>
        <row r="2162">
          <cell r="C2162" t="str">
            <v>Издание журналов и периодических изданий</v>
          </cell>
          <cell r="D2162" t="str">
            <v>58.14</v>
          </cell>
        </row>
        <row r="2163">
          <cell r="C2163" t="str">
            <v>Издание журналов и периодических публикаций в печатном виде</v>
          </cell>
          <cell r="D2163" t="str">
            <v>58.14.1</v>
          </cell>
        </row>
        <row r="2164">
          <cell r="C2164" t="str">
            <v>Издание журналов и периодических публикаций на электронных носителях</v>
          </cell>
          <cell r="D2164" t="str">
            <v>58.14.2</v>
          </cell>
        </row>
        <row r="2165">
          <cell r="C2165" t="str">
            <v>Виды издательской деятельности прочие</v>
          </cell>
          <cell r="D2165" t="str">
            <v>58.19</v>
          </cell>
        </row>
        <row r="2166">
          <cell r="C2166" t="str">
            <v>Издание программного обеспечения</v>
          </cell>
          <cell r="D2166" t="str">
            <v>58.2</v>
          </cell>
        </row>
        <row r="2167">
          <cell r="C2167" t="str">
            <v>Издание компьютерных игр</v>
          </cell>
          <cell r="D2167" t="str">
            <v>58.21</v>
          </cell>
        </row>
        <row r="2168">
          <cell r="C2168" t="str">
            <v>Издание прочих программных продуктов</v>
          </cell>
          <cell r="D2168" t="str">
            <v>58.29</v>
          </cell>
        </row>
        <row r="2169">
          <cell r="C2169" t="str">
            <v>Производство кинофильмов, видеофильмов и телевизионных программ, издание звукозаписей и нот</v>
          </cell>
          <cell r="D2169" t="str">
            <v>59</v>
          </cell>
        </row>
        <row r="2170">
          <cell r="C2170" t="str">
            <v>Производство кинофильмов, видеофильмов и телевизионных программ</v>
          </cell>
          <cell r="D2170" t="str">
            <v>59.1</v>
          </cell>
        </row>
        <row r="2171">
          <cell r="C2171" t="str">
            <v>Производство кинофильмов, видеофильмов и телевизионных программ</v>
          </cell>
          <cell r="D2171" t="str">
            <v>59.11</v>
          </cell>
        </row>
        <row r="2172">
          <cell r="C2172" t="str">
            <v>Деятельность монтажно-компоновочная в области производства кинофильмов, видеофильмов и телевизионных программ</v>
          </cell>
          <cell r="D2172" t="str">
            <v>59.12</v>
          </cell>
        </row>
        <row r="2173">
          <cell r="C2173" t="str">
            <v>Деятельность по распространению кинофильмов, видеофильмов и телевизионных программ</v>
          </cell>
          <cell r="D2173" t="str">
            <v>59.13</v>
          </cell>
        </row>
        <row r="2174">
          <cell r="C2174" t="str">
            <v>Деятельность в области демонстрации кинофильмов</v>
          </cell>
          <cell r="D2174" t="str">
            <v>59.14</v>
          </cell>
        </row>
        <row r="2175">
          <cell r="C2175" t="str">
            <v>Деятельность в области звукозаписи и издания музыкальных произведений</v>
          </cell>
          <cell r="D2175" t="str">
            <v>59.2</v>
          </cell>
        </row>
        <row r="2176">
          <cell r="C2176" t="str">
            <v>Деятельность в области звукозаписи и издания музыкальных произведений</v>
          </cell>
          <cell r="D2176" t="str">
            <v>59.20</v>
          </cell>
        </row>
        <row r="2177">
          <cell r="C2177" t="str">
            <v>Издание аудиовизуальных произведений на магнитных, электронных и цифровых носителях</v>
          </cell>
          <cell r="D2177" t="str">
            <v>59.20.1</v>
          </cell>
        </row>
        <row r="2178">
          <cell r="C2178" t="str">
            <v>Деятельность студий звукозаписи</v>
          </cell>
          <cell r="D2178" t="str">
            <v>59.20.2</v>
          </cell>
        </row>
        <row r="2179">
          <cell r="C2179" t="str">
            <v>Издание музыкальных и нотных тетрадей, в том числе для слепых</v>
          </cell>
          <cell r="D2179" t="str">
            <v>59.20.3</v>
          </cell>
        </row>
        <row r="2180">
          <cell r="C2180" t="str">
            <v>Деятельность в области телевизионного и радиовещания</v>
          </cell>
          <cell r="D2180" t="str">
            <v>60</v>
          </cell>
        </row>
        <row r="2181">
          <cell r="C2181" t="str">
            <v>Деятельность в области радиовещания</v>
          </cell>
          <cell r="D2181" t="str">
            <v>60.1</v>
          </cell>
        </row>
        <row r="2182">
          <cell r="C2182" t="str">
            <v>Деятельность в области радиовещания</v>
          </cell>
          <cell r="D2182" t="str">
            <v>60.10</v>
          </cell>
        </row>
        <row r="2183">
          <cell r="C2183" t="str">
            <v>Деятельность в области телевизионного вещания</v>
          </cell>
          <cell r="D2183" t="str">
            <v>60.2</v>
          </cell>
        </row>
        <row r="2184">
          <cell r="C2184" t="str">
            <v>Деятельность в области телевизионного вещания</v>
          </cell>
          <cell r="D2184" t="str">
            <v>60.20</v>
          </cell>
        </row>
        <row r="2185">
          <cell r="C2185" t="str">
            <v>Деятельность в сфере телекоммуникаций</v>
          </cell>
          <cell r="D2185" t="str">
            <v>61</v>
          </cell>
        </row>
        <row r="2186">
          <cell r="C2186" t="str">
            <v>Деятельность в области связи на базе проводных технологий</v>
          </cell>
          <cell r="D2186" t="str">
            <v>61.1</v>
          </cell>
        </row>
        <row r="2187">
          <cell r="C2187" t="str">
            <v>Деятельность в области связи на базе проводных технологий</v>
          </cell>
          <cell r="D2187" t="str">
            <v>61.10</v>
          </cell>
        </row>
        <row r="2188">
          <cell r="C2188" t="str">
            <v>Деятельность по предоставлению услуг телефонной связи</v>
          </cell>
          <cell r="D2188" t="str">
            <v>61.10.1</v>
          </cell>
        </row>
        <row r="2189">
          <cell r="C2189" t="str">
            <v>Деятельность по предоставлению услуг по передаче данных для целей передачи голосовой информации (IР-телефония)</v>
          </cell>
          <cell r="D2189" t="str">
            <v>61.10.2</v>
          </cell>
        </row>
        <row r="2190">
          <cell r="C2190" t="str">
            <v>Деятельность по предоставлению услуг по передаче данных и услуг доступа к информационно-коммуникационной сети Интернет</v>
          </cell>
          <cell r="D2190" t="str">
            <v>61.10.3</v>
          </cell>
        </row>
        <row r="2191">
          <cell r="C2191" t="str">
            <v>Деятельность в области документальной электросвязи</v>
          </cell>
          <cell r="D2191" t="str">
            <v>61.10.4</v>
          </cell>
        </row>
        <row r="2192">
          <cell r="C2192" t="str">
            <v>Деятельность по трансляции телерадиоканалов по сетям кабельного телерадиовещания</v>
          </cell>
          <cell r="D2192" t="str">
            <v>61.10.5</v>
          </cell>
        </row>
        <row r="2193">
          <cell r="C2193" t="str">
            <v>Деятельность операторов связи по присоединению и пропуску трафика</v>
          </cell>
          <cell r="D2193" t="str">
            <v>61.10.6</v>
          </cell>
        </row>
        <row r="2194">
          <cell r="C2194" t="str">
            <v>Деятельность операторов связи по присоединению и пропуску международного трафика</v>
          </cell>
          <cell r="D2194" t="str">
            <v>61.10.8</v>
          </cell>
        </row>
        <row r="2195">
          <cell r="C2195" t="str">
            <v>Деятельность в области связи на базе проводных технологий прочая</v>
          </cell>
          <cell r="D2195" t="str">
            <v>61.10.9</v>
          </cell>
        </row>
        <row r="2196">
          <cell r="C2196" t="str">
            <v>Деятельность в области связи на базе беспроводных технологий</v>
          </cell>
          <cell r="D2196" t="str">
            <v>61.2</v>
          </cell>
        </row>
        <row r="2197">
          <cell r="C2197" t="str">
            <v>Деятельность в области связи на базе беспроводных технологий</v>
          </cell>
          <cell r="D2197" t="str">
            <v>61.20</v>
          </cell>
        </row>
        <row r="2198">
          <cell r="C2198" t="str">
            <v>Деятельность по предоставлению услуг подвижной связи для целей передачи голоса</v>
          </cell>
          <cell r="D2198" t="str">
            <v>61.20.1</v>
          </cell>
        </row>
        <row r="2199">
          <cell r="C2199" t="str">
            <v>Деятельность по предоставлению услуг подвижной связи для целей передачи данных</v>
          </cell>
          <cell r="D2199" t="str">
            <v>61.20.2</v>
          </cell>
        </row>
        <row r="2200">
          <cell r="C2200" t="str">
            <v>Деятельность по предоставлению услуг подвижной связи для доступа к информационно-коммуникационной сети Интернет</v>
          </cell>
          <cell r="D2200" t="str">
            <v>61.20.3</v>
          </cell>
        </row>
        <row r="2201">
          <cell r="C2201" t="str">
            <v>Деятельность по предоставлению услуг связи для целей открытого эфирного вещания</v>
          </cell>
          <cell r="D2201" t="str">
            <v>61.20.4</v>
          </cell>
        </row>
        <row r="2202">
          <cell r="C2202" t="str">
            <v>Деятельность по предоставлению услуг цифрового телерадиовещания на базе беспроводных технологий</v>
          </cell>
          <cell r="D2202" t="str">
            <v>61.20.5</v>
          </cell>
        </row>
        <row r="2203">
          <cell r="C2203" t="str">
            <v>Деятельность в области спутниковой связи</v>
          </cell>
          <cell r="D2203" t="str">
            <v>61.3</v>
          </cell>
        </row>
        <row r="2204">
          <cell r="C2204" t="str">
            <v>Деятельность в области спутниковой связи</v>
          </cell>
          <cell r="D2204" t="str">
            <v>61.30</v>
          </cell>
        </row>
        <row r="2205">
          <cell r="C2205" t="str">
            <v>Деятельность по предоставлению услуг доступа к информационно-коммуникационной сети Интернет оператором спутниковой связи</v>
          </cell>
          <cell r="D2205" t="str">
            <v>61.30.1</v>
          </cell>
        </row>
        <row r="2206">
          <cell r="C2206" t="str">
            <v>Деятельность по предоставлению услуг трансляции телерадиоканалов по сетям спутникового телерадиовещания</v>
          </cell>
          <cell r="D2206" t="str">
            <v>61.30.2</v>
          </cell>
        </row>
        <row r="2207">
          <cell r="C2207" t="str">
            <v>Деятельность в области телекоммуникаций прочая</v>
          </cell>
          <cell r="D2207" t="str">
            <v>61.9</v>
          </cell>
        </row>
        <row r="2208">
          <cell r="C2208" t="str">
            <v>Деятельность в области телекоммуникаций прочая</v>
          </cell>
          <cell r="D2208" t="str">
            <v>61.90</v>
          </cell>
        </row>
        <row r="2209">
          <cell r="C2209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D2209" t="str">
            <v>62</v>
          </cell>
        </row>
        <row r="2210">
          <cell r="C2210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D2210" t="str">
            <v>62</v>
          </cell>
        </row>
        <row r="2211">
          <cell r="C2211" t="str">
            <v>Разработка компьютерного программного обеспечения</v>
          </cell>
          <cell r="D2211" t="str">
            <v>62.01</v>
          </cell>
        </row>
        <row r="2212">
          <cell r="C2212" t="str">
            <v>Деятельность консультативная и работы в области компьютерных технологий</v>
          </cell>
          <cell r="D2212" t="str">
            <v>62.02</v>
          </cell>
        </row>
        <row r="2213">
          <cell r="C2213" t="str">
            <v>Деятельность по планированию, проектированию компьютерных систем</v>
          </cell>
          <cell r="D2213" t="str">
            <v>62.02.1</v>
          </cell>
        </row>
        <row r="2214">
          <cell r="C2214" t="str">
            <v>Деятельность по обследованию и экспертизе компьютерных систем</v>
          </cell>
          <cell r="D2214" t="str">
            <v>62.02.2</v>
          </cell>
        </row>
        <row r="2215">
          <cell r="C2215" t="str">
            <v>Деятельность по обучению пользователей</v>
          </cell>
          <cell r="D2215" t="str">
            <v>62.02.3</v>
          </cell>
        </row>
        <row r="2216">
          <cell r="C2216" t="str">
            <v>Деятельность по подготовке компьютерных систем к эксплуатации</v>
          </cell>
          <cell r="D2216" t="str">
            <v>62.02.4</v>
          </cell>
        </row>
        <row r="2217">
          <cell r="C2217" t="str">
            <v>Деятельность консультативная в области компьютерных технологий прочая</v>
          </cell>
          <cell r="D2217" t="str">
            <v>62.02.9</v>
          </cell>
        </row>
        <row r="2218">
          <cell r="C2218" t="str">
            <v>Деятельность по управлению компьютерным оборудованием</v>
          </cell>
          <cell r="D2218" t="str">
            <v>62.03</v>
          </cell>
        </row>
        <row r="2219">
          <cell r="C2219" t="str">
            <v>Деятельность по управлению компьютерными системами</v>
          </cell>
          <cell r="D2219" t="str">
            <v>62.03.1</v>
          </cell>
        </row>
        <row r="2220">
          <cell r="C2220" t="str">
            <v>Деятельность по управлению компьютерными системами непосредственно</v>
          </cell>
          <cell r="D2220" t="str">
            <v>62.03.11</v>
          </cell>
        </row>
        <row r="2221">
          <cell r="C2221" t="str">
            <v>Деятельность по управлению компьютерными системами дистанционно</v>
          </cell>
          <cell r="D2221" t="str">
            <v>62.03.12</v>
          </cell>
        </row>
        <row r="2222">
          <cell r="C2222" t="str">
            <v>Деятельность по сопровождению компьютерных систем</v>
          </cell>
          <cell r="D2222" t="str">
            <v>62.03.13</v>
          </cell>
        </row>
        <row r="2223">
          <cell r="C2223" t="str">
            <v>Деятельность по управлению компьютерным оборудованием прочая, не включенная в другие группировки</v>
          </cell>
          <cell r="D2223" t="str">
            <v>62.03.19</v>
          </cell>
        </row>
        <row r="2224">
          <cell r="C2224" t="str">
            <v>Деятельность, связанная с использованием вычислительной техники и информационных технологий, прочая</v>
          </cell>
          <cell r="D2224" t="str">
            <v>62.09</v>
          </cell>
        </row>
        <row r="2225">
          <cell r="C2225" t="str">
            <v>Деятельность в области информационных технологий</v>
          </cell>
          <cell r="D2225" t="str">
            <v>63</v>
          </cell>
        </row>
        <row r="2226">
          <cell r="C2226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D2226" t="str">
            <v>63.1</v>
          </cell>
        </row>
        <row r="2227">
          <cell r="C2227" t="str">
            <v>Деятельность по обработке данных, предоставление услуг по размещению информации и связанная с этим деятельность</v>
          </cell>
          <cell r="D2227" t="str">
            <v>63.11</v>
          </cell>
        </row>
        <row r="2228">
          <cell r="C2228" t="str">
            <v>Деятельность по созданию и использованию баз данных и информационных ресурсов</v>
          </cell>
          <cell r="D2228" t="str">
            <v>63.11.1</v>
          </cell>
        </row>
        <row r="2229">
          <cell r="C2229" t="str">
            <v>Деятельность по предоставлению услуг по размещению информации прочая</v>
          </cell>
          <cell r="D2229" t="str">
            <v>63.11.9</v>
          </cell>
        </row>
        <row r="2230">
          <cell r="C2230" t="str">
            <v>Деятельность web-порталов</v>
          </cell>
          <cell r="D2230" t="str">
            <v>63.12</v>
          </cell>
        </row>
        <row r="2231">
          <cell r="C2231" t="str">
            <v>Деятельность сетевых изданий</v>
          </cell>
          <cell r="D2231" t="str">
            <v>63.12.1</v>
          </cell>
        </row>
        <row r="2232">
          <cell r="C2232" t="str">
            <v>Деятельность в области информационных услуг прочая</v>
          </cell>
          <cell r="D2232" t="str">
            <v>63.9</v>
          </cell>
        </row>
        <row r="2233">
          <cell r="C2233" t="str">
            <v>Деятельность информационных агентств</v>
          </cell>
          <cell r="D2233" t="str">
            <v>63.91</v>
          </cell>
        </row>
        <row r="2234">
          <cell r="C2234" t="str">
            <v>Деятельность информационных служб прочая, не включенная в другие группировки</v>
          </cell>
          <cell r="D2234" t="str">
            <v>63.99</v>
          </cell>
        </row>
        <row r="2235">
          <cell r="C2235" t="str">
            <v>Деятельность по оказанию консультационных и информационных услуг</v>
          </cell>
          <cell r="D2235" t="str">
            <v>63.99.1</v>
          </cell>
        </row>
        <row r="2236">
          <cell r="C2236" t="str">
            <v>Деятельность по оказанию компьютерных информационных услуг телефонной связи</v>
          </cell>
          <cell r="D2236" t="str">
            <v>63.99.11</v>
          </cell>
        </row>
        <row r="2237">
          <cell r="C2237" t="str">
            <v>Деятельность по оказанию услуг службами информационного поиска по договору или на платной основе</v>
          </cell>
          <cell r="D2237" t="str">
            <v>63.99.12</v>
          </cell>
        </row>
        <row r="2238">
          <cell r="C2238" t="str">
            <v>Деятельность по оказанию услуг по составлению обзоров новостей, услуг по подборке печатных изданий и подобной информации</v>
          </cell>
          <cell r="D2238" t="str">
            <v>63.99.2</v>
          </cell>
        </row>
        <row r="2239">
          <cell r="C2239" t="str">
            <v>ДЕЯТЕЛЬНОСТЬ ФИНАНСОВАЯ И СТРАХОВАЯ</v>
          </cell>
        </row>
        <row r="2240">
          <cell r="C2240" t="str">
            <v>Деятельность по предоставлению финансовых услуг, кроме услуг по страхованию и пенсионному обеспечению</v>
          </cell>
          <cell r="D2240" t="str">
            <v>64</v>
          </cell>
        </row>
        <row r="2241">
          <cell r="C2241" t="str">
            <v>Денежное посредничество</v>
          </cell>
          <cell r="D2241" t="str">
            <v>64.1</v>
          </cell>
        </row>
        <row r="2242">
          <cell r="C2242" t="str">
            <v>Деятельность Центрального банка Российской Федерации (Банка России)</v>
          </cell>
          <cell r="D2242" t="str">
            <v>64.11</v>
          </cell>
        </row>
        <row r="2243">
          <cell r="C2243" t="str">
            <v>Денежное посредничество прочее</v>
          </cell>
          <cell r="D2243" t="str">
            <v>64.19</v>
          </cell>
        </row>
        <row r="2244">
          <cell r="C2244" t="str">
            <v>Деятельность холдинговых компаний</v>
          </cell>
          <cell r="D2244" t="str">
            <v>64.2</v>
          </cell>
        </row>
        <row r="2245">
          <cell r="C2245" t="str">
            <v>Деятельность холдинговых компаний</v>
          </cell>
          <cell r="D2245" t="str">
            <v>64.20</v>
          </cell>
        </row>
        <row r="2246">
          <cell r="C2246" t="str">
            <v>Деятельность инвестиционных фондов и аналогичных финансовых организаций</v>
          </cell>
          <cell r="D2246" t="str">
            <v>64.3</v>
          </cell>
        </row>
        <row r="2247">
          <cell r="C2247" t="str">
            <v>Деятельность инвестиционных фондов и аналогичных финансовых организаций</v>
          </cell>
          <cell r="D2247" t="str">
            <v>64.30</v>
          </cell>
        </row>
        <row r="2248">
          <cell r="C2248" t="str">
            <v>Деятельность по предоставлению прочих финансовых услуг, кроме услуг по страхованию и пенсионному обеспечению</v>
          </cell>
          <cell r="D2248" t="str">
            <v>64.9</v>
          </cell>
        </row>
        <row r="2249">
          <cell r="C2249" t="str">
            <v>Деятельность по финансовой аренде (лизингу/сублизингу)</v>
          </cell>
          <cell r="D2249" t="str">
            <v>64.91</v>
          </cell>
        </row>
        <row r="2250">
          <cell r="C2250" t="str">
            <v>Деятельность по финансовой аренде (лизингу/сублизингу) племенных животных</v>
          </cell>
          <cell r="D2250" t="str">
            <v>64.91.1</v>
          </cell>
        </row>
        <row r="2251">
          <cell r="C2251" t="str">
            <v>Деятельность по финансовой аренде (лизингу/сублизингу) в прочих областях, кроме племенных животных</v>
          </cell>
          <cell r="D2251" t="str">
            <v>64.91.2</v>
          </cell>
        </row>
        <row r="2252">
          <cell r="C2252" t="str">
            <v>Предоставление займов и прочих видов кредита</v>
          </cell>
          <cell r="D2252" t="str">
            <v>64.92</v>
          </cell>
        </row>
        <row r="2253">
          <cell r="C2253" t="str">
            <v>Деятельность по предоставлению потребительского кредита</v>
          </cell>
          <cell r="D2253" t="str">
            <v>64.92.1</v>
          </cell>
        </row>
        <row r="2254">
          <cell r="C2254" t="str">
            <v>Деятельность по предоставлению займов промышленности</v>
          </cell>
          <cell r="D2254" t="str">
            <v>64.92.2</v>
          </cell>
        </row>
        <row r="2255">
          <cell r="C2255" t="str">
            <v>Деятельность по предоставлению денежных ссуд под залог недвижимого имущества</v>
          </cell>
          <cell r="D2255" t="str">
            <v>64.92.3</v>
          </cell>
        </row>
        <row r="2256">
          <cell r="C2256" t="str">
            <v>Деятельность по предоставлению кредитов на покупку домов специализированными учреждениями, не принимающими депозиты</v>
          </cell>
          <cell r="D2256" t="str">
            <v>64.92.4</v>
          </cell>
        </row>
        <row r="2257">
          <cell r="C2257" t="str">
            <v>Деятельность по предоставлению ломбардами краткосрочных займов под залог движимого имущества</v>
          </cell>
          <cell r="D2257" t="str">
            <v>64.92.6</v>
          </cell>
        </row>
        <row r="2258">
          <cell r="C2258" t="str">
            <v>Деятельность микрофинансовая</v>
          </cell>
          <cell r="D2258" t="str">
            <v>64.92.7</v>
          </cell>
        </row>
        <row r="2259">
          <cell r="C2259" t="str">
            <v>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D2259" t="str">
            <v>64.99</v>
          </cell>
        </row>
        <row r="2260">
          <cell r="C2260" t="str">
            <v>Вложения в ценные бумаги</v>
          </cell>
          <cell r="D2260" t="str">
            <v>64.99.1</v>
          </cell>
        </row>
        <row r="2261">
          <cell r="C2261" t="str">
            <v>Деятельность дилерская</v>
          </cell>
          <cell r="D2261" t="str">
            <v>64.99.2</v>
          </cell>
        </row>
        <row r="2262">
          <cell r="C2262" t="str">
            <v>Капиталовложения в уставные капиталы, венчурное инвестирование, в том числе посредством инвестиционных компаний</v>
          </cell>
          <cell r="D2262" t="str">
            <v>64.99.3</v>
          </cell>
        </row>
        <row r="2263">
          <cell r="C2263" t="str">
            <v>Заключение свопов, опционов и других срочных сделок</v>
          </cell>
          <cell r="D2263" t="str">
            <v>64.99.4</v>
          </cell>
        </row>
        <row r="2264">
          <cell r="C2264" t="str">
            <v>Предоставление факторинговых услуг</v>
          </cell>
          <cell r="D2264" t="str">
            <v>64.99.5</v>
          </cell>
        </row>
        <row r="2265">
          <cell r="C2265" t="str">
            <v>Деятельность по финансовой взаимопомощи</v>
          </cell>
          <cell r="D2265" t="str">
            <v>64.99.6</v>
          </cell>
        </row>
        <row r="2266">
          <cell r="C2266" t="str">
            <v>Деятельность специализированного депозитария инвестиционных фондов, паевых инвестиционных фондов, негосударственных пенсионных фондов</v>
          </cell>
          <cell r="D2266" t="str">
            <v>64.99.7</v>
          </cell>
        </row>
        <row r="2267">
          <cell r="C2267" t="str">
            <v>Деятельность ипотечных агентов, управляющих ипотечным покрытием</v>
          </cell>
          <cell r="D2267" t="str">
            <v>64.99.8</v>
          </cell>
        </row>
        <row r="2268">
          <cell r="C2268" t="str">
            <v>Деятельность жилищных накопительных кооперативов</v>
          </cell>
          <cell r="D2268" t="str">
            <v>64.99.9</v>
          </cell>
        </row>
        <row r="2269">
          <cell r="C2269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D2269" t="str">
            <v>65</v>
          </cell>
        </row>
        <row r="2270">
          <cell r="C2270" t="str">
            <v>Страхование</v>
          </cell>
          <cell r="D2270" t="str">
            <v>65.1</v>
          </cell>
        </row>
        <row r="2271">
          <cell r="C2271" t="str">
            <v>Страхование жизни</v>
          </cell>
          <cell r="D2271" t="str">
            <v>65.11</v>
          </cell>
        </row>
        <row r="2272">
          <cell r="C2272" t="str">
            <v>Страхование, кроме страхования жизни</v>
          </cell>
          <cell r="D2272" t="str">
            <v>65.12</v>
          </cell>
        </row>
        <row r="2273">
          <cell r="C2273" t="str">
            <v>Страхование медицинское</v>
          </cell>
          <cell r="D2273" t="str">
            <v>65.12.1</v>
          </cell>
        </row>
        <row r="2274">
          <cell r="C2274" t="str">
            <v>Страхование имущества</v>
          </cell>
          <cell r="D2274" t="str">
            <v>65.12.2</v>
          </cell>
        </row>
        <row r="2275">
          <cell r="C2275" t="str">
            <v>Страхование гражданской ответственности</v>
          </cell>
          <cell r="D2275" t="str">
            <v>65.12.3</v>
          </cell>
        </row>
        <row r="2276">
          <cell r="C2276" t="str">
            <v>Страхование от несчастных случаев и болезней</v>
          </cell>
          <cell r="D2276" t="str">
            <v>65.12.4</v>
          </cell>
        </row>
        <row r="2277">
          <cell r="C2277" t="str">
            <v>Страхование рисков</v>
          </cell>
          <cell r="D2277" t="str">
            <v>65.12.5</v>
          </cell>
        </row>
        <row r="2278">
          <cell r="C2278" t="str">
            <v>Страхование для путешественника, выезжающего за пределы постоянного проживания</v>
          </cell>
          <cell r="D2278" t="str">
            <v>65.12.6</v>
          </cell>
        </row>
        <row r="2279">
          <cell r="C2279" t="str">
            <v>Прочие виды страхования, не включенные в другие группировки</v>
          </cell>
          <cell r="D2279" t="str">
            <v>65.12.9</v>
          </cell>
        </row>
        <row r="2280">
          <cell r="C2280" t="str">
            <v>Перестрахование</v>
          </cell>
          <cell r="D2280" t="str">
            <v>65.2</v>
          </cell>
        </row>
        <row r="2281">
          <cell r="C2281" t="str">
            <v>Перестрахование</v>
          </cell>
          <cell r="D2281" t="str">
            <v>65.20</v>
          </cell>
        </row>
        <row r="2282">
          <cell r="C2282" t="str">
            <v>Деятельность негосударственных пенсионных фондов</v>
          </cell>
          <cell r="D2282" t="str">
            <v>65.3</v>
          </cell>
        </row>
        <row r="2283">
          <cell r="C2283" t="str">
            <v>Деятельность негосударственных пенсионных фондов</v>
          </cell>
          <cell r="D2283" t="str">
            <v>65.30</v>
          </cell>
        </row>
        <row r="2284">
          <cell r="C2284" t="str">
            <v>Деятельность вспомогательная в сфере финансовых услуг и страхования</v>
          </cell>
          <cell r="D2284" t="str">
            <v>66</v>
          </cell>
        </row>
        <row r="2285">
          <cell r="C2285" t="str">
            <v>Деятельность вспомогательная в сфере финансовых услуг, кроме страхования и пенсионного обеспечения</v>
          </cell>
          <cell r="D2285" t="str">
            <v>66.1</v>
          </cell>
        </row>
        <row r="2286">
          <cell r="C2286" t="str">
            <v>Управление финансовыми рынками</v>
          </cell>
          <cell r="D2286" t="str">
            <v>66.11</v>
          </cell>
        </row>
        <row r="2287">
          <cell r="C2287" t="str">
            <v>Деятельность по организации торговли на финансовых рынках</v>
          </cell>
          <cell r="D2287" t="str">
            <v>66.11.1</v>
          </cell>
        </row>
        <row r="2288">
          <cell r="C2288" t="str">
            <v>Управление и контроль за деятельностью фондовых, товарных, валютных и валютнофондовых бирж</v>
          </cell>
          <cell r="D2288" t="str">
            <v>66.11.2</v>
          </cell>
        </row>
        <row r="2289">
          <cell r="C2289" t="str">
            <v>Деятельность регистраторов по ведению реестра владельцев ценных бумаг</v>
          </cell>
          <cell r="D2289" t="str">
            <v>66.11.3</v>
          </cell>
        </row>
        <row r="2290">
          <cell r="C2290" t="str">
            <v>Деятельность по обеспечению эффективности функционирования финансовых рынков</v>
          </cell>
          <cell r="D2290" t="str">
            <v>66.11.4</v>
          </cell>
        </row>
        <row r="2291">
          <cell r="C2291" t="str">
            <v>Деятельность по определению взаимных обязательств (клиринг)</v>
          </cell>
          <cell r="D2291" t="str">
            <v>66.11.5</v>
          </cell>
        </row>
        <row r="2292">
          <cell r="C2292" t="str">
            <v>Деятельность брокерская по сделкам с ценными бумагами и товарами</v>
          </cell>
          <cell r="D2292" t="str">
            <v>66.12</v>
          </cell>
        </row>
        <row r="2293">
          <cell r="C2293" t="str">
            <v>Деятельность биржевых посредников и биржевых брокеров, совершающих товарные фьючерсные и опционные сделки в биржевой торговле</v>
          </cell>
          <cell r="D2293" t="str">
            <v>66.12.1</v>
          </cell>
        </row>
        <row r="2294">
          <cell r="C2294" t="str">
            <v>Деятельность по управлению ценными бумагами</v>
          </cell>
          <cell r="D2294" t="str">
            <v>66.12.2</v>
          </cell>
        </row>
        <row r="2295">
          <cell r="C2295" t="str">
            <v>Деятельность эмиссионная</v>
          </cell>
          <cell r="D2295" t="str">
            <v>66.12.3</v>
          </cell>
        </row>
        <row r="2296">
          <cell r="C2296" t="str">
            <v>Деятельность вспомогательная прочая в сфере финансовых услуг, кроме страхования и пенсионного обеспечения</v>
          </cell>
          <cell r="D2296" t="str">
            <v>66.19</v>
          </cell>
        </row>
        <row r="2297">
          <cell r="C2297" t="str">
            <v>Деятельность по предоставлению брокерских услуг по ипотечным операциям</v>
          </cell>
          <cell r="D2297" t="str">
            <v>66.19.1</v>
          </cell>
        </row>
        <row r="2298">
          <cell r="C2298" t="str">
            <v>Деятельность по предоставлению услуг по обработке наличных денег</v>
          </cell>
          <cell r="D2298" t="str">
            <v>66.19.3</v>
          </cell>
        </row>
        <row r="2299">
          <cell r="C2299" t="str">
            <v>Деятельность по предоставлению консультационных услуг по вопросам финансового посредничества</v>
          </cell>
          <cell r="D2299" t="str">
            <v>66.19.4</v>
          </cell>
        </row>
        <row r="2300">
          <cell r="C2300" t="str">
            <v>Предоставление услуг по хранению ценностей, депозитарная деятельность</v>
          </cell>
          <cell r="D2300" t="str">
            <v>66.19.5</v>
          </cell>
        </row>
        <row r="2301">
          <cell r="C2301" t="str">
            <v>Деятельность по приему платежей физических лиц платежными агентами</v>
          </cell>
          <cell r="D2301" t="str">
            <v>66.19.6</v>
          </cell>
        </row>
        <row r="2302">
          <cell r="C2302" t="str">
            <v>Деятельность операторов по приему платежей физических лиц</v>
          </cell>
          <cell r="D2302" t="str">
            <v>66.19.61</v>
          </cell>
        </row>
        <row r="2303">
          <cell r="C2303" t="str">
            <v>Деятельность платежных субагентов по приему платежей физических лиц</v>
          </cell>
          <cell r="D2303" t="str">
            <v>66.19.62</v>
          </cell>
        </row>
        <row r="2304">
          <cell r="C2304" t="str">
            <v>Рейтинговая деятельность</v>
          </cell>
          <cell r="D2304" t="str">
            <v>66.19.7</v>
          </cell>
        </row>
        <row r="2305">
          <cell r="C2305" t="str">
            <v>Деятельность вспомогательная в сфере страхования и пенсионного обеспечения</v>
          </cell>
          <cell r="D2305" t="str">
            <v>66.2</v>
          </cell>
        </row>
        <row r="2306">
          <cell r="C2306" t="str">
            <v>Оценка рисков и ущерба</v>
          </cell>
          <cell r="D2306" t="str">
            <v>66.21</v>
          </cell>
        </row>
        <row r="2307">
          <cell r="C2307" t="str">
            <v>Деятельность страховых агентов и брокеров</v>
          </cell>
          <cell r="D2307" t="str">
            <v>66.22</v>
          </cell>
        </row>
        <row r="2308">
          <cell r="C2308" t="str">
            <v>Деятельность вспомогательная прочая в сфере страхования и пенсионного обеспечения</v>
          </cell>
          <cell r="D2308" t="str">
            <v>66.29</v>
          </cell>
        </row>
        <row r="2309">
          <cell r="C2309" t="str">
            <v>Деятельность страховых актуариев</v>
          </cell>
          <cell r="D2309" t="str">
            <v>66.29.1</v>
          </cell>
        </row>
        <row r="2310">
          <cell r="C2310" t="str">
            <v>Деятельность распорядителей спасательными работами</v>
          </cell>
          <cell r="D2310" t="str">
            <v>66.29.2</v>
          </cell>
        </row>
        <row r="2311">
          <cell r="C2311" t="str">
            <v>Деятельность вспомогательная прочая в сфере страхования, кроме обязательного социального страхования</v>
          </cell>
          <cell r="D2311" t="str">
            <v>66.29.9</v>
          </cell>
        </row>
        <row r="2312">
          <cell r="C2312" t="str">
            <v>Деятельность по управлению фондами</v>
          </cell>
          <cell r="D2312" t="str">
            <v>66.3</v>
          </cell>
        </row>
        <row r="2313">
          <cell r="C2313" t="str">
            <v>Деятельность по управлению фондами</v>
          </cell>
          <cell r="D2313" t="str">
            <v>66.30</v>
          </cell>
        </row>
        <row r="2314">
          <cell r="C2314" t="str">
            <v>Управление инвестиционными фондами</v>
          </cell>
          <cell r="D2314" t="str">
            <v>66.30.1</v>
          </cell>
        </row>
        <row r="2315">
          <cell r="C2315" t="str">
            <v>Управление фондами денежного рынка</v>
          </cell>
          <cell r="D2315" t="str">
            <v>66.30.2</v>
          </cell>
        </row>
        <row r="2316">
          <cell r="C2316" t="str">
            <v>Управление пенсионными накоплениями негосударственных пенсионных фондов</v>
          </cell>
          <cell r="D2316" t="str">
            <v>66.30.3</v>
          </cell>
        </row>
        <row r="2317">
          <cell r="C2317" t="str">
            <v>Управление пенсионными резервами негосударственных пенсионных фондов</v>
          </cell>
          <cell r="D2317" t="str">
            <v>66.30.4</v>
          </cell>
        </row>
        <row r="2318">
          <cell r="C2318" t="str">
            <v>Управление страховыми резервами субъектов страхового дела</v>
          </cell>
          <cell r="D2318" t="str">
            <v>66.30.5</v>
          </cell>
        </row>
        <row r="2319">
          <cell r="C2319" t="str">
            <v>Управление на основе индивидуальных договоров доверительного управления активами</v>
          </cell>
          <cell r="D2319" t="str">
            <v>66.30.6</v>
          </cell>
        </row>
        <row r="2320">
          <cell r="C2320" t="str">
            <v>Другие виды деятельности по управлению активами</v>
          </cell>
          <cell r="D2320" t="str">
            <v>66.30.9</v>
          </cell>
        </row>
        <row r="2321">
          <cell r="C2321" t="str">
            <v>ДЕЯТЕЛЬНОСТЬ ПО ОПЕРАЦИЯМ С НЕДВИЖИМЫМ ИМУЩЕСТВОМ</v>
          </cell>
        </row>
        <row r="2322">
          <cell r="C2322" t="str">
            <v>Операции с недвижимым имуществом</v>
          </cell>
          <cell r="D2322" t="str">
            <v>68</v>
          </cell>
        </row>
        <row r="2323">
          <cell r="C2323" t="str">
            <v>Покупка и продажа собственного недвижимого имущества</v>
          </cell>
          <cell r="D2323" t="str">
            <v>68.1</v>
          </cell>
        </row>
        <row r="2324">
          <cell r="C2324" t="str">
            <v>Покупка и продажа собственного недвижимого имущества</v>
          </cell>
          <cell r="D2324" t="str">
            <v>68.10</v>
          </cell>
        </row>
        <row r="2325">
          <cell r="C2325" t="str">
            <v>Подготовка к продаже собственного недвижимого имущества</v>
          </cell>
          <cell r="D2325" t="str">
            <v>68.10.1</v>
          </cell>
        </row>
        <row r="2326">
          <cell r="C2326" t="str">
            <v>Подготовка к продаже собственного жилого недвижимого имущества</v>
          </cell>
          <cell r="D2326" t="str">
            <v>68.10.11</v>
          </cell>
        </row>
        <row r="2327">
          <cell r="C2327" t="str">
            <v>Подготовка к продаже собственного нежилого недвижимого имущества</v>
          </cell>
          <cell r="D2327" t="str">
            <v>68.10.12</v>
          </cell>
        </row>
        <row r="2328">
          <cell r="C2328" t="str">
            <v>Покупка и продажа собственного недвижимого имущества</v>
          </cell>
          <cell r="D2328" t="str">
            <v>68.10.2</v>
          </cell>
        </row>
        <row r="2329">
          <cell r="C2329" t="str">
            <v>Покупка и продажа собственного жилого недвижимого имущества</v>
          </cell>
          <cell r="D2329" t="str">
            <v>68.10.21</v>
          </cell>
        </row>
        <row r="2330">
          <cell r="C2330" t="str">
            <v>Покупка и продажа собственных нежилых зданий и помещений</v>
          </cell>
          <cell r="D2330" t="str">
            <v>68.10.22</v>
          </cell>
        </row>
        <row r="2331">
          <cell r="C2331" t="str">
            <v>Покупка и продажа земельных участков</v>
          </cell>
          <cell r="D2331" t="str">
            <v>68.10.23</v>
          </cell>
        </row>
        <row r="2332">
          <cell r="C2332" t="str">
            <v>Аренда и управление собственным или арендованным недвижимым имуществом</v>
          </cell>
          <cell r="D2332" t="str">
            <v>68.2</v>
          </cell>
        </row>
        <row r="2333">
          <cell r="C2333" t="str">
            <v>Аренда и управление собственным или арендованным недвижимым имуществом</v>
          </cell>
          <cell r="D2333" t="str">
            <v>68.20</v>
          </cell>
        </row>
        <row r="2334">
          <cell r="C2334" t="str">
            <v>Аренда и управление собственным или арендованным жилым недвижимым имуществом</v>
          </cell>
          <cell r="D2334" t="str">
            <v>68.20.1</v>
          </cell>
        </row>
        <row r="2335">
          <cell r="C2335" t="str">
            <v>Аренда и управление собственным или арендованным нежилым недвижимым имуществом</v>
          </cell>
          <cell r="D2335" t="str">
            <v>68.20.2</v>
          </cell>
        </row>
        <row r="2336">
          <cell r="C2336" t="str">
            <v>Операции с недвижимым имуществом за вознаграждение или на договорной основе</v>
          </cell>
          <cell r="D2336" t="str">
            <v>68.3</v>
          </cell>
        </row>
        <row r="2337">
          <cell r="C2337" t="str">
            <v>Деятельность агентств недвижимости за вознаграждение или на договорной основе</v>
          </cell>
          <cell r="D2337" t="str">
            <v>68.31</v>
          </cell>
        </row>
        <row r="2338">
          <cell r="C2338" t="str">
            <v>Предоставление посреднических услуг при купле-продаже недвижимого имущества за вознаграждение или на договорной основе</v>
          </cell>
          <cell r="D2338" t="str">
            <v>68.31.1</v>
          </cell>
        </row>
        <row r="2339">
          <cell r="C2339" t="str">
            <v>Предоставление посреднических услуг при купле-продаже жилого недвижимого имущества за вознаграждение или на договорной основе</v>
          </cell>
          <cell r="D2339" t="str">
            <v>68.31.11</v>
          </cell>
        </row>
        <row r="2340">
          <cell r="C2340" t="str">
            <v>Предоставление посреднических услуг при купле-продаже нежилого недвижимого имущества за вознаграждение или на договорной основе</v>
          </cell>
          <cell r="D2340" t="str">
            <v>68.31.12</v>
          </cell>
        </row>
        <row r="2341">
          <cell r="C2341" t="str">
            <v>Предоставление посреднических услуг по аренде недвижимого имущества за вознаграждение или на договорной основе</v>
          </cell>
          <cell r="D2341" t="str">
            <v>68.31.2</v>
          </cell>
        </row>
        <row r="2342">
          <cell r="C2342" t="str">
            <v>Предоставление посреднических услуг по аренде жилого недвижимого имущества за вознаграждение или на договорной основе</v>
          </cell>
          <cell r="D2342" t="str">
            <v>68.31.21</v>
          </cell>
        </row>
        <row r="2343">
          <cell r="C2343" t="str">
            <v>Предоставление посреднических услуг по аренде нежилого недвижимого имущества за вознаграждение или на договорной основе</v>
          </cell>
          <cell r="D2343" t="str">
            <v>68.31.22</v>
          </cell>
        </row>
        <row r="2344">
          <cell r="C2344" t="str">
            <v>Предоставление консультационных услуг при купле-продаже недвижимого имущества за вознаграждение или на договорной основе</v>
          </cell>
          <cell r="D2344" t="str">
            <v>68.31.3</v>
          </cell>
        </row>
        <row r="2345">
          <cell r="C2345" t="str">
            <v>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D2345" t="str">
            <v>68.31.31</v>
          </cell>
        </row>
        <row r="2346">
          <cell r="C2346" t="str">
            <v>Предоставление консультационных услуг при купле-продаже нежилого недвижимого имущества за вознаграждение или на договорной основе</v>
          </cell>
          <cell r="D2346" t="str">
            <v>68.31.32</v>
          </cell>
        </row>
        <row r="2347">
          <cell r="C2347" t="str">
            <v>Предоставление консультационных услуг по аренде недвижимого имущества за вознаграждение или на договорной основе</v>
          </cell>
          <cell r="D2347" t="str">
            <v>68.31.4</v>
          </cell>
        </row>
        <row r="2348">
          <cell r="C2348" t="str">
            <v>Предоставление консультационных услуг по аренде жилого недвижимого имущества за вознаграждение или на договорной основе</v>
          </cell>
          <cell r="D2348" t="str">
            <v>68.31.41</v>
          </cell>
        </row>
        <row r="2349">
          <cell r="C2349" t="str">
            <v>Предоставление консультационных услуг по аренде нежилого недвижимого имущества за вознаграждение или на договорной основе</v>
          </cell>
          <cell r="D2349" t="str">
            <v>68.31.42</v>
          </cell>
        </row>
        <row r="2350">
          <cell r="C2350" t="str">
            <v>Предоставление посреднических услуг при оценке недвижимого имущества за вознаграждение или на договорной основе</v>
          </cell>
          <cell r="D2350" t="str">
            <v>68.31.5</v>
          </cell>
        </row>
        <row r="2351">
          <cell r="C2351" t="str">
            <v>Предоставление посреднических услуг при оценке жилого недвижимого имущества за вознаграждение или на договорной основе</v>
          </cell>
          <cell r="D2351" t="str">
            <v>68.31.51</v>
          </cell>
        </row>
        <row r="2352">
          <cell r="C2352" t="str">
            <v>Предоставление посреднических услуг при оценке нежилого недвижимого имущества за вознаграждение или на договорной основе</v>
          </cell>
          <cell r="D2352" t="str">
            <v>68.31.52</v>
          </cell>
        </row>
        <row r="2353">
          <cell r="C2353" t="str">
            <v>Управление недвижимым имуществом за вознаграждение или на договорной основе</v>
          </cell>
          <cell r="D2353" t="str">
            <v>68.32</v>
          </cell>
        </row>
        <row r="2354">
          <cell r="C2354" t="str">
            <v>Управление эксплуатацией жилого фонда за вознаграждение или на договорной основе</v>
          </cell>
          <cell r="D2354" t="str">
            <v>68.32.1</v>
          </cell>
        </row>
        <row r="2355">
          <cell r="C2355" t="str">
            <v>Управление эксплуатацией нежилого фонда за вознаграждение или на договорной основе</v>
          </cell>
          <cell r="D2355" t="str">
            <v>68.32.2</v>
          </cell>
        </row>
        <row r="2356">
          <cell r="C2356" t="str">
            <v>Деятельность по технической инвентаризации недвижимого имущества</v>
          </cell>
          <cell r="D2356" t="str">
            <v>68.32.3</v>
          </cell>
        </row>
        <row r="2357">
          <cell r="C2357" t="str">
            <v>ДЕЯТЕЛЬНОСТЬ ПРОФЕССИОНАЛЬНАЯ, НАУЧНАЯ И ТЕХНИЧЕСКАЯ</v>
          </cell>
        </row>
        <row r="2358">
          <cell r="C2358" t="str">
            <v>Деятельность в области права и бухгалтерского учета</v>
          </cell>
          <cell r="D2358" t="str">
            <v>69</v>
          </cell>
        </row>
        <row r="2359">
          <cell r="C2359" t="str">
            <v>Деятельность в области права</v>
          </cell>
          <cell r="D2359" t="str">
            <v>69.1</v>
          </cell>
        </row>
        <row r="2360">
          <cell r="C2360" t="str">
            <v>Деятельность в области права</v>
          </cell>
          <cell r="D2360" t="str">
            <v>69.10</v>
          </cell>
        </row>
        <row r="2361">
          <cell r="C2361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D2361" t="str">
            <v>69.2</v>
          </cell>
        </row>
        <row r="2362">
          <cell r="C2362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D2362" t="str">
            <v>69.20</v>
          </cell>
        </row>
        <row r="2363">
          <cell r="C2363" t="str">
            <v>Деятельность по проведению финансового аудита</v>
          </cell>
          <cell r="D2363" t="str">
            <v>69.20.1</v>
          </cell>
        </row>
        <row r="2364">
          <cell r="C2364" t="str">
            <v>Деятельность по оказанию услуг в области бухгалтерского учета</v>
          </cell>
          <cell r="D2364" t="str">
            <v>69.20.2</v>
          </cell>
        </row>
        <row r="2365">
          <cell r="C2365" t="str">
            <v>Деятельность области налогового консультирования</v>
          </cell>
          <cell r="D2365" t="str">
            <v>69.20.3</v>
          </cell>
        </row>
        <row r="2366">
          <cell r="C2366" t="str">
            <v>Деятельность головных офисов</v>
          </cell>
          <cell r="D2366" t="str">
            <v>70</v>
          </cell>
        </row>
        <row r="2367">
          <cell r="C2367" t="str">
            <v>Деятельность головных офисов</v>
          </cell>
          <cell r="D2367" t="str">
            <v>70.1</v>
          </cell>
        </row>
        <row r="2368">
          <cell r="C2368" t="str">
            <v>Деятельность головных офисов</v>
          </cell>
          <cell r="D2368" t="str">
            <v>70.10</v>
          </cell>
        </row>
        <row r="2369">
          <cell r="C2369" t="str">
            <v>Деятельность по управлению финансово-промышленными группами</v>
          </cell>
          <cell r="D2369" t="str">
            <v>70.10.1</v>
          </cell>
        </row>
        <row r="2370">
          <cell r="C2370" t="str">
            <v>Деятельность по управлению холдинг-компаниями</v>
          </cell>
          <cell r="D2370" t="str">
            <v>70.10.2</v>
          </cell>
        </row>
        <row r="2371">
          <cell r="C2371" t="str">
            <v>Консультирование по вопросам управления</v>
          </cell>
          <cell r="D2371" t="str">
            <v>70.2</v>
          </cell>
        </row>
        <row r="2372">
          <cell r="C2372" t="str">
            <v>Деятельность в сфере связей с общественностью</v>
          </cell>
          <cell r="D2372" t="str">
            <v>70.21</v>
          </cell>
        </row>
        <row r="2373">
          <cell r="C2373" t="str">
            <v>Консультирование по вопросам коммерческой деятельности и управления</v>
          </cell>
          <cell r="D2373" t="str">
            <v>70.22</v>
          </cell>
        </row>
        <row r="2374">
          <cell r="C2374" t="str">
            <v>Деятельность в области архитектуры и инженерно-технического проектирования</v>
          </cell>
          <cell r="D2374" t="str">
            <v>71</v>
          </cell>
        </row>
        <row r="2375">
          <cell r="C2375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D2375" t="str">
            <v>71.1</v>
          </cell>
        </row>
        <row r="2376">
          <cell r="C2376" t="str">
            <v>Деятельность в области архитектуры</v>
          </cell>
          <cell r="D2376" t="str">
            <v>71.11</v>
          </cell>
        </row>
        <row r="2377">
          <cell r="C2377" t="str">
            <v>Деятельность в области архитектуры, связанная с созданием архитектурного объекта</v>
          </cell>
          <cell r="D2377" t="str">
            <v>71.11.1</v>
          </cell>
        </row>
        <row r="2378">
          <cell r="C2378" t="str">
            <v>Деятельность по территориальному планированию и планировке территории</v>
          </cell>
          <cell r="D2378" t="str">
            <v>71.11.2</v>
          </cell>
        </row>
        <row r="2379">
          <cell r="C2379" t="str">
            <v>Деятельность в области ландшафтной архитектуры и консультативные услуги в области архитектуры</v>
          </cell>
          <cell r="D2379" t="str">
            <v>71.11.3</v>
          </cell>
        </row>
        <row r="2380">
          <cell r="C2380" t="str">
            <v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    </cell>
          <cell r="D2380" t="str">
            <v>71.12</v>
          </cell>
        </row>
        <row r="2381">
          <cell r="C2381" t="str">
            <v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D2381" t="str">
            <v>71.12.1</v>
          </cell>
        </row>
        <row r="2382">
          <cell r="C2382" t="str">
            <v>Разработка проектов тепло-, водо-, газоснабжения</v>
          </cell>
          <cell r="D2382" t="str">
            <v>71.12.11</v>
          </cell>
        </row>
        <row r="2383">
          <cell r="C2383" t="str">
            <v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D2383" t="str">
            <v>71.12.12</v>
          </cell>
        </row>
        <row r="2384">
          <cell r="C2384" t="str">
            <v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D2384" t="str">
            <v>71.12.13</v>
          </cell>
        </row>
        <row r="2385">
          <cell r="C2385" t="str">
            <v>Разработка инженерно-технических проектов и контроль при строительстве и модернизации объектов использования атомной энергии</v>
          </cell>
          <cell r="D2385" t="str">
            <v>71.12.14</v>
          </cell>
        </row>
        <row r="2386">
          <cell r="C2386" t="str">
            <v>Деятельность заказчика-застройщика, генерального подрядчика</v>
          </cell>
          <cell r="D2386" t="str">
            <v>71.12.2</v>
          </cell>
        </row>
        <row r="2387">
          <cell r="C2387" t="str">
            <v>Работы геолого-разведочные, геофизические и геохимические в области изучения недр и воспроизводства минерально-сырьевой базы</v>
          </cell>
          <cell r="D2387" t="str">
            <v>71.12.3</v>
          </cell>
        </row>
        <row r="2388">
          <cell r="C2388" t="str">
            <v>Деятельность геодезическая и картографическая</v>
          </cell>
          <cell r="D2388" t="str">
            <v>71.12.4</v>
          </cell>
        </row>
        <row r="2389">
          <cell r="C2389" t="str">
            <v>Деятельность топографо-геодезическая</v>
          </cell>
          <cell r="D2389" t="str">
            <v>71.12.41</v>
          </cell>
        </row>
        <row r="2390">
          <cell r="C2390" t="str">
            <v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v>
          </cell>
          <cell r="D2390" t="str">
            <v>71.12.42</v>
          </cell>
        </row>
        <row r="2391">
          <cell r="C2391" t="str">
            <v>Работы гидрографические изыскательские</v>
          </cell>
          <cell r="D2391" t="str">
            <v>71.12.43</v>
          </cell>
        </row>
        <row r="2392">
          <cell r="C2392" t="str">
            <v>Деятельность, связанная со сбором, обработкой и подготовкой картографической и космической информации, включая аэросъемку</v>
          </cell>
          <cell r="D2392" t="str">
            <v>71.12.44</v>
          </cell>
        </row>
        <row r="2393">
          <cell r="C2393" t="str">
            <v>Инженерные изыскания в строительстве</v>
          </cell>
          <cell r="D2393" t="str">
            <v>71.12.45</v>
          </cell>
        </row>
        <row r="2394">
          <cell r="C2394" t="str">
            <v>Землеустройство</v>
          </cell>
          <cell r="D2394" t="str">
            <v>71.12.46</v>
          </cell>
        </row>
        <row r="2395">
          <cell r="C2395" t="str">
            <v>Деятельность в области гидрометеорологии и смежных с ней областях, мониторинга состояния окружающей среды, ее загрязнения</v>
          </cell>
          <cell r="D2395" t="str">
            <v>71.12.5</v>
          </cell>
        </row>
        <row r="2396">
          <cell r="C2396" t="str">
            <v>Деятельность наблюдательной гидрометеорологической сети</v>
          </cell>
          <cell r="D2396" t="str">
            <v>71.12.51</v>
          </cell>
        </row>
        <row r="2397">
          <cell r="C2397" t="str">
            <v>Проведение гелиофизических и геофизических работ</v>
          </cell>
          <cell r="D2397" t="str">
            <v>71.12.52</v>
          </cell>
        </row>
        <row r="2398">
          <cell r="C2398" t="str">
            <v>Деятельность по мониторингу загрязнения окружающей среды для физических и юридических лиц</v>
          </cell>
          <cell r="D2398" t="str">
            <v>71.12.53</v>
          </cell>
        </row>
        <row r="2399">
          <cell r="C2399" t="str">
            <v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v>
          </cell>
          <cell r="D2399" t="str">
            <v>71.12.54</v>
          </cell>
        </row>
        <row r="2400">
          <cell r="C2400" t="str">
            <v>Деятельность по обработке и предоставлению гидрометеорологической информации органам государственной власти и населению</v>
          </cell>
          <cell r="D2400" t="str">
            <v>71.12.55</v>
          </cell>
        </row>
        <row r="2401">
          <cell r="C2401" t="str">
            <v>Обеспечение гидрометеорологическое деятельности физических и юридических лиц</v>
          </cell>
          <cell r="D2401" t="str">
            <v>71.12.56</v>
          </cell>
        </row>
        <row r="2402">
          <cell r="C2402" t="str">
            <v>Деятельность, связанная с активными воздействиями на метеорологические и геофизические процессы и явления</v>
          </cell>
          <cell r="D2402" t="str">
            <v>71.12.57</v>
          </cell>
        </row>
        <row r="2403">
          <cell r="C2403" t="str">
            <v>Деятельность в области технического регулирования, стандартизации, метрологии, аккредитации, каталогизации продукции</v>
          </cell>
          <cell r="D2403" t="str">
            <v>71.12.6</v>
          </cell>
        </row>
        <row r="2404">
          <cell r="C2404" t="str">
            <v>Деятельность в области технического регулирования и стандартизации</v>
          </cell>
          <cell r="D2404" t="str">
            <v>71.12.61</v>
          </cell>
        </row>
        <row r="2405">
          <cell r="C2405" t="str">
            <v>Деятельность в области метрологии</v>
          </cell>
          <cell r="D2405" t="str">
            <v>71.12.62</v>
          </cell>
        </row>
        <row r="2406">
          <cell r="C2406" t="str">
            <v>Деятельность в области аккредитации</v>
          </cell>
          <cell r="D2406" t="str">
            <v>71.12.63</v>
          </cell>
        </row>
        <row r="2407">
          <cell r="C2407" t="str">
            <v>Государственный контроль (надзор) за соблюдением требований технических регламентов</v>
          </cell>
          <cell r="D2407" t="str">
            <v>71.12.64</v>
          </cell>
        </row>
        <row r="2408">
          <cell r="C2408" t="str">
            <v>Федеральный государственный метрологический надзор</v>
          </cell>
          <cell r="D2408" t="str">
            <v>71.12.65</v>
          </cell>
        </row>
        <row r="2409">
          <cell r="C2409" t="str">
            <v>Деятельность в области каталогизации продукции</v>
          </cell>
          <cell r="D2409" t="str">
            <v>71.12.66</v>
          </cell>
        </row>
        <row r="2410">
          <cell r="C2410" t="str">
            <v>Кадастровая деятельность</v>
          </cell>
          <cell r="D2410" t="str">
            <v>71.12.7</v>
          </cell>
        </row>
        <row r="2411">
          <cell r="C2411" t="str">
            <v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v>
          </cell>
          <cell r="D2411" t="str">
            <v>71.12.8</v>
          </cell>
        </row>
        <row r="2412">
          <cell r="C2412" t="str">
            <v>Технические испытания, исследования, анализ и сертификация</v>
          </cell>
          <cell r="D2412" t="str">
            <v>71.2</v>
          </cell>
        </row>
        <row r="2413">
          <cell r="C2413" t="str">
            <v>Технические испытания, исследования, анализ и сертификация</v>
          </cell>
          <cell r="D2413" t="str">
            <v>71.20</v>
          </cell>
        </row>
        <row r="2414">
          <cell r="C2414" t="str">
            <v>Испытания и анализ состава и чистоты материалов и веществ: анализ химических и биологических свойств материалов и веществ</v>
          </cell>
          <cell r="D2414" t="str">
            <v>71.20.1</v>
          </cell>
        </row>
        <row r="2415">
          <cell r="C2415" t="str">
            <v>Судебно-экспертная деятельность</v>
          </cell>
          <cell r="D2415" t="str">
            <v>71.20.2</v>
          </cell>
        </row>
        <row r="2416">
          <cell r="C2416" t="str">
            <v>Испытания и анализ физико-механических свойств материалов и веществ</v>
          </cell>
          <cell r="D2416" t="str">
            <v>71.20.3</v>
          </cell>
        </row>
        <row r="2417">
          <cell r="C2417" t="str">
            <v>Испытания, исследования и анализ целостных механических и электрических систем, энергетическое обследование</v>
          </cell>
          <cell r="D2417" t="str">
            <v>71.20.4</v>
          </cell>
        </row>
        <row r="2418">
          <cell r="C2418" t="str">
            <v>Технический осмотр автотранспортных средств</v>
          </cell>
          <cell r="D2418" t="str">
            <v>71.20.5</v>
          </cell>
        </row>
        <row r="2419">
          <cell r="C2419" t="str">
            <v>Экспертиза проектной документации и результатов инженерных изысканий</v>
          </cell>
          <cell r="D2419" t="str">
            <v>71.20.6</v>
          </cell>
        </row>
        <row r="2420">
          <cell r="C2420" t="str">
            <v>Экспертиза проектной документации и результатов инженерных изысканий государственная</v>
          </cell>
          <cell r="D2420" t="str">
            <v>71.20.61</v>
          </cell>
        </row>
        <row r="2421">
          <cell r="C2421" t="str">
            <v>Экспертиза проектной документации и результатов инженерных изысканий негосударственная</v>
          </cell>
          <cell r="D2421" t="str">
            <v>71.20.62</v>
          </cell>
        </row>
        <row r="2422">
          <cell r="C2422" t="str">
            <v>Деятельность по оценке условий труда</v>
          </cell>
          <cell r="D2422" t="str">
            <v>71.20.7</v>
          </cell>
        </row>
        <row r="2423">
          <cell r="C2423" t="str">
            <v>Сертификация продукции, услуг и организаций</v>
          </cell>
          <cell r="D2423" t="str">
            <v>71.20.8</v>
          </cell>
        </row>
        <row r="2424">
          <cell r="C2424" t="str">
            <v>Деятельность по техническому контролю, испытаниям и анализу прочая</v>
          </cell>
          <cell r="D2424" t="str">
            <v>71.20.9</v>
          </cell>
        </row>
        <row r="2425">
          <cell r="C2425" t="str">
            <v>Научные исследования и разработки</v>
          </cell>
          <cell r="D2425" t="str">
            <v>72</v>
          </cell>
        </row>
        <row r="2426">
          <cell r="C2426" t="str">
            <v>Научные исследования и разработки в области естественных и технических наук</v>
          </cell>
          <cell r="D2426" t="str">
            <v>72.1</v>
          </cell>
        </row>
        <row r="2427">
          <cell r="C2427" t="str">
            <v>Научные исследования и разработки в области биотехнологии</v>
          </cell>
          <cell r="D2427" t="str">
            <v>72.11</v>
          </cell>
        </row>
        <row r="2428">
          <cell r="C2428" t="str">
            <v>Научные исследования и разработки в области естественных и технических наук прочие</v>
          </cell>
          <cell r="D2428" t="str">
            <v>72.19</v>
          </cell>
        </row>
        <row r="2429">
          <cell r="C2429" t="str">
            <v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v>
          </cell>
          <cell r="D2429" t="str">
            <v>72.19.1</v>
          </cell>
        </row>
        <row r="2430">
          <cell r="C2430" t="str">
            <v>Проведение фундаментальных исследований, научно-исследовательских и опытно-конструкторских работ в области использования атомной энергии</v>
          </cell>
          <cell r="D2430" t="str">
            <v>72.19.11</v>
          </cell>
        </row>
        <row r="2431">
          <cell r="C2431" t="str">
            <v>Научные исследования и разработки в области ядерной оружейной продукции</v>
          </cell>
          <cell r="D2431" t="str">
            <v>72.19.12</v>
          </cell>
        </row>
        <row r="2432">
          <cell r="C2432" t="str">
            <v>Научные исследования и разработки в области нанотехнологий</v>
          </cell>
          <cell r="D2432" t="str">
            <v>72.19.3</v>
          </cell>
        </row>
        <row r="2433">
          <cell r="C2433" t="str">
            <v>Научные исследования и разработки в области защиты информации</v>
          </cell>
          <cell r="D2433" t="str">
            <v>72.19.4</v>
          </cell>
        </row>
        <row r="2434">
          <cell r="C2434" t="str">
            <v>Научные исследования и разработки в области естественных и технических наук прочие, не включенные в другие группировки</v>
          </cell>
          <cell r="D2434" t="str">
            <v>72.19.9</v>
          </cell>
        </row>
        <row r="2435">
          <cell r="C2435" t="str">
            <v>Научные исследования и разработки в области общественных и гуманитарных наук</v>
          </cell>
          <cell r="D2435" t="str">
            <v>72.2</v>
          </cell>
        </row>
        <row r="2436">
          <cell r="C2436" t="str">
            <v>Научные исследования и разработки в области общественных и гуманитарных наук</v>
          </cell>
          <cell r="D2436" t="str">
            <v>72.20</v>
          </cell>
        </row>
        <row r="2437">
          <cell r="C2437" t="str">
            <v>Научные исследования и разработки в области общественных наук</v>
          </cell>
          <cell r="D2437" t="str">
            <v>72.20.1</v>
          </cell>
        </row>
        <row r="2438">
          <cell r="C2438" t="str">
            <v>Научные исследования и разработки в области гуманитарных наук</v>
          </cell>
          <cell r="D2438" t="str">
            <v>72.20.2</v>
          </cell>
        </row>
        <row r="2439">
          <cell r="C2439" t="str">
            <v>Деятельность рекламная и исследование конъюнктуры рынка</v>
          </cell>
          <cell r="D2439" t="str">
            <v>73</v>
          </cell>
        </row>
        <row r="2440">
          <cell r="C2440" t="str">
            <v>Деятельность рекламная</v>
          </cell>
          <cell r="D2440" t="str">
            <v>73.1</v>
          </cell>
        </row>
        <row r="2441">
          <cell r="C2441" t="str">
            <v>Деятельность рекламных агентств</v>
          </cell>
          <cell r="D2441" t="str">
            <v>73.11</v>
          </cell>
        </row>
        <row r="2442">
          <cell r="C2442" t="str">
            <v>Представление в средствах массовой информации</v>
          </cell>
          <cell r="D2442" t="str">
            <v>73.12</v>
          </cell>
        </row>
        <row r="2443">
          <cell r="C2443" t="str">
            <v>Исследование конъюнктуры рынка и изучение общественного мнения</v>
          </cell>
          <cell r="D2443" t="str">
            <v>73.2</v>
          </cell>
        </row>
        <row r="2444">
          <cell r="C2444" t="str">
            <v>Исследование конъюнктуры рынка и изучение общественного мнения</v>
          </cell>
          <cell r="D2444" t="str">
            <v>73.20</v>
          </cell>
        </row>
        <row r="2445">
          <cell r="C2445" t="str">
            <v>Исследование конъюнктуры рынка</v>
          </cell>
          <cell r="D2445" t="str">
            <v>73.20.1</v>
          </cell>
        </row>
        <row r="2446">
          <cell r="C2446" t="str">
            <v>Деятельность по изучению общественного мнения</v>
          </cell>
          <cell r="D2446" t="str">
            <v>73.20.2</v>
          </cell>
        </row>
        <row r="2447">
          <cell r="C2447" t="str">
            <v>Деятельность профессиональная научная и техническая прочая</v>
          </cell>
          <cell r="D2447" t="str">
            <v>74</v>
          </cell>
        </row>
        <row r="2448">
          <cell r="C2448" t="str">
            <v>Деятельность специализированная в области дизайна</v>
          </cell>
          <cell r="D2448" t="str">
            <v>74.1</v>
          </cell>
        </row>
        <row r="2449">
          <cell r="C2449" t="str">
            <v>Деятельность специализированная в области дизайна</v>
          </cell>
          <cell r="D2449" t="str">
            <v>74.10</v>
          </cell>
        </row>
        <row r="2450">
          <cell r="C2450" t="str">
            <v>Деятельность в области фотографии</v>
          </cell>
          <cell r="D2450" t="str">
            <v>74.2</v>
          </cell>
        </row>
        <row r="2451">
          <cell r="C2451" t="str">
            <v>Деятельность в области фотографии</v>
          </cell>
          <cell r="D2451" t="str">
            <v>74.20</v>
          </cell>
        </row>
        <row r="2452">
          <cell r="C2452" t="str">
            <v>Деятельность по письменному и устному переводу</v>
          </cell>
          <cell r="D2452" t="str">
            <v>74.3</v>
          </cell>
        </row>
        <row r="2453">
          <cell r="C2453" t="str">
            <v>Деятельность по письменному и устному переводу</v>
          </cell>
          <cell r="D2453" t="str">
            <v>74.30</v>
          </cell>
        </row>
        <row r="2454">
          <cell r="C2454" t="str">
            <v>Деятельность профессиональная, научная и техническая прочая, не включенная в другие группировки</v>
          </cell>
          <cell r="D2454" t="str">
            <v>74.9</v>
          </cell>
        </row>
        <row r="2455">
          <cell r="C2455" t="str">
            <v>Деятельность профессиональная, научная и техническая прочая, не включенная в другие группировки</v>
          </cell>
          <cell r="D2455" t="str">
            <v>74.90</v>
          </cell>
        </row>
        <row r="2456">
          <cell r="C2456" t="str">
            <v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v>
          </cell>
          <cell r="D2456" t="str">
            <v>74.90.1</v>
          </cell>
        </row>
        <row r="2457">
          <cell r="C2457" t="str">
            <v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v>
          </cell>
          <cell r="D2457" t="str">
            <v>74.90.2</v>
          </cell>
        </row>
        <row r="2458">
          <cell r="C2458" t="str">
            <v>Деятельность, направленная на установление рыночной или иной стоимости отдельных материальных объектов (вещей)</v>
          </cell>
          <cell r="D2458" t="str">
            <v>74.90.21</v>
          </cell>
        </row>
        <row r="2459">
          <cell r="C2459" t="str">
            <v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v>
          </cell>
          <cell r="D2459" t="str">
            <v>74.90.22</v>
          </cell>
        </row>
        <row r="2460">
          <cell r="C2460" t="str">
            <v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v>
          </cell>
          <cell r="D2460" t="str">
            <v>74.90.23</v>
          </cell>
        </row>
        <row r="2461">
          <cell r="C2461" t="str">
            <v>Деятельность, направленная на установление рыночной или иной стоимости прав требования, обязательств (долгов)</v>
          </cell>
          <cell r="D2461" t="str">
            <v>74.90.24</v>
          </cell>
        </row>
        <row r="2462">
          <cell r="C2462" t="str">
            <v>Деятельность, направленная на установление рыночной или иной стоимости работ, услуг, информации</v>
          </cell>
          <cell r="D2462" t="str">
            <v>74.90.25</v>
          </cell>
        </row>
        <row r="2463">
          <cell r="C2463" t="str">
            <v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v>
          </cell>
          <cell r="D2463" t="str">
            <v>74.90.26</v>
          </cell>
        </row>
        <row r="2464">
          <cell r="C2464" t="str">
            <v>Предоставление консультационных услуг по вопросам безопасности</v>
          </cell>
          <cell r="D2464" t="str">
            <v>74.90.3</v>
          </cell>
        </row>
        <row r="2465">
          <cell r="C2465" t="str">
            <v>Предоставление услуг по проведению оценки уязвимости объектов транспортной инфраструктуры и транспортных средств</v>
          </cell>
          <cell r="D2465" t="str">
            <v>74.90.31</v>
          </cell>
        </row>
        <row r="2466">
          <cell r="C2466" t="str">
            <v>Предоставление услуг по проведению оценки уязвимости объектов промышленного назначения, связи, здравоохранения и т. д.</v>
          </cell>
          <cell r="D2466" t="str">
            <v>74.90.32</v>
          </cell>
        </row>
        <row r="2467">
          <cell r="C2467" t="str">
            <v>Предоставление консультационных услуг в области сельского хозяйства</v>
          </cell>
          <cell r="D2467" t="str">
            <v>74.90.4</v>
          </cell>
        </row>
        <row r="2468">
          <cell r="C2468" t="str">
            <v>Предоставление консультационных услуг в области экологии</v>
          </cell>
          <cell r="D2468" t="str">
            <v>74.90.5</v>
          </cell>
        </row>
        <row r="2469">
          <cell r="C2469" t="str">
            <v>Предоставление прочих технических консультаций, деятельность консультантов, кроме архитекторов, проектировщиков и консультантов по управлению</v>
          </cell>
          <cell r="D2469" t="str">
            <v>74.90.6</v>
          </cell>
        </row>
        <row r="2470">
          <cell r="C2470" t="str">
            <v>Деятельность по подготовке метеорологических прогнозов</v>
          </cell>
          <cell r="D2470" t="str">
            <v>74.90.7</v>
          </cell>
        </row>
        <row r="2471">
          <cell r="C2471" t="str">
            <v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предложением книг, пьес, предметов изобразительного искусства, фотографий и аналогичных предметов издателям, продюсерам</v>
          </cell>
          <cell r="D2471" t="str">
            <v>74.90.8</v>
          </cell>
        </row>
        <row r="2472">
          <cell r="C2472" t="str">
            <v>Деятельность в области защиты информации</v>
          </cell>
          <cell r="D2472" t="str">
            <v>74.90.9</v>
          </cell>
        </row>
        <row r="2473">
          <cell r="C2473" t="str">
            <v>Деятельность по разработке средств защиты информации</v>
          </cell>
          <cell r="D2473" t="str">
            <v>74.90.91</v>
          </cell>
        </row>
        <row r="2474">
          <cell r="C2474" t="str">
            <v>Деятельность по разработке информационных и телекоммуникационных систем, защищенных с использованием средств защиты информации</v>
          </cell>
          <cell r="D2474" t="str">
            <v>74.90.92</v>
          </cell>
        </row>
        <row r="2475">
          <cell r="C2475" t="str">
            <v>Деятельность в области защиты информации прочая</v>
          </cell>
          <cell r="D2475" t="str">
            <v>74.90.99</v>
          </cell>
        </row>
        <row r="2476">
          <cell r="C2476" t="str">
            <v>Деятельность ветеринарная</v>
          </cell>
          <cell r="D2476" t="str">
            <v>75</v>
          </cell>
        </row>
        <row r="2477">
          <cell r="C2477" t="str">
            <v>Деятельность ветеринарная</v>
          </cell>
          <cell r="D2477" t="str">
            <v>75</v>
          </cell>
        </row>
        <row r="2478">
          <cell r="C2478" t="str">
            <v>Деятельность ветеринарная</v>
          </cell>
          <cell r="D2478" t="str">
            <v>75</v>
          </cell>
        </row>
        <row r="2479">
          <cell r="C2479" t="str">
            <v>Деятельность ветеринарная для сельскохозяйственных животных</v>
          </cell>
          <cell r="D2479" t="str">
            <v>75.00.1</v>
          </cell>
        </row>
        <row r="2480">
          <cell r="C2480" t="str">
            <v>Деятельность ветеринарная для домашних животных</v>
          </cell>
          <cell r="D2480" t="str">
            <v>75.00.2</v>
          </cell>
        </row>
        <row r="2481">
          <cell r="C2481" t="str">
            <v>ДЕЯТЕЛЬНОСТЬ АДМИНИСТРАТИВНАЯ И СОПУТСТВУЮЩИЕ ДОПОЛНИТЕЛЬНЫЕ УСЛУГИ</v>
          </cell>
        </row>
        <row r="2482">
          <cell r="C2482" t="str">
            <v>Аренда и лизинг</v>
          </cell>
          <cell r="D2482" t="str">
            <v>77</v>
          </cell>
        </row>
        <row r="2483">
          <cell r="C2483" t="str">
            <v>Аренда и лизинг автотранспортных средств</v>
          </cell>
          <cell r="D2483" t="str">
            <v>77.1</v>
          </cell>
        </row>
        <row r="2484">
          <cell r="C2484" t="str">
            <v>Аренда и лизинг легковых автомобилей и легких автотранспортных средств</v>
          </cell>
          <cell r="D2484" t="str">
            <v>77.11</v>
          </cell>
        </row>
        <row r="2485">
          <cell r="C2485" t="str">
            <v>Аренда и лизинг грузовых транспортных средств</v>
          </cell>
          <cell r="D2485" t="str">
            <v>77.12</v>
          </cell>
        </row>
        <row r="2486">
          <cell r="C2486" t="str">
            <v>Прокат и аренда предметов личного пользования и хозяйственно-бытового назначения</v>
          </cell>
          <cell r="D2486" t="str">
            <v>77.2</v>
          </cell>
        </row>
        <row r="2487">
          <cell r="C2487" t="str">
            <v>Прокат и аренда товаров для отдыха и спортивных товаров</v>
          </cell>
          <cell r="D2487" t="str">
            <v>77.21</v>
          </cell>
        </row>
        <row r="2488">
          <cell r="C2488" t="str">
            <v>Прокат видеокассет и аудиокассет, грампластинок, компакт-дисков (CD), цифровых видеодисков (DVD)</v>
          </cell>
          <cell r="D2488" t="str">
            <v>77.22</v>
          </cell>
        </row>
        <row r="2489">
          <cell r="C2489" t="str">
            <v>Прокат и аренда прочих предметов личного пользования и хозяйственно-бытового назначения</v>
          </cell>
          <cell r="D2489" t="str">
            <v>77.29</v>
          </cell>
        </row>
        <row r="2490">
          <cell r="C2490" t="str">
            <v>Прокат телевизоров, радиоприемников, устройств видеозаписи, аудиозаписи и подобного оборудования</v>
          </cell>
          <cell r="D2490" t="str">
            <v>77.29.1</v>
          </cell>
        </row>
        <row r="2491">
          <cell r="C2491" t="str">
            <v>Прокат мебели, электрических и неэлектрических бытовых приборов</v>
          </cell>
          <cell r="D2491" t="str">
            <v>77.29.2</v>
          </cell>
        </row>
        <row r="2492">
          <cell r="C2492" t="str">
            <v>Прокат музыкальных инструментов</v>
          </cell>
          <cell r="D2492" t="str">
            <v>77.29.3</v>
          </cell>
        </row>
        <row r="2493">
          <cell r="C2493" t="str">
            <v>Прокат прочих бытовых изделий и предметов личного пользования для домашних хозяйств, предприятий и организаций, не включенных в другие группировки</v>
          </cell>
          <cell r="D2493" t="str">
            <v>77.29.9</v>
          </cell>
        </row>
        <row r="2494">
          <cell r="C2494" t="str">
            <v>Аренда и лизинг прочих машин и оборудования и материальных средств</v>
          </cell>
          <cell r="D2494" t="str">
            <v>77.3</v>
          </cell>
        </row>
        <row r="2495">
          <cell r="C2495" t="str">
            <v>Аренда и лизинг сельскохозяйственных машин и оборудования</v>
          </cell>
          <cell r="D2495" t="str">
            <v>77.31</v>
          </cell>
        </row>
        <row r="2496">
          <cell r="C2496" t="str">
            <v>Аренда и лизинг строительных машин и оборудования</v>
          </cell>
          <cell r="D2496" t="str">
            <v>77.32</v>
          </cell>
        </row>
        <row r="2497">
          <cell r="C2497" t="str">
            <v>Аренда и лизинг офисных машин и оборудования, включая вычислительную технику</v>
          </cell>
          <cell r="D2497" t="str">
            <v>77.33</v>
          </cell>
        </row>
        <row r="2498">
          <cell r="C2498" t="str">
            <v>Аренда и лизинг офисных машин и оборудования</v>
          </cell>
          <cell r="D2498" t="str">
            <v>77.33.1</v>
          </cell>
        </row>
        <row r="2499">
          <cell r="C2499" t="str">
            <v>Аренда и лизинг вычислительных машин и оборудования</v>
          </cell>
          <cell r="D2499" t="str">
            <v>77.33.2</v>
          </cell>
        </row>
        <row r="2500">
          <cell r="C2500" t="str">
            <v>Аренда и лизинг водных транспортных средств и оборудования</v>
          </cell>
          <cell r="D2500" t="str">
            <v>77.34</v>
          </cell>
        </row>
        <row r="2501">
          <cell r="C2501" t="str">
            <v>Аренда и лизинг воздушных судов и авиационного оборудования</v>
          </cell>
          <cell r="D2501" t="str">
            <v>77.35</v>
          </cell>
        </row>
        <row r="2502">
          <cell r="C2502" t="str">
            <v>Аренда и лизинг прочих видов транспорта, оборудования и материальных средств, не включенных в другие группировки</v>
          </cell>
          <cell r="D2502" t="str">
            <v>77.39</v>
          </cell>
        </row>
        <row r="2503">
          <cell r="C2503" t="str">
            <v>Аренда и лизинг прочих сухопутных транспортных средств и оборудования</v>
          </cell>
          <cell r="D2503" t="str">
            <v>77.39.1</v>
          </cell>
        </row>
        <row r="2504">
          <cell r="C2504" t="str">
            <v>Аренда и лизинг прочего автомобильного транспорта и оборудования</v>
          </cell>
          <cell r="D2504" t="str">
            <v>77.39.11</v>
          </cell>
        </row>
        <row r="2505">
          <cell r="C2505" t="str">
            <v>Аренда и лизинг железнодорожного транспорта и оборудования</v>
          </cell>
          <cell r="D2505" t="str">
            <v>77.39.12</v>
          </cell>
        </row>
        <row r="2506">
          <cell r="C2506" t="str">
            <v>Аренда и лизинг прочих машин и оборудования, не включенных в другие группировки</v>
          </cell>
          <cell r="D2506" t="str">
            <v>77.39.2</v>
          </cell>
        </row>
        <row r="2507">
          <cell r="C2507" t="str">
            <v>Аренда и лизинг двигателей, турбин и станков</v>
          </cell>
          <cell r="D2507" t="str">
            <v>77.39.21</v>
          </cell>
        </row>
        <row r="2508">
          <cell r="C2508" t="str">
            <v>Аренда и лизинг горного и нефтепромыслового оборудования</v>
          </cell>
          <cell r="D2508" t="str">
            <v>77.39.22</v>
          </cell>
        </row>
        <row r="2509">
          <cell r="C2509" t="str">
            <v>Аренда и лизинг подъемно-транспортного оборудования</v>
          </cell>
          <cell r="D2509" t="str">
            <v>77.39.23</v>
          </cell>
        </row>
        <row r="2510">
          <cell r="C2510" t="str">
            <v>Аренда и лизинг профессиональной радио- и телевизионной аппаратуры и аппаратуры связи</v>
          </cell>
          <cell r="D2510" t="str">
            <v>77.39.24</v>
          </cell>
        </row>
        <row r="2511">
          <cell r="C2511" t="str">
            <v>Аренда и лизинг контрольно-измерительной аппаратуры</v>
          </cell>
          <cell r="D2511" t="str">
            <v>77.39.25</v>
          </cell>
        </row>
        <row r="2512">
          <cell r="C2512" t="str">
            <v>Аренда и лизинг приборов, аппаратов и прочего оборудования, применяемого в медицинских целях</v>
          </cell>
          <cell r="D2512" t="str">
            <v>77.39.26</v>
          </cell>
        </row>
        <row r="2513">
          <cell r="C2513" t="str">
            <v>Аренда и лизинг торгового оборудования</v>
          </cell>
          <cell r="D2513" t="str">
            <v>77.39.27</v>
          </cell>
        </row>
        <row r="2514">
          <cell r="C2514" t="str">
            <v>Аренда и лизинг прочих машин и оборудования научного и промышленного назначения</v>
          </cell>
          <cell r="D2514" t="str">
            <v>77.39.29</v>
          </cell>
        </row>
        <row r="2515">
          <cell r="C2515" t="str">
            <v>Аренда и лизинг племенных сельскохозяйственных животных</v>
          </cell>
          <cell r="D2515" t="str">
            <v>77.39.3</v>
          </cell>
        </row>
        <row r="2516">
          <cell r="C2516" t="str">
            <v>Аренда интеллектуальной собственности и подобной продукции, кроме авторских прав</v>
          </cell>
          <cell r="D2516" t="str">
            <v>77.4</v>
          </cell>
        </row>
        <row r="2517">
          <cell r="C2517" t="str">
            <v>Аренда интеллектуальной собственности и подобной продукции, кроме авторских прав</v>
          </cell>
          <cell r="D2517" t="str">
            <v>77.40</v>
          </cell>
        </row>
        <row r="2518">
          <cell r="C2518" t="str">
            <v>Деятельность по трудоустройству и подбору персонала</v>
          </cell>
          <cell r="D2518" t="str">
            <v>78</v>
          </cell>
        </row>
        <row r="2519">
          <cell r="C2519" t="str">
            <v>Деятельность агентств по подбору персонала</v>
          </cell>
          <cell r="D2519" t="str">
            <v>78.1</v>
          </cell>
        </row>
        <row r="2520">
          <cell r="C2520" t="str">
            <v>Деятельность агентств по подбору персонала</v>
          </cell>
          <cell r="D2520" t="str">
            <v>78.10</v>
          </cell>
        </row>
        <row r="2521">
          <cell r="C2521" t="str">
            <v>Деятельность агентств по временному трудоустройству</v>
          </cell>
          <cell r="D2521" t="str">
            <v>78.2</v>
          </cell>
        </row>
        <row r="2522">
          <cell r="C2522" t="str">
            <v>Деятельность агентств по временному трудоустройству</v>
          </cell>
          <cell r="D2522" t="str">
            <v>78.20</v>
          </cell>
        </row>
        <row r="2523">
          <cell r="C2523" t="str">
            <v>Деятельность по подбору персонала прочая</v>
          </cell>
          <cell r="D2523" t="str">
            <v>78.3</v>
          </cell>
        </row>
        <row r="2524">
          <cell r="C2524" t="str">
            <v>Деятельность по подбору персонала прочая</v>
          </cell>
          <cell r="D2524" t="str">
            <v>78.30</v>
          </cell>
        </row>
        <row r="2525">
          <cell r="C2525" t="str">
            <v>Деятельность туристических агентств и прочих организаций, предоставляющих услуги в сфере туризма</v>
          </cell>
          <cell r="D2525" t="str">
            <v>79</v>
          </cell>
        </row>
        <row r="2526">
          <cell r="C2526" t="str">
            <v>Деятельность туристических агентств и туроператоров</v>
          </cell>
          <cell r="D2526" t="str">
            <v>79.1</v>
          </cell>
        </row>
        <row r="2527">
          <cell r="C2527" t="str">
            <v>Деятельность туристических агентств</v>
          </cell>
          <cell r="D2527" t="str">
            <v>79.11</v>
          </cell>
        </row>
        <row r="2528">
          <cell r="C2528" t="str">
            <v>Деятельность туроператоров</v>
          </cell>
          <cell r="D2528" t="str">
            <v>79.12</v>
          </cell>
        </row>
        <row r="2529">
          <cell r="C2529" t="str">
            <v>Услуги по бронированию прочие и сопутствующая деятельность</v>
          </cell>
          <cell r="D2529" t="str">
            <v>79.9</v>
          </cell>
        </row>
        <row r="2530">
          <cell r="C2530" t="str">
            <v>Услуги по бронированию прочие и сопутствующая деятельность</v>
          </cell>
          <cell r="D2530" t="str">
            <v>79.90</v>
          </cell>
        </row>
        <row r="2531">
          <cell r="C2531" t="str">
            <v>Деятельность по предоставлению туристических информационных услуг</v>
          </cell>
          <cell r="D2531" t="str">
            <v>79.90.1</v>
          </cell>
        </row>
        <row r="2532">
          <cell r="C2532" t="str">
            <v>Деятельность по предоставлению экскурсионных туристических услуг</v>
          </cell>
          <cell r="D2532" t="str">
            <v>79.90.2</v>
          </cell>
        </row>
        <row r="2533">
          <cell r="C2533" t="str">
            <v>Деятельность туристических агентств по предоставлению экскурсионных туристических услуг</v>
          </cell>
          <cell r="D2533" t="str">
            <v>79.90.21</v>
          </cell>
        </row>
        <row r="2534">
          <cell r="C2534" t="str">
            <v>Деятельность самостоятельных экскурсоводов и гидов по предоставлению экскурсионных туристических услуг</v>
          </cell>
          <cell r="D2534" t="str">
            <v>79.90.22</v>
          </cell>
        </row>
        <row r="2535">
          <cell r="C2535" t="str">
            <v>Деятельность по предоставлению туристических услуг, связанных с бронированием</v>
          </cell>
          <cell r="D2535" t="str">
            <v>79.90.3</v>
          </cell>
        </row>
        <row r="2536">
          <cell r="C2536" t="str">
            <v>Деятельность по бронированию билетов на культурно-развлекательные мероприятия</v>
          </cell>
          <cell r="D2536" t="str">
            <v>79.90.31</v>
          </cell>
        </row>
        <row r="2537">
          <cell r="C2537" t="str">
            <v>Деятельность по оказанию прочих услуг, связанных со службой предварительных заказов</v>
          </cell>
          <cell r="D2537" t="str">
            <v>79.90.32</v>
          </cell>
        </row>
        <row r="2538">
          <cell r="C2538" t="str">
            <v>Деятельность по обеспечению безопасности и проведению расследований</v>
          </cell>
          <cell r="D2538" t="str">
            <v>80</v>
          </cell>
        </row>
        <row r="2539">
          <cell r="C2539" t="str">
            <v>Деятельность частных охранных служб</v>
          </cell>
          <cell r="D2539" t="str">
            <v>80.1</v>
          </cell>
        </row>
        <row r="2540">
          <cell r="C2540" t="str">
            <v>Деятельность частных охранных служб</v>
          </cell>
          <cell r="D2540" t="str">
            <v>80.10</v>
          </cell>
        </row>
        <row r="2541">
          <cell r="C2541" t="str">
            <v>Деятельность систем обеспечения безопасности</v>
          </cell>
          <cell r="D2541" t="str">
            <v>80.2</v>
          </cell>
        </row>
        <row r="2542">
          <cell r="C2542" t="str">
            <v>Деятельность систем обеспечения безопасности</v>
          </cell>
          <cell r="D2542" t="str">
            <v>80.20</v>
          </cell>
        </row>
        <row r="2543">
          <cell r="C2543" t="str">
            <v>Деятельность по расследованию</v>
          </cell>
          <cell r="D2543" t="str">
            <v>80.3</v>
          </cell>
        </row>
        <row r="2544">
          <cell r="C2544" t="str">
            <v>Деятельность по расследованию</v>
          </cell>
          <cell r="D2544" t="str">
            <v>80.30</v>
          </cell>
        </row>
        <row r="2545">
          <cell r="C2545" t="str">
            <v>Деятельность по обслуживанию зданий и территорий</v>
          </cell>
          <cell r="D2545" t="str">
            <v>81</v>
          </cell>
        </row>
        <row r="2546">
          <cell r="C2546" t="str">
            <v>Деятельность по комплексному обслуживанию помещений</v>
          </cell>
          <cell r="D2546" t="str">
            <v>81.1</v>
          </cell>
        </row>
        <row r="2547">
          <cell r="C2547" t="str">
            <v>Деятельность по комплексному обслуживанию помещений</v>
          </cell>
          <cell r="D2547" t="str">
            <v>81.10</v>
          </cell>
        </row>
        <row r="2548">
          <cell r="C2548" t="str">
            <v>Деятельность по чистке и уборке</v>
          </cell>
          <cell r="D2548" t="str">
            <v>81.2</v>
          </cell>
        </row>
        <row r="2549">
          <cell r="C2549" t="str">
            <v>Деятельность по общей уборке зданий</v>
          </cell>
          <cell r="D2549" t="str">
            <v>81.21</v>
          </cell>
        </row>
        <row r="2550">
          <cell r="C2550" t="str">
            <v>Деятельность по уборке квартир и частных домов</v>
          </cell>
          <cell r="D2550" t="str">
            <v>81.21.1</v>
          </cell>
        </row>
        <row r="2551">
          <cell r="C2551" t="str">
            <v>Деятельность по уборке прочих типов зданий и помещений</v>
          </cell>
          <cell r="D2551" t="str">
            <v>81.21.9</v>
          </cell>
        </row>
        <row r="2552">
          <cell r="C2552" t="str">
            <v>Деятельность по чистке и уборке жилых зданий и нежилых помещений прочая</v>
          </cell>
          <cell r="D2552" t="str">
            <v>81.22</v>
          </cell>
        </row>
        <row r="2553">
          <cell r="C2553" t="str">
            <v>Деятельность по чистке и уборке прочая</v>
          </cell>
          <cell r="D2553" t="str">
            <v>81.29</v>
          </cell>
        </row>
        <row r="2554">
          <cell r="C2554" t="str">
            <v>Дезинфекция, дезинсекция, дератизация зданий, промышленного оборудования</v>
          </cell>
          <cell r="D2554" t="str">
            <v>81.29.1</v>
          </cell>
        </row>
        <row r="2555">
          <cell r="C2555" t="str">
            <v>Подметание улиц и уборка снега</v>
          </cell>
          <cell r="D2555" t="str">
            <v>81.29.2</v>
          </cell>
        </row>
        <row r="2556">
          <cell r="C2556" t="str">
            <v>Деятельность по чистке и уборке прочая, не включенная в другие группировки</v>
          </cell>
          <cell r="D2556" t="str">
            <v>81.29.9</v>
          </cell>
        </row>
        <row r="2557">
          <cell r="C2557" t="str">
            <v>Предоставление услуг по благоустройству ландшафта</v>
          </cell>
          <cell r="D2557" t="str">
            <v>81.3</v>
          </cell>
        </row>
        <row r="2558">
          <cell r="C2558" t="str">
            <v>Деятельность по благоустройству ландшафта</v>
          </cell>
          <cell r="D2558" t="str">
            <v>81.30</v>
          </cell>
        </row>
        <row r="2559">
          <cell r="C2559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D2559" t="str">
            <v>82</v>
          </cell>
        </row>
        <row r="2560">
          <cell r="C2560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D2560" t="str">
            <v>82.1</v>
          </cell>
        </row>
        <row r="2561">
          <cell r="C2561" t="str">
            <v>Деятельность административно-хозяйственная комплексная по обеспечению работы организации</v>
          </cell>
          <cell r="D2561" t="str">
            <v>82.11</v>
          </cell>
        </row>
        <row r="2562">
          <cell r="C2562" t="str">
            <v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D2562" t="str">
            <v>82.19</v>
          </cell>
        </row>
        <row r="2563">
          <cell r="C2563" t="str">
            <v>Деятельность центров обработки телефонных вызовов</v>
          </cell>
          <cell r="D2563" t="str">
            <v>82.2</v>
          </cell>
        </row>
        <row r="2564">
          <cell r="C2564" t="str">
            <v>Деятельность центров обработки телефонных вызовов</v>
          </cell>
          <cell r="D2564" t="str">
            <v>82.20</v>
          </cell>
        </row>
        <row r="2565">
          <cell r="C2565" t="str">
            <v>Деятельность по организации конференций и выставок</v>
          </cell>
          <cell r="D2565" t="str">
            <v>82.3</v>
          </cell>
        </row>
        <row r="2566">
          <cell r="C2566" t="str">
            <v>Деятельность по организации конференций и выставок</v>
          </cell>
          <cell r="D2566" t="str">
            <v>82.30</v>
          </cell>
        </row>
        <row r="2567">
          <cell r="C2567" t="str">
            <v>Деятельность по предоставлению вспомогательных услуг для бизнеса, не включенная в другие группировки</v>
          </cell>
          <cell r="D2567" t="str">
            <v>82.9</v>
          </cell>
        </row>
        <row r="2568">
          <cell r="C2568" t="str">
            <v>Деятельность агентств по сбору платежей и бюро кредитной информации</v>
          </cell>
          <cell r="D2568" t="str">
            <v>82.91</v>
          </cell>
        </row>
        <row r="2569">
          <cell r="C2569" t="str">
            <v>Деятельность по упаковыванию товаров</v>
          </cell>
          <cell r="D2569" t="str">
            <v>82.92</v>
          </cell>
        </row>
        <row r="2570">
          <cell r="C2570" t="str">
            <v>Деятельность по предоставлению прочих вспомогательных услуг для бизнеса, не включенная в другие группировки</v>
          </cell>
          <cell r="D2570" t="str">
            <v>82.99</v>
          </cell>
        </row>
        <row r="2571">
          <cell r="C2571" t="str">
            <v>ГОСУДАРСТВЕННОЕ УПРАВЛЕНИЕ И ОБЕСПЕЧЕНИЕ ВОЕННОЙ БЕЗОПАСНОСТИ</v>
          </cell>
        </row>
        <row r="2572">
          <cell r="C2572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D2572" t="str">
            <v>84</v>
          </cell>
        </row>
        <row r="2573">
          <cell r="C2573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D2573" t="str">
            <v>84.1</v>
          </cell>
        </row>
        <row r="2574">
          <cell r="C2574" t="str">
            <v>Деятельность органов государственного управления и местного самоуправления по вопросам общего характера</v>
          </cell>
          <cell r="D2574" t="str">
            <v>84.11</v>
          </cell>
        </row>
        <row r="2575">
          <cell r="C2575" t="str">
            <v>Деятельность федеральных органов государственной власти по управлению вопросами общего характера, кроме судебной власти</v>
          </cell>
          <cell r="D2575" t="str">
            <v>84.11.1</v>
          </cell>
        </row>
        <row r="2576">
          <cell r="C2576" t="str">
            <v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v>
          </cell>
          <cell r="D2576" t="str">
            <v>84.11.11</v>
          </cell>
        </row>
        <row r="2577">
          <cell r="C2577" t="str">
            <v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v>
          </cell>
          <cell r="D2577" t="str">
            <v>84.11.12</v>
          </cell>
        </row>
        <row r="2578">
          <cell r="C2578" t="str">
            <v>Деятельность территориальных органов федеральных органов исполнительной власти в городах и районах субъектов Российской Федерации</v>
          </cell>
          <cell r="D2578" t="str">
            <v>84.11.13</v>
          </cell>
        </row>
        <row r="2579">
          <cell r="C2579" t="str">
            <v>Деятельность органов государственной власти по управлению вопросами общего характера, кроме судебной власти, субъектов Российской Федерации</v>
          </cell>
          <cell r="D2579" t="str">
            <v>84.11.2</v>
          </cell>
        </row>
        <row r="2580">
          <cell r="C2580" t="str">
            <v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v>
          </cell>
          <cell r="D2580" t="str">
            <v>84.11.21</v>
          </cell>
        </row>
        <row r="2581">
          <cell r="C2581" t="str">
            <v>Деятельность органов государственной власти субъектов Российской Федерации по осуществлению своих полномочий в городах и районах</v>
          </cell>
          <cell r="D2581" t="str">
            <v>84.11.22</v>
          </cell>
        </row>
        <row r="2582">
          <cell r="C2582" t="str">
            <v>Деятельность органов государственной власти субъектов Российской Федерации по осуществлению своих полномочий в сельских населенных пунктах</v>
          </cell>
          <cell r="D2582" t="str">
            <v>84.11.23</v>
          </cell>
        </row>
        <row r="2583">
          <cell r="C2583" t="str">
            <v>Деятельность органов местного самоуправления по управлению вопросами общего характера</v>
          </cell>
          <cell r="D2583" t="str">
            <v>84.11.3</v>
          </cell>
        </row>
        <row r="2584">
          <cell r="C2584" t="str">
            <v>Деятельность органов местного самоуправления муниципальных районов</v>
          </cell>
          <cell r="D2584" t="str">
            <v>84.11.31</v>
          </cell>
        </row>
        <row r="2585">
          <cell r="C2585" t="str">
            <v>Деятельность органов местного самоуправления городских округов</v>
          </cell>
          <cell r="D2585" t="str">
            <v>84.11.32</v>
          </cell>
        </row>
        <row r="2586">
          <cell r="C2586" t="str">
            <v>Деятельность органов местного самоуправления внутригородских территорий городов федерального значения</v>
          </cell>
          <cell r="D2586" t="str">
            <v>84.11.33</v>
          </cell>
        </row>
        <row r="2587">
          <cell r="C2587" t="str">
            <v>Деятельность органов местного самоуправления городских поселений</v>
          </cell>
          <cell r="D2587" t="str">
            <v>84.11.34</v>
          </cell>
        </row>
        <row r="2588">
          <cell r="C2588" t="str">
            <v>Деятельность органов местного самоуправления сельских поселений</v>
          </cell>
          <cell r="D2588" t="str">
            <v>84.11.35</v>
          </cell>
        </row>
        <row r="2589">
          <cell r="C2589" t="str">
            <v>Управление финансовой деятельностью и деятельностью в сфере налогообложения</v>
          </cell>
          <cell r="D2589" t="str">
            <v>84.11.4</v>
          </cell>
        </row>
        <row r="2590">
          <cell r="C2590" t="str">
            <v>Управление деятельностью в области прогнозирования и планирования</v>
          </cell>
          <cell r="D2590" t="str">
            <v>84.11.5</v>
          </cell>
        </row>
        <row r="2591">
          <cell r="C2591" t="str">
            <v>Управление деятельностью в области фундаментальных исследований</v>
          </cell>
          <cell r="D2591" t="str">
            <v>84.11.6</v>
          </cell>
        </row>
        <row r="2592">
          <cell r="C2592" t="str">
            <v>Управление деятельностью в области статистики</v>
          </cell>
          <cell r="D2592" t="str">
            <v>84.11.7</v>
          </cell>
        </row>
        <row r="2593">
          <cell r="C2593" t="str">
            <v>Управление имуществом, находящимся в государственной собственности</v>
          </cell>
          <cell r="D2593" t="str">
            <v>84.11.8</v>
          </cell>
        </row>
        <row r="2594">
          <cell r="C2594" t="str">
            <v>Управление деятельностью в области антимонопольного контроля</v>
          </cell>
          <cell r="D2594" t="str">
            <v>84.11.9</v>
          </cell>
        </row>
        <row r="2595">
          <cell r="C2595" t="str">
            <v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    </cell>
          <cell r="D2595" t="str">
            <v>84.12</v>
          </cell>
        </row>
        <row r="2596">
          <cell r="C2596" t="str">
            <v>Регулирование и содействие эффективному ведению экономической деятельности предприятий</v>
          </cell>
          <cell r="D2596" t="str">
            <v>84.13</v>
          </cell>
        </row>
        <row r="2597">
          <cell r="C2597" t="str">
            <v>Предоставление государственных услуг обществу</v>
          </cell>
          <cell r="D2597" t="str">
            <v>84.2</v>
          </cell>
        </row>
        <row r="2598">
          <cell r="C2598" t="str">
            <v>Деятельность международная</v>
          </cell>
          <cell r="D2598" t="str">
            <v>84.21</v>
          </cell>
        </row>
        <row r="2599">
          <cell r="C2599" t="str">
            <v>Деятельность, связанная с обеспечением военной безопасности</v>
          </cell>
          <cell r="D2599" t="str">
            <v>84.22</v>
          </cell>
        </row>
        <row r="2600">
          <cell r="C2600" t="str">
            <v>Деятельность в области юстиции и правосудия</v>
          </cell>
          <cell r="D2600" t="str">
            <v>84.23</v>
          </cell>
        </row>
        <row r="2601">
          <cell r="C2601" t="str">
            <v>Деятельность федеральных судов</v>
          </cell>
          <cell r="D2601" t="str">
            <v>84.23.1</v>
          </cell>
        </row>
        <row r="2602">
          <cell r="C2602" t="str">
            <v>Деятельность Конституционного суда Российской Федерации</v>
          </cell>
          <cell r="D2602" t="str">
            <v>84.23.11</v>
          </cell>
        </row>
        <row r="2603">
          <cell r="C2603" t="str">
            <v>Деятельность Верховного суда Российской Федерации</v>
          </cell>
          <cell r="D2603" t="str">
            <v>84.23.12</v>
          </cell>
        </row>
        <row r="2604">
          <cell r="C2604" t="str">
            <v>Деятельность кассационных судов общей юрисдикции, апелляционных судов общей юрисдикции, верховных судов республик, краевых, областных судов, судов городов федерального значения, суда автономной области, судов автономных округов</v>
          </cell>
          <cell r="D2604" t="str">
            <v>84.23.13</v>
          </cell>
        </row>
        <row r="2605">
          <cell r="C2605" t="str">
            <v>Деятельность районных судов</v>
          </cell>
          <cell r="D2605" t="str">
            <v>84.23.14</v>
          </cell>
        </row>
        <row r="2606">
          <cell r="C2606" t="str">
            <v>Деятельность военных судов</v>
          </cell>
          <cell r="D2606" t="str">
            <v>84.23.15</v>
          </cell>
        </row>
        <row r="2607">
          <cell r="C2607" t="str">
            <v>Деятельность федеральных арбитражных судов округов</v>
          </cell>
          <cell r="D2607" t="str">
            <v>84.23.17</v>
          </cell>
        </row>
        <row r="2608">
          <cell r="C2608" t="str">
            <v>Деятельность арбитражных апелляционных судов, арбитражных судов субъектов Российской Федерации</v>
          </cell>
          <cell r="D2608" t="str">
            <v>84.23.18</v>
          </cell>
        </row>
        <row r="2609">
          <cell r="C2609" t="str">
            <v>Деятельность специализированных судов</v>
          </cell>
          <cell r="D2609" t="str">
            <v>84.23.19</v>
          </cell>
        </row>
        <row r="2610">
          <cell r="C2610" t="str">
            <v>Деятельность судов субъектов Российской Федерации</v>
          </cell>
          <cell r="D2610" t="str">
            <v>84.23.2</v>
          </cell>
        </row>
        <row r="2611">
          <cell r="C2611" t="str">
            <v>Деятельность конституционных (уставных) судов</v>
          </cell>
          <cell r="D2611" t="str">
            <v>84.23.21</v>
          </cell>
        </row>
        <row r="2612">
          <cell r="C2612" t="str">
            <v>Деятельность мировых судей</v>
          </cell>
          <cell r="D2612" t="str">
            <v>84.23.22</v>
          </cell>
        </row>
        <row r="2613">
          <cell r="C2613" t="str">
            <v>Деятельность органов прокуратуры Российской Федерации</v>
          </cell>
          <cell r="D2613" t="str">
            <v>84.23.3</v>
          </cell>
        </row>
        <row r="2614">
          <cell r="C2614" t="str">
            <v>Деятельность Генеральной прокуратуры Российской Федерации</v>
          </cell>
          <cell r="D2614" t="str">
            <v>84.23.31</v>
          </cell>
        </row>
        <row r="2615">
          <cell r="C2615" t="str">
            <v>Деятельность прокуратур субъектов Российской Федерации</v>
          </cell>
          <cell r="D2615" t="str">
            <v>84.23.32</v>
          </cell>
        </row>
        <row r="2616">
          <cell r="C2616" t="str">
            <v>Деятельность прокуратур городов и районов</v>
          </cell>
          <cell r="D2616" t="str">
            <v>84.23.33</v>
          </cell>
        </row>
        <row r="2617">
          <cell r="C2617" t="str">
            <v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v>
          </cell>
          <cell r="D2617" t="str">
            <v>84.23.4</v>
          </cell>
        </row>
        <row r="2618">
          <cell r="C2618" t="str">
            <v>Деятельность Следственного комитета Российской Федерации</v>
          </cell>
          <cell r="D2618" t="str">
            <v>84.23.5</v>
          </cell>
        </row>
        <row r="2619">
          <cell r="C2619" t="str">
            <v>Деятельность центрального аппарата Следственного комитета Российской Федерации</v>
          </cell>
          <cell r="D2619" t="str">
            <v>84.23.51</v>
          </cell>
        </row>
        <row r="2620">
          <cell r="C2620" t="str">
            <v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v>
          </cell>
          <cell r="D2620" t="str">
            <v>84.23.52</v>
          </cell>
        </row>
        <row r="2621">
          <cell r="C2621" t="str">
            <v>Деятельность по обеспечению общественного порядка и безопасности</v>
          </cell>
          <cell r="D2621" t="str">
            <v>84.24</v>
          </cell>
        </row>
        <row r="2622">
          <cell r="C2622" t="str">
            <v>Деятельность по обеспечению безопасности в чрезвычайных ситуациях</v>
          </cell>
          <cell r="D2622" t="str">
            <v>84.25</v>
          </cell>
        </row>
        <row r="2623">
          <cell r="C2623" t="str">
            <v>Деятельность по обеспечению пожарной безопасности</v>
          </cell>
          <cell r="D2623" t="str">
            <v>84.25.1</v>
          </cell>
        </row>
        <row r="2624">
          <cell r="C2624" t="str">
            <v>Деятельность по обеспечению безопасности на водных объектах</v>
          </cell>
          <cell r="D2624" t="str">
            <v>84.25.2</v>
          </cell>
        </row>
        <row r="2625">
          <cell r="C2625" t="str">
            <v>Деятельность по обеспечению безопасности в области использования атомной энергии</v>
          </cell>
          <cell r="D2625" t="str">
            <v>84.25.3</v>
          </cell>
        </row>
        <row r="2626">
          <cell r="C2626" t="str">
            <v>Деятельность по обеспечению безопасности в чрезвычайных ситуациях прочая</v>
          </cell>
          <cell r="D2626" t="str">
            <v>84.25.9</v>
          </cell>
        </row>
        <row r="2627">
          <cell r="C2627" t="str">
            <v>Деятельность в области обязательного социального обеспечения</v>
          </cell>
          <cell r="D2627" t="str">
            <v>84.3</v>
          </cell>
        </row>
        <row r="2628">
          <cell r="C2628" t="str">
            <v>Деятельность в области обязательного социального обеспечения</v>
          </cell>
          <cell r="D2628" t="str">
            <v>84.30</v>
          </cell>
        </row>
        <row r="2629">
          <cell r="C2629" t="str">
            <v>ОБРАЗОВАНИЕ</v>
          </cell>
        </row>
        <row r="2630">
          <cell r="C2630" t="str">
            <v>Образование</v>
          </cell>
          <cell r="D2630" t="str">
            <v>85</v>
          </cell>
        </row>
        <row r="2631">
          <cell r="C2631" t="str">
            <v>Образование общее</v>
          </cell>
          <cell r="D2631" t="str">
            <v>85.1</v>
          </cell>
        </row>
        <row r="2632">
          <cell r="C2632" t="str">
            <v>Образование дошкольное</v>
          </cell>
          <cell r="D2632" t="str">
            <v>85.11</v>
          </cell>
        </row>
        <row r="2633">
          <cell r="C2633" t="str">
            <v>Образование начальное общее</v>
          </cell>
          <cell r="D2633" t="str">
            <v>85.12</v>
          </cell>
        </row>
        <row r="2634">
          <cell r="C2634" t="str">
            <v>Образование основное общее</v>
          </cell>
          <cell r="D2634" t="str">
            <v>85.13</v>
          </cell>
        </row>
        <row r="2635">
          <cell r="C2635" t="str">
            <v>Образование среднее общее</v>
          </cell>
          <cell r="D2635" t="str">
            <v>85.14</v>
          </cell>
        </row>
        <row r="2636">
          <cell r="C2636" t="str">
            <v>Образование профессиональное</v>
          </cell>
          <cell r="D2636" t="str">
            <v>85.2</v>
          </cell>
        </row>
        <row r="2637">
          <cell r="C2637" t="str">
            <v>Образование профессиональное среднее</v>
          </cell>
          <cell r="D2637" t="str">
            <v>85.21</v>
          </cell>
        </row>
        <row r="2638">
          <cell r="C2638" t="str">
            <v>Образование высшее</v>
          </cell>
          <cell r="D2638" t="str">
            <v>85.22</v>
          </cell>
        </row>
        <row r="2639">
          <cell r="C2639" t="str">
            <v>Образование высшее - бакалавриат</v>
          </cell>
          <cell r="D2639" t="str">
            <v>85.22.1</v>
          </cell>
        </row>
        <row r="2640">
          <cell r="C2640" t="str">
            <v>Образование высшее - специалитет</v>
          </cell>
          <cell r="D2640" t="str">
            <v>85.22.2</v>
          </cell>
        </row>
        <row r="2641">
          <cell r="C2641" t="str">
            <v>Образование высшее - магистратура</v>
          </cell>
          <cell r="D2641" t="str">
            <v>85.22.3</v>
          </cell>
        </row>
        <row r="2642">
          <cell r="C2642" t="str">
            <v>Подготовка кадров высшей квалификации</v>
          </cell>
          <cell r="D2642" t="str">
            <v>85.23</v>
          </cell>
        </row>
        <row r="2643">
          <cell r="C2643" t="str">
            <v>Обучение профессиональное</v>
          </cell>
          <cell r="D2643" t="str">
            <v>85.3</v>
          </cell>
        </row>
        <row r="2644">
          <cell r="C2644" t="str">
            <v>Обучение профессиональное</v>
          </cell>
          <cell r="D2644" t="str">
            <v>85.30</v>
          </cell>
        </row>
        <row r="2645">
          <cell r="C2645" t="str">
            <v>Образование дополнительное</v>
          </cell>
          <cell r="D2645" t="str">
            <v>85.4</v>
          </cell>
        </row>
        <row r="2646">
          <cell r="C2646" t="str">
            <v>Образование дополнительное детей и взрослых</v>
          </cell>
          <cell r="D2646" t="str">
            <v>85.41</v>
          </cell>
        </row>
        <row r="2647">
          <cell r="C2647" t="str">
            <v>Образование в области спорта и отдыха</v>
          </cell>
          <cell r="D2647" t="str">
            <v>85.41.1</v>
          </cell>
        </row>
        <row r="2648">
          <cell r="C2648" t="str">
            <v>Образование в области культуры</v>
          </cell>
          <cell r="D2648" t="str">
            <v>85.41.2</v>
          </cell>
        </row>
        <row r="2649">
          <cell r="C2649" t="str">
            <v>Образование дополнительное детей и взрослых прочее, не включенное в другие группировки</v>
          </cell>
          <cell r="D2649" t="str">
            <v>85.41.9</v>
          </cell>
        </row>
        <row r="2650">
          <cell r="C2650" t="str">
            <v>Образование профессиональное дополнительное</v>
          </cell>
          <cell r="D2650" t="str">
            <v>85.42</v>
          </cell>
        </row>
        <row r="2651">
          <cell r="C2651" t="str">
            <v>Деятельность школ подготовки водителей автотранспортных средств</v>
          </cell>
          <cell r="D2651" t="str">
            <v>85.42.1</v>
          </cell>
        </row>
        <row r="2652">
          <cell r="C2652" t="str">
            <v>Деятельность школ обучения вождению воздушных и плавательных судов, без выдачи коммерческих сертификатов и лицензий</v>
          </cell>
          <cell r="D2652" t="str">
            <v>85.42.2</v>
          </cell>
        </row>
        <row r="2653">
          <cell r="C2653" t="str">
            <v>Деятельность по дополнительному профессиональному образованию прочая, не включенная в другие группировки</v>
          </cell>
          <cell r="D2653" t="str">
            <v>85.42.9</v>
          </cell>
        </row>
        <row r="2654">
          <cell r="C2654" t="str">
            <v>ДЕЯТЕЛЬНОСТЬ В ОБЛАСТИ ЗДРАВООХРАНЕНИЯ И СОЦИАЛЬНЫХ УСЛУГ</v>
          </cell>
        </row>
        <row r="2655">
          <cell r="C2655" t="str">
            <v>Деятельность в области здравоохранения</v>
          </cell>
          <cell r="D2655" t="str">
            <v>86</v>
          </cell>
        </row>
        <row r="2656">
          <cell r="C2656" t="str">
            <v>Деятельность больничных организаций</v>
          </cell>
          <cell r="D2656" t="str">
            <v>86.1</v>
          </cell>
        </row>
        <row r="2657">
          <cell r="C2657" t="str">
            <v>Деятельность больничных организаций</v>
          </cell>
          <cell r="D2657" t="str">
            <v>86.10</v>
          </cell>
        </row>
        <row r="2658">
          <cell r="C2658" t="str">
            <v>Медицинская и стоматологическая практика</v>
          </cell>
          <cell r="D2658" t="str">
            <v>86.2</v>
          </cell>
        </row>
        <row r="2659">
          <cell r="C2659" t="str">
            <v>Общая врачебная практика</v>
          </cell>
          <cell r="D2659" t="str">
            <v>86.21</v>
          </cell>
        </row>
        <row r="2660">
          <cell r="C2660" t="str">
            <v>Специальная врачебная практика</v>
          </cell>
          <cell r="D2660" t="str">
            <v>86.22</v>
          </cell>
        </row>
        <row r="2661">
          <cell r="C2661" t="str">
            <v>Стоматологическая практика</v>
          </cell>
          <cell r="D2661" t="str">
            <v>86.23</v>
          </cell>
        </row>
        <row r="2662">
          <cell r="C2662" t="str">
            <v>Деятельность в области медицины прочая</v>
          </cell>
          <cell r="D2662" t="str">
            <v>86.9</v>
          </cell>
        </row>
        <row r="2663">
          <cell r="C2663" t="str">
            <v>Деятельность в области медицины прочая</v>
          </cell>
          <cell r="D2663" t="str">
            <v>86.90</v>
          </cell>
        </row>
        <row r="2664">
          <cell r="C2664" t="str">
            <v>Деятельность организаций санитарно-эпидемиологической службы</v>
          </cell>
          <cell r="D2664" t="str">
            <v>86.90.1</v>
          </cell>
        </row>
        <row r="2665">
          <cell r="C2665" t="str">
            <v>Деятельность организаций судебно-медицинской экспертизы</v>
          </cell>
          <cell r="D2665" t="str">
            <v>86.90.2</v>
          </cell>
        </row>
        <row r="2666">
          <cell r="C2666" t="str">
            <v>Деятельность массажных салонов</v>
          </cell>
          <cell r="D2666" t="str">
            <v>86.90.3</v>
          </cell>
        </row>
        <row r="2667">
          <cell r="C2667" t="str">
            <v>Деятельность санаторно-курортных организаций</v>
          </cell>
          <cell r="D2667" t="str">
            <v>86.90.4</v>
          </cell>
        </row>
        <row r="2668">
          <cell r="C2668" t="str">
            <v>Деятельность в области медицины прочая, не включенная в другие группировки</v>
          </cell>
          <cell r="D2668" t="str">
            <v>86.90.9</v>
          </cell>
        </row>
        <row r="2669">
          <cell r="C2669" t="str">
            <v>Деятельность по уходу с обеспечением проживания</v>
          </cell>
          <cell r="D2669" t="str">
            <v>87</v>
          </cell>
        </row>
        <row r="2670">
          <cell r="C2670" t="str">
            <v>Деятельность по медицинскому уходу с обеспечением проживания</v>
          </cell>
          <cell r="D2670" t="str">
            <v>87.1</v>
          </cell>
        </row>
        <row r="2671">
          <cell r="C2671" t="str">
            <v>Деятельность по медицинскому уходу с обеспечением проживания</v>
          </cell>
          <cell r="D2671" t="str">
            <v>87.10</v>
          </cell>
        </row>
        <row r="2672">
          <cell r="C2672" t="str">
            <v>Деятельность по оказанию помощи на дому для лиц с ограниченными возможностями развития, душевнобольным и наркозависимым</v>
          </cell>
          <cell r="D2672" t="str">
            <v>87.2</v>
          </cell>
        </row>
        <row r="2673">
          <cell r="C2673" t="str">
            <v>Деятельность по оказанию помощи на дому для лиц с ограниченными возможностями развития, душевнобольным и наркозависимым</v>
          </cell>
          <cell r="D2673" t="str">
            <v>87.20</v>
          </cell>
        </row>
        <row r="2674">
          <cell r="C2674" t="str">
            <v>Деятельность по уходу за престарелыми и инвалидами с обеспечением проживания</v>
          </cell>
          <cell r="D2674" t="str">
            <v>87.3</v>
          </cell>
        </row>
        <row r="2675">
          <cell r="C2675" t="str">
            <v>Деятельность по уходу за престарелыми и инвалидами с обеспечением проживания</v>
          </cell>
          <cell r="D2675" t="str">
            <v>87.30</v>
          </cell>
        </row>
        <row r="2676">
          <cell r="C2676" t="str">
            <v>Деятельность по уходу с обеспечением проживания прочая</v>
          </cell>
          <cell r="D2676" t="str">
            <v>87.9</v>
          </cell>
        </row>
        <row r="2677">
          <cell r="C2677" t="str">
            <v>Деятельность по уходу с обеспечением проживания прочая</v>
          </cell>
          <cell r="D2677" t="str">
            <v>87.90</v>
          </cell>
        </row>
        <row r="2678">
          <cell r="C2678" t="str">
            <v>Предоставление социальных услуг без обеспечения проживания</v>
          </cell>
          <cell r="D2678" t="str">
            <v>88</v>
          </cell>
        </row>
        <row r="2679">
          <cell r="C2679" t="str">
            <v>Предоставление социальных услуг без обеспечения проживания престарелым и инвалидам</v>
          </cell>
          <cell r="D2679" t="str">
            <v>88.1</v>
          </cell>
        </row>
        <row r="2680">
          <cell r="C2680" t="str">
            <v>Предоставление социальных услуг без обеспечения проживания престарелым и инвалидам</v>
          </cell>
          <cell r="D2680" t="str">
            <v>88.10</v>
          </cell>
        </row>
        <row r="2681">
          <cell r="C2681" t="str">
            <v>Предоставление прочих социальных услуг без обеспечения проживания</v>
          </cell>
          <cell r="D2681" t="str">
            <v>88.9</v>
          </cell>
        </row>
        <row r="2682">
          <cell r="C2682" t="str">
            <v>Предоставление услуг по дневному уходу за детьми</v>
          </cell>
          <cell r="D2682" t="str">
            <v>88.91</v>
          </cell>
        </row>
        <row r="2683">
          <cell r="C2683" t="str">
            <v>Предоставление прочих социальных услуг без обеспечения проживания, не включенных в другие группировки</v>
          </cell>
          <cell r="D2683" t="str">
            <v>88.99</v>
          </cell>
        </row>
        <row r="2684">
          <cell r="C2684" t="str">
            <v>ДЕЯТЕЛЬНОСТЬ В ОБЛАСТИ КУЛЬТУРЫ, СПОРТА, ОРГАНИЗАЦИИ ДОСУГА И РАЗВЛЕЧЕНИЙ</v>
          </cell>
        </row>
        <row r="2685">
          <cell r="C2685" t="str">
            <v>Деятельность творческая, деятельность в области искусства и организации развлечений</v>
          </cell>
          <cell r="D2685" t="str">
            <v>90</v>
          </cell>
        </row>
        <row r="2686">
          <cell r="C2686" t="str">
            <v>Деятельность творческая, деятельность в области искусства и организации развлечений</v>
          </cell>
          <cell r="D2686" t="str">
            <v>90</v>
          </cell>
        </row>
        <row r="2687">
          <cell r="C2687" t="str">
            <v>Деятельность в области исполнительских искусств</v>
          </cell>
          <cell r="D2687" t="str">
            <v>90.01</v>
          </cell>
        </row>
        <row r="2688">
          <cell r="C2688" t="str">
            <v>Деятельность вспомогательная, связанная с исполнительскими искусствами</v>
          </cell>
          <cell r="D2688" t="str">
            <v>90.02</v>
          </cell>
        </row>
        <row r="2689">
          <cell r="C2689" t="str">
            <v>Деятельность в области художественного творчества</v>
          </cell>
          <cell r="D2689" t="str">
            <v>90.03</v>
          </cell>
        </row>
        <row r="2690">
          <cell r="C2690" t="str">
            <v>Деятельность учреждений культуры и искусства</v>
          </cell>
          <cell r="D2690" t="str">
            <v>90.04</v>
          </cell>
        </row>
        <row r="2691">
          <cell r="C2691" t="str">
            <v>Деятельность концертных залов, театров, оперных зданий, мюзик-холлов, включая услуги билетных касс</v>
          </cell>
          <cell r="D2691" t="str">
            <v>90.04.1</v>
          </cell>
        </row>
        <row r="2692">
          <cell r="C2692" t="str">
            <v>Деятельность многоцелевых центров и подобных заведений с преобладанием культурного обслуживания</v>
          </cell>
          <cell r="D2692" t="str">
            <v>90.04.2</v>
          </cell>
        </row>
        <row r="2693">
          <cell r="C2693" t="str">
            <v>Деятельность учреждений клубного типа: клубов, дворцов и домов культуры, домов народного творчества</v>
          </cell>
          <cell r="D2693" t="str">
            <v>90.04.3</v>
          </cell>
        </row>
        <row r="2694">
          <cell r="C2694" t="str">
            <v>Деятельность библиотек, архивов, музеев и прочих объектов культуры</v>
          </cell>
          <cell r="D2694" t="str">
            <v>91</v>
          </cell>
        </row>
        <row r="2695">
          <cell r="C2695" t="str">
            <v>Деятельность библиотек, архивов, музеев и прочих объектов культуры</v>
          </cell>
          <cell r="D2695" t="str">
            <v>91</v>
          </cell>
        </row>
        <row r="2696">
          <cell r="C2696" t="str">
            <v>Деятельность библиотек и архивов</v>
          </cell>
          <cell r="D2696" t="str">
            <v>91.01</v>
          </cell>
        </row>
        <row r="2697">
          <cell r="C2697" t="str">
            <v>Деятельность музеев</v>
          </cell>
          <cell r="D2697" t="str">
            <v>91.02</v>
          </cell>
        </row>
        <row r="2698">
          <cell r="C2698" t="str">
            <v>Деятельность по охране исторических мест и зданий, памятников культуры</v>
          </cell>
          <cell r="D2698" t="str">
            <v>91.03</v>
          </cell>
        </row>
        <row r="2699">
          <cell r="C2699" t="str">
            <v>Деятельность ботанических садов, зоопарков, государственных природных заповедников и национальных парков</v>
          </cell>
          <cell r="D2699" t="str">
            <v>91.04</v>
          </cell>
        </row>
        <row r="2700">
          <cell r="C2700" t="str">
            <v>Деятельность зоопарков</v>
          </cell>
          <cell r="D2700" t="str">
            <v>91.04.1</v>
          </cell>
        </row>
        <row r="2701">
          <cell r="C2701" t="str">
            <v>Деятельность государственных природных заповедников (в том числе биосферных)</v>
          </cell>
          <cell r="D2701" t="str">
            <v>91.04.2</v>
          </cell>
        </row>
        <row r="2702">
          <cell r="C2702" t="str">
            <v>Деятельность национальных парков</v>
          </cell>
          <cell r="D2702" t="str">
            <v>91.04.3</v>
          </cell>
        </row>
        <row r="2703">
          <cell r="C2703" t="str">
            <v>Деятельность природных парков</v>
          </cell>
          <cell r="D2703" t="str">
            <v>91.04.4</v>
          </cell>
        </row>
        <row r="2704">
          <cell r="C2704" t="str">
            <v>Деятельность природных заказников</v>
          </cell>
          <cell r="D2704" t="str">
            <v>91.04.5</v>
          </cell>
        </row>
        <row r="2705">
          <cell r="C2705" t="str">
            <v>Деятельность дендрологических парков и ботанических садов</v>
          </cell>
          <cell r="D2705" t="str">
            <v>91.04.6</v>
          </cell>
        </row>
        <row r="2706">
          <cell r="C2706" t="str">
            <v>Деятельность по организации и проведению азартных игр и заключению пари, по организации и проведению лотерей</v>
          </cell>
          <cell r="D2706" t="str">
            <v>92</v>
          </cell>
        </row>
        <row r="2707">
          <cell r="C2707" t="str">
            <v>Деятельность по организации и проведению азартных игр и заключения пари</v>
          </cell>
          <cell r="D2707" t="str">
            <v>92.1</v>
          </cell>
        </row>
        <row r="2708">
          <cell r="C2708" t="str">
            <v>Деятельность казино</v>
          </cell>
          <cell r="D2708" t="str">
            <v>92.11</v>
          </cell>
        </row>
        <row r="2709">
          <cell r="C2709" t="str">
            <v>Деятельность залов игровых автоматов</v>
          </cell>
          <cell r="D2709" t="str">
            <v>92.12</v>
          </cell>
        </row>
        <row r="2710">
          <cell r="C2710" t="str">
            <v>Деятельность по организации заключения пари</v>
          </cell>
          <cell r="D2710" t="str">
            <v>92.13</v>
          </cell>
        </row>
        <row r="2711">
          <cell r="C2711" t="str">
            <v>Деятельность по организации и проведению лотерей</v>
          </cell>
          <cell r="D2711" t="str">
            <v>92.2</v>
          </cell>
        </row>
        <row r="2712">
          <cell r="C2712" t="str">
            <v>Деятельность организаторов лотерей</v>
          </cell>
          <cell r="D2712" t="str">
            <v>92.21</v>
          </cell>
        </row>
        <row r="2713">
          <cell r="C2713" t="str">
            <v>Деятельность операторов лотерей</v>
          </cell>
          <cell r="D2713" t="str">
            <v>92.22</v>
          </cell>
        </row>
        <row r="2714">
          <cell r="C2714" t="str">
            <v>Деятельность распространителей лотерейных билетов</v>
          </cell>
          <cell r="D2714" t="str">
            <v>92.23</v>
          </cell>
        </row>
        <row r="2715">
          <cell r="C2715" t="str">
            <v>Деятельность в области спорта, отдыха и развлечений</v>
          </cell>
          <cell r="D2715" t="str">
            <v>93</v>
          </cell>
        </row>
        <row r="2716">
          <cell r="C2716" t="str">
            <v>Деятельность в области спорта</v>
          </cell>
          <cell r="D2716" t="str">
            <v>93.1</v>
          </cell>
        </row>
        <row r="2717">
          <cell r="C2717" t="str">
            <v>Деятельность спортивных объектов</v>
          </cell>
          <cell r="D2717" t="str">
            <v>93.11</v>
          </cell>
        </row>
        <row r="2718">
          <cell r="C2718" t="str">
            <v>Деятельность спортивных клубов</v>
          </cell>
          <cell r="D2718" t="str">
            <v>93.12</v>
          </cell>
        </row>
        <row r="2719">
          <cell r="C2719" t="str">
            <v>Деятельность фитнес-центров</v>
          </cell>
          <cell r="D2719" t="str">
            <v>93.13</v>
          </cell>
        </row>
        <row r="2720">
          <cell r="C2720" t="str">
            <v>Деятельность в области спорта прочая</v>
          </cell>
          <cell r="D2720" t="str">
            <v>93.19</v>
          </cell>
        </row>
        <row r="2721">
          <cell r="C2721" t="str">
            <v>Деятельность в области отдыха и развлечений</v>
          </cell>
          <cell r="D2721" t="str">
            <v>93.2</v>
          </cell>
        </row>
        <row r="2722">
          <cell r="C2722" t="str">
            <v>Деятельность парков культуры и отдыха и тематических парков</v>
          </cell>
          <cell r="D2722" t="str">
            <v>93.21</v>
          </cell>
        </row>
        <row r="2723">
          <cell r="C2723" t="str">
            <v>Деятельность зрелищно-развлекательная прочая</v>
          </cell>
          <cell r="D2723" t="str">
            <v>93.29</v>
          </cell>
        </row>
        <row r="2724">
          <cell r="C2724" t="str">
            <v>Деятельность парков отдыха и пляжей</v>
          </cell>
          <cell r="D2724" t="str">
            <v>93.29.1</v>
          </cell>
        </row>
        <row r="2725">
          <cell r="C2725" t="str">
            <v>Деятельность танцплощадок, дискотек, школ танцев</v>
          </cell>
          <cell r="D2725" t="str">
            <v>93.29.2</v>
          </cell>
        </row>
        <row r="2726">
          <cell r="C2726" t="str">
            <v>Организация обрядов (свадеб, юбилеев), в т.ч. музыкальное сопровождение</v>
          </cell>
          <cell r="D2726" t="str">
            <v>93.29.3</v>
          </cell>
        </row>
        <row r="2727">
          <cell r="C2727" t="str">
            <v>Деятельность зрелищно-развлекательная прочая, не включенная в другие группировки</v>
          </cell>
          <cell r="D2727" t="str">
            <v>93.29.9</v>
          </cell>
        </row>
        <row r="2728">
          <cell r="C2728" t="str">
            <v>ПРЕДОСТАВЛЕНИЕ ПРОЧИХ ВИДОВ УСЛУГ</v>
          </cell>
        </row>
        <row r="2729">
          <cell r="C2729" t="str">
            <v>Деятельность общественных организаций</v>
          </cell>
          <cell r="D2729" t="str">
            <v>94</v>
          </cell>
        </row>
        <row r="2730">
          <cell r="C2730" t="str">
            <v>Деятельность коммерческих, предпринимательских и профессиональных организаций</v>
          </cell>
          <cell r="D2730" t="str">
            <v>94.1</v>
          </cell>
        </row>
        <row r="2731">
          <cell r="C2731" t="str">
            <v>Деятельность коммерческих и предпринимательских членских организаций</v>
          </cell>
          <cell r="D2731" t="str">
            <v>94.11</v>
          </cell>
        </row>
        <row r="2732">
          <cell r="C2732" t="str">
            <v>Деятельность профессиональных членских организаций</v>
          </cell>
          <cell r="D2732" t="str">
            <v>94.12</v>
          </cell>
        </row>
        <row r="2733">
          <cell r="C2733" t="str">
            <v>Деятельность профессиональных союзов</v>
          </cell>
          <cell r="D2733" t="str">
            <v>94.2</v>
          </cell>
        </row>
        <row r="2734">
          <cell r="C2734" t="str">
            <v>Деятельность профессиональных союзов</v>
          </cell>
          <cell r="D2734" t="str">
            <v>94.20</v>
          </cell>
        </row>
        <row r="2735">
          <cell r="C2735" t="str">
            <v>Деятельность прочих общественных организаций</v>
          </cell>
          <cell r="D2735" t="str">
            <v>94.9</v>
          </cell>
        </row>
        <row r="2736">
          <cell r="C2736" t="str">
            <v>Деятельность религиозных организаций</v>
          </cell>
          <cell r="D2736" t="str">
            <v>94.91</v>
          </cell>
        </row>
        <row r="2737">
          <cell r="C2737" t="str">
            <v>Деятельность политических организаций</v>
          </cell>
          <cell r="D2737" t="str">
            <v>94.92</v>
          </cell>
        </row>
        <row r="2738">
          <cell r="C2738" t="str">
            <v>Деятельность прочих общественных организаций, не включенных в другие группировки</v>
          </cell>
          <cell r="D2738" t="str">
            <v>94.99</v>
          </cell>
        </row>
        <row r="2739">
          <cell r="C2739" t="str">
            <v>Ремонт компьютеров, предметов личного потребления и хозяйственно-бытового назначения</v>
          </cell>
          <cell r="D2739" t="str">
            <v>95</v>
          </cell>
        </row>
        <row r="2740">
          <cell r="C2740" t="str">
            <v>Ремонт компьютеров и коммуникационного оборудования</v>
          </cell>
          <cell r="D2740" t="str">
            <v>95.1</v>
          </cell>
        </row>
        <row r="2741">
          <cell r="C2741" t="str">
            <v>Ремонт компьютеров и периферийного компьютерного оборудования</v>
          </cell>
          <cell r="D2741" t="str">
            <v>95.11</v>
          </cell>
        </row>
        <row r="2742">
          <cell r="C2742" t="str">
            <v>Ремонт коммуникационного оборудования</v>
          </cell>
          <cell r="D2742" t="str">
            <v>95.12</v>
          </cell>
        </row>
        <row r="2743">
          <cell r="C2743" t="str">
            <v>Ремонт предметов личного потребления и хозяйственно-бытового назначения</v>
          </cell>
          <cell r="D2743" t="str">
            <v>95.2</v>
          </cell>
        </row>
        <row r="2744">
          <cell r="C2744" t="str">
            <v>Ремонт электронной бытовой техники</v>
          </cell>
          <cell r="D2744" t="str">
            <v>95.21</v>
          </cell>
        </row>
        <row r="2745">
          <cell r="C2745" t="str">
            <v>Ремонт бытовых приборов, домашнего и садового инвентаря</v>
          </cell>
          <cell r="D2745" t="str">
            <v>95.22</v>
          </cell>
        </row>
        <row r="2746">
          <cell r="C2746" t="str">
            <v>Ремонт бытовой техники</v>
          </cell>
          <cell r="D2746" t="str">
            <v>95.22.1</v>
          </cell>
        </row>
        <row r="2747">
          <cell r="C2747" t="str">
            <v>Ремонт домашнего и садового оборудования</v>
          </cell>
          <cell r="D2747" t="str">
            <v>95.22.2</v>
          </cell>
        </row>
        <row r="2748">
          <cell r="C2748" t="str">
            <v>Ремонт обуви и прочих изделий из кожи</v>
          </cell>
          <cell r="D2748" t="str">
            <v>95.23</v>
          </cell>
        </row>
        <row r="2749">
          <cell r="C2749" t="str">
            <v>Ремонт мебели и предметов домашнего обихода</v>
          </cell>
          <cell r="D2749" t="str">
            <v>95.24</v>
          </cell>
        </row>
        <row r="2750">
          <cell r="C2750" t="str">
            <v>Ремонт мебели</v>
          </cell>
          <cell r="D2750" t="str">
            <v>95.24.1</v>
          </cell>
        </row>
        <row r="2751">
          <cell r="C2751" t="str">
            <v>Ремонт предметов домашнего обихода</v>
          </cell>
          <cell r="D2751" t="str">
            <v>95.24.2</v>
          </cell>
        </row>
        <row r="2752">
          <cell r="C2752" t="str">
            <v>Ремонт часов и ювелирных изделий</v>
          </cell>
          <cell r="D2752" t="str">
            <v>95.25</v>
          </cell>
        </row>
        <row r="2753">
          <cell r="C2753" t="str">
            <v>Ремонт часов</v>
          </cell>
          <cell r="D2753" t="str">
            <v>95.25.1</v>
          </cell>
        </row>
        <row r="2754">
          <cell r="C2754" t="str">
            <v>Ремонт ювелирных изделий</v>
          </cell>
          <cell r="D2754" t="str">
            <v>95.25.2</v>
          </cell>
        </row>
        <row r="2755">
          <cell r="C2755" t="str">
            <v>Ремонт прочих предметов личного потребления и бытовых товаров</v>
          </cell>
          <cell r="D2755" t="str">
            <v>95.29</v>
          </cell>
        </row>
        <row r="2756">
          <cell r="C2756" t="str">
            <v>Ремонт одежды и текстильных изделий</v>
          </cell>
          <cell r="D2756" t="str">
            <v>95.29.1</v>
          </cell>
        </row>
        <row r="2757">
          <cell r="C2757" t="str">
            <v>Ремонт одежды</v>
          </cell>
          <cell r="D2757" t="str">
            <v>95.29.11</v>
          </cell>
        </row>
        <row r="2758">
          <cell r="C2758" t="str">
            <v>Ремонт текстильных изделий</v>
          </cell>
          <cell r="D2758" t="str">
            <v>95.29.12</v>
          </cell>
        </row>
        <row r="2759">
          <cell r="C2759" t="str">
            <v>Ремонт трикотажных изделий</v>
          </cell>
          <cell r="D2759" t="str">
            <v>95.29.13</v>
          </cell>
        </row>
        <row r="2760">
          <cell r="C2760" t="str">
            <v>Ремонт спортивного и туристского оборудования</v>
          </cell>
          <cell r="D2760" t="str">
            <v>95.29.2</v>
          </cell>
        </row>
        <row r="2761">
          <cell r="C2761" t="str">
            <v>Ремонт игрушек и подобных им изделий</v>
          </cell>
          <cell r="D2761" t="str">
            <v>95.29.3</v>
          </cell>
        </row>
        <row r="2762">
          <cell r="C2762" t="str">
            <v>Ремонт металлоизделий бытового и хозяйственного назначения</v>
          </cell>
          <cell r="D2762" t="str">
            <v>95.29.4</v>
          </cell>
        </row>
        <row r="2763">
          <cell r="C2763" t="str">
            <v>Ремонт предметов и изделий из металла</v>
          </cell>
          <cell r="D2763" t="str">
            <v>95.29.41</v>
          </cell>
        </row>
        <row r="2764">
          <cell r="C2764" t="str">
            <v>Ремонт металлической галантереи, ключей, номерных знаков, указателей улиц</v>
          </cell>
          <cell r="D2764" t="str">
            <v>95.29.42</v>
          </cell>
        </row>
        <row r="2765">
          <cell r="C2765" t="str">
            <v>Заточка пил, чертежных и других инструментов, ножей, ножниц, бритв, коньков и т.п.</v>
          </cell>
          <cell r="D2765" t="str">
            <v>95.29.43</v>
          </cell>
        </row>
        <row r="2766">
          <cell r="C2766" t="str">
            <v>Ремонт бытовых осветительных приборов</v>
          </cell>
          <cell r="D2766" t="str">
            <v>95.29.5</v>
          </cell>
        </row>
        <row r="2767">
          <cell r="C2767" t="str">
            <v>Ремонт велосипедов</v>
          </cell>
          <cell r="D2767" t="str">
            <v>95.29.6</v>
          </cell>
        </row>
        <row r="2768">
          <cell r="C2768" t="str">
            <v>Ремонт и настройка музыкальных инструментов (кроме органов и исторических музыкальных инструментов)</v>
          </cell>
          <cell r="D2768" t="str">
            <v>95.29.7</v>
          </cell>
        </row>
        <row r="2769">
          <cell r="C2769" t="str">
            <v>Ремонт прочих бытовых изделий и предметов личного пользования, не вошедших в другие группировки</v>
          </cell>
          <cell r="D2769" t="str">
            <v>95.29.9</v>
          </cell>
        </row>
        <row r="2770">
          <cell r="C2770" t="str">
            <v>Деятельность по предоставлению прочих персональных услуг</v>
          </cell>
          <cell r="D2770" t="str">
            <v>96</v>
          </cell>
        </row>
        <row r="2771">
          <cell r="C2771" t="str">
            <v>Деятельность по предоставлению прочих персональных услуг</v>
          </cell>
          <cell r="D2771" t="str">
            <v>96</v>
          </cell>
        </row>
        <row r="2772">
          <cell r="C2772" t="str">
            <v>Стирка и химическая чистка текстильных и меховых изделий</v>
          </cell>
          <cell r="D2772" t="str">
            <v>96.01</v>
          </cell>
        </row>
        <row r="2773">
          <cell r="C2773" t="str">
            <v>Предоставление услуг парикмахерскими и салонами красоты</v>
          </cell>
          <cell r="D2773" t="str">
            <v>96.02</v>
          </cell>
        </row>
        <row r="2774">
          <cell r="C2774" t="str">
            <v>Предоставление парикмахерских услуг</v>
          </cell>
          <cell r="D2774" t="str">
            <v>96.02.1</v>
          </cell>
        </row>
        <row r="2775">
          <cell r="C2775" t="str">
            <v>Предоставление косметических услуг парикмахерскими и салонами красоты</v>
          </cell>
          <cell r="D2775" t="str">
            <v>96.02.2</v>
          </cell>
        </row>
        <row r="2776">
          <cell r="C2776" t="str">
            <v>Организация похорон и представление связанных с ними услуг</v>
          </cell>
          <cell r="D2776" t="str">
            <v>96.03</v>
          </cell>
        </row>
        <row r="2777">
          <cell r="C2777" t="str">
            <v>Деятельность физкультурно- оздоровительная</v>
          </cell>
          <cell r="D2777" t="str">
            <v>96.04</v>
          </cell>
        </row>
        <row r="2778">
          <cell r="C2778" t="str">
            <v>Предоставление прочих персональных услуг, не включенных в другие группировки</v>
          </cell>
          <cell r="D2778" t="str">
            <v>96.09</v>
          </cell>
        </row>
        <row r="2779">
          <cell r="C2779" t="str">
            <v>ДЕЯТЕЛЬНОСТЬ ДОМАШНИХ ХОЗЯЙСТВ КАК РАБОТОДАТЕЛЕЙ</v>
          </cell>
        </row>
        <row r="2780">
          <cell r="C2780" t="str">
            <v>Деятельность домашних хозяйств с наемными работниками</v>
          </cell>
          <cell r="D2780" t="str">
            <v>97</v>
          </cell>
        </row>
        <row r="2781">
          <cell r="C2781" t="str">
            <v>Деятельность домашних хозяйств с наемными работниками</v>
          </cell>
          <cell r="D2781" t="str">
            <v>97</v>
          </cell>
        </row>
        <row r="2782">
          <cell r="C2782" t="str">
            <v>Деятельность домашних хозяйств с наемными работниками</v>
          </cell>
          <cell r="D2782" t="str">
            <v>97</v>
          </cell>
        </row>
        <row r="2783">
          <cell r="C2783" t="str">
            <v>Деятельность недифференцированная частных домашних хозяйств по производству товаров и предоставлению услуг для собственного потребления</v>
          </cell>
          <cell r="D2783" t="str">
            <v>98</v>
          </cell>
        </row>
        <row r="2784">
          <cell r="C2784" t="str">
            <v>Деятельность недифференцированная частных домашних хозяйств по производству товаров для собственного потребления</v>
          </cell>
          <cell r="D2784" t="str">
            <v>98.1</v>
          </cell>
        </row>
        <row r="2785">
          <cell r="C2785" t="str">
            <v>Деятельность недифференцированная частных домашних хозяйств по производству товаров для собственного потребления</v>
          </cell>
          <cell r="D2785" t="str">
            <v>98.10</v>
          </cell>
        </row>
        <row r="2786">
          <cell r="C2786" t="str">
            <v>Деятельность недифференцированная частных домашних хозяйств по предоставлению услуг для собственного потребления</v>
          </cell>
          <cell r="D2786" t="str">
            <v>98.2</v>
          </cell>
        </row>
        <row r="2787">
          <cell r="C2787" t="str">
            <v>Деятельность недифференцированная частных домашних хозяйств по предоставлению услуг для собственного потребления</v>
          </cell>
          <cell r="D2787" t="str">
            <v>98.20</v>
          </cell>
        </row>
        <row r="2788">
          <cell r="C2788" t="str">
            <v>ДЕЯТЕЛЬНОСТЬ ЭКСТЕРРИТОРИАЛЬНЫХ ОРГАНИЗАЦИЙ И ОРГАНОВ</v>
          </cell>
        </row>
        <row r="2789">
          <cell r="C2789" t="str">
            <v>Деятельность экстерриториальных организаций и органов</v>
          </cell>
          <cell r="D2789" t="str">
            <v>99</v>
          </cell>
        </row>
        <row r="2790">
          <cell r="C2790" t="str">
            <v>Деятельность экстерриториальных организаций и органов</v>
          </cell>
          <cell r="D2790" t="str">
            <v>99</v>
          </cell>
        </row>
        <row r="2791">
          <cell r="C2791" t="str">
            <v>Деятельность экстерриториальных организаций и органов</v>
          </cell>
          <cell r="D2791" t="str">
            <v>99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Таблица1" displayName="Таблица1" ref="A2:Q449" totalsRowShown="0">
  <autoFilter ref="A2:Q449">
    <filterColumn colId="10">
      <filters>
        <filter val="Акционерное общество &quot;Пластик&quot; (АО &quot;Пластик&quot;)"/>
      </filters>
    </filterColumn>
  </autoFilter>
  <tableColumns count="17">
    <tableColumn id="1" name="Наименование оборудования, комплектующих изделий, запасных частей, а также сырья и материалов для производства продукции"/>
    <tableColumn id="2" name="Код ТН ВЭД"/>
    <tableColumn id="3" name="Минимально необходимые требования, предъявляемые к закупаемому товару"/>
    <tableColumn id="4" name="Производитель товара (наименование, страна)"/>
    <tableColumn id="5" name="Поставщик товара (наименование, страна), если отличается от производителя"/>
    <tableColumn id="6" name="Периодичность закупки товара, дней"/>
    <tableColumn id="7" name="Единицы измерения _x000a_(шт., т., куб. м. и т.п.)"/>
    <tableColumn id="8" name="Ежемесячный объем потребления (в единицах)"/>
    <tableColumn id="9" name="Валюта расчета"/>
    <tableColumn id="10" name="Стоимость за единицу"/>
    <tableColumn id="11" name="Наименование организации"/>
    <tableColumn id="12" name="ИНН организации"/>
    <tableColumn id="13" name="Контактное лицо"/>
    <tableColumn id="14" name="ОКВЭД"/>
    <tableColumn id="15" name="Код ОКВЭД"/>
    <tableColumn id="16" name="ТН ВЭД 1"/>
    <tableColumn id="17" name="ТН ВЭД укру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9"/>
  <sheetViews>
    <sheetView tabSelected="1" topLeftCell="A58" zoomScale="115" zoomScaleNormal="115" zoomScalePageLayoutView="71" workbookViewId="0">
      <selection activeCell="A60" sqref="A60"/>
    </sheetView>
  </sheetViews>
  <sheetFormatPr defaultColWidth="9.140625" defaultRowHeight="15.75" x14ac:dyDescent="0.25"/>
  <cols>
    <col min="1" max="1" width="103.42578125" style="98" customWidth="1"/>
    <col min="2" max="2" width="27.85546875" style="98" customWidth="1"/>
    <col min="3" max="3" width="86.7109375" style="98" customWidth="1"/>
    <col min="4" max="4" width="52.7109375" style="98" customWidth="1"/>
    <col min="5" max="5" width="86.140625" style="98" customWidth="1"/>
    <col min="6" max="6" width="42" style="98" customWidth="1"/>
    <col min="7" max="7" width="19.140625" style="98" customWidth="1"/>
    <col min="8" max="8" width="52.7109375" style="98" customWidth="1"/>
    <col min="9" max="9" width="20.28515625" style="98" customWidth="1"/>
    <col min="10" max="10" width="26.7109375" style="98" customWidth="1"/>
    <col min="11" max="11" width="32" style="98" customWidth="1"/>
    <col min="12" max="13" width="24.7109375" style="98" customWidth="1"/>
    <col min="14" max="14" width="16.85546875" style="98" customWidth="1"/>
    <col min="15" max="15" width="16.140625" style="98" customWidth="1"/>
    <col min="16" max="16" width="17.85546875" style="98" customWidth="1"/>
    <col min="17" max="17" width="18.140625" style="98" customWidth="1"/>
    <col min="18" max="1024" width="9.140625" style="98"/>
    <col min="1025" max="16384" width="9.140625" style="99"/>
  </cols>
  <sheetData>
    <row r="1" spans="1:17" x14ac:dyDescent="0.25">
      <c r="A1" s="98" t="s">
        <v>1008</v>
      </c>
    </row>
    <row r="2" spans="1:17" ht="86.25" customHeight="1" x14ac:dyDescent="0.25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95" t="s">
        <v>7</v>
      </c>
      <c r="I2" s="95" t="s">
        <v>8</v>
      </c>
      <c r="J2" s="95" t="s">
        <v>9</v>
      </c>
      <c r="K2" s="95" t="s">
        <v>10</v>
      </c>
      <c r="L2" s="95" t="s">
        <v>11</v>
      </c>
      <c r="M2" s="95" t="s">
        <v>12</v>
      </c>
      <c r="N2" s="95" t="s">
        <v>13</v>
      </c>
      <c r="O2" s="96" t="s">
        <v>14</v>
      </c>
      <c r="P2" s="97" t="s">
        <v>15</v>
      </c>
      <c r="Q2" s="95" t="s">
        <v>16</v>
      </c>
    </row>
    <row r="3" spans="1:17" x14ac:dyDescent="0.25">
      <c r="A3" s="2" t="s">
        <v>17</v>
      </c>
      <c r="B3" s="3"/>
      <c r="C3" s="3" t="s">
        <v>18</v>
      </c>
      <c r="D3" s="3" t="s">
        <v>19</v>
      </c>
      <c r="E3" s="3" t="s">
        <v>19</v>
      </c>
      <c r="F3" s="3" t="s">
        <v>20</v>
      </c>
      <c r="G3" s="3" t="s">
        <v>21</v>
      </c>
      <c r="H3" s="3" t="s">
        <v>20</v>
      </c>
      <c r="I3" s="3" t="s">
        <v>22</v>
      </c>
      <c r="J3" s="3">
        <v>6164</v>
      </c>
      <c r="K3" s="3" t="s">
        <v>23</v>
      </c>
      <c r="L3" s="3">
        <v>7111021753</v>
      </c>
      <c r="M3" s="3" t="s">
        <v>24</v>
      </c>
      <c r="N3" s="37" t="s">
        <v>25</v>
      </c>
      <c r="O3" s="100" t="s">
        <v>26</v>
      </c>
      <c r="P3" s="101">
        <v>84</v>
      </c>
      <c r="Q3" s="37" t="str">
        <f>MID(Таблица1[[#This Row],[ТН ВЭД 1]],1,2)</f>
        <v>84</v>
      </c>
    </row>
    <row r="4" spans="1:17" x14ac:dyDescent="0.25">
      <c r="A4" s="9" t="s">
        <v>27</v>
      </c>
      <c r="B4" s="10"/>
      <c r="C4" s="10" t="s">
        <v>18</v>
      </c>
      <c r="D4" s="10" t="s">
        <v>19</v>
      </c>
      <c r="E4" s="10" t="s">
        <v>19</v>
      </c>
      <c r="F4" s="10" t="s">
        <v>20</v>
      </c>
      <c r="G4" s="10" t="s">
        <v>21</v>
      </c>
      <c r="H4" s="10" t="s">
        <v>20</v>
      </c>
      <c r="I4" s="10" t="s">
        <v>22</v>
      </c>
      <c r="J4" s="10">
        <v>13064</v>
      </c>
      <c r="K4" s="10" t="s">
        <v>23</v>
      </c>
      <c r="L4" s="10">
        <v>7111021753</v>
      </c>
      <c r="M4" s="10" t="s">
        <v>24</v>
      </c>
      <c r="N4" s="38" t="s">
        <v>25</v>
      </c>
      <c r="O4" s="102" t="s">
        <v>26</v>
      </c>
      <c r="P4" s="103">
        <v>84</v>
      </c>
      <c r="Q4" s="38" t="str">
        <f>MID(Таблица1[[#This Row],[ТН ВЭД 1]],1,2)</f>
        <v>84</v>
      </c>
    </row>
    <row r="5" spans="1:17" x14ac:dyDescent="0.25">
      <c r="A5" s="2" t="s">
        <v>28</v>
      </c>
      <c r="B5" s="3"/>
      <c r="C5" s="3" t="s">
        <v>18</v>
      </c>
      <c r="D5" s="3" t="s">
        <v>19</v>
      </c>
      <c r="E5" s="3" t="s">
        <v>19</v>
      </c>
      <c r="F5" s="3" t="s">
        <v>20</v>
      </c>
      <c r="G5" s="3" t="s">
        <v>21</v>
      </c>
      <c r="H5" s="3" t="s">
        <v>20</v>
      </c>
      <c r="I5" s="3" t="s">
        <v>22</v>
      </c>
      <c r="J5" s="3">
        <v>11316</v>
      </c>
      <c r="K5" s="3" t="s">
        <v>23</v>
      </c>
      <c r="L5" s="3">
        <v>7111021753</v>
      </c>
      <c r="M5" s="3" t="s">
        <v>24</v>
      </c>
      <c r="N5" s="37" t="s">
        <v>25</v>
      </c>
      <c r="O5" s="100" t="s">
        <v>26</v>
      </c>
      <c r="P5" s="101">
        <v>84</v>
      </c>
      <c r="Q5" s="37" t="str">
        <f>MID(Таблица1[[#This Row],[ТН ВЭД 1]],1,2)</f>
        <v>84</v>
      </c>
    </row>
    <row r="6" spans="1:17" x14ac:dyDescent="0.25">
      <c r="A6" s="9" t="s">
        <v>29</v>
      </c>
      <c r="B6" s="10"/>
      <c r="C6" s="10" t="s">
        <v>18</v>
      </c>
      <c r="D6" s="10" t="s">
        <v>19</v>
      </c>
      <c r="E6" s="10" t="s">
        <v>19</v>
      </c>
      <c r="F6" s="10" t="s">
        <v>20</v>
      </c>
      <c r="G6" s="10" t="s">
        <v>21</v>
      </c>
      <c r="H6" s="10" t="s">
        <v>20</v>
      </c>
      <c r="I6" s="10" t="s">
        <v>22</v>
      </c>
      <c r="J6" s="10">
        <v>16284</v>
      </c>
      <c r="K6" s="10" t="s">
        <v>23</v>
      </c>
      <c r="L6" s="10">
        <v>7111021753</v>
      </c>
      <c r="M6" s="10" t="s">
        <v>24</v>
      </c>
      <c r="N6" s="38" t="s">
        <v>25</v>
      </c>
      <c r="O6" s="102" t="s">
        <v>26</v>
      </c>
      <c r="P6" s="103">
        <v>84</v>
      </c>
      <c r="Q6" s="38" t="str">
        <f>MID(Таблица1[[#This Row],[ТН ВЭД 1]],1,2)</f>
        <v>84</v>
      </c>
    </row>
    <row r="7" spans="1:17" x14ac:dyDescent="0.25">
      <c r="A7" s="16" t="s">
        <v>30</v>
      </c>
      <c r="B7" s="17"/>
      <c r="C7" s="3" t="s">
        <v>18</v>
      </c>
      <c r="D7" s="3" t="s">
        <v>19</v>
      </c>
      <c r="E7" s="3" t="s">
        <v>19</v>
      </c>
      <c r="F7" s="3" t="s">
        <v>20</v>
      </c>
      <c r="G7" s="3" t="s">
        <v>21</v>
      </c>
      <c r="H7" s="3" t="s">
        <v>20</v>
      </c>
      <c r="I7" s="3" t="s">
        <v>22</v>
      </c>
      <c r="J7" s="3">
        <v>8086.8</v>
      </c>
      <c r="K7" s="3" t="s">
        <v>23</v>
      </c>
      <c r="L7" s="3">
        <v>7111021753</v>
      </c>
      <c r="M7" s="3" t="s">
        <v>24</v>
      </c>
      <c r="N7" s="37" t="s">
        <v>25</v>
      </c>
      <c r="O7" s="100" t="s">
        <v>26</v>
      </c>
      <c r="P7" s="101">
        <v>84</v>
      </c>
      <c r="Q7" s="37" t="str">
        <f>MID(Таблица1[[#This Row],[ТН ВЭД 1]],1,2)</f>
        <v>84</v>
      </c>
    </row>
    <row r="8" spans="1:17" x14ac:dyDescent="0.25">
      <c r="A8" s="9" t="s">
        <v>31</v>
      </c>
      <c r="B8" s="10"/>
      <c r="C8" s="10" t="s">
        <v>18</v>
      </c>
      <c r="D8" s="10" t="s">
        <v>19</v>
      </c>
      <c r="E8" s="10" t="s">
        <v>19</v>
      </c>
      <c r="F8" s="10" t="s">
        <v>20</v>
      </c>
      <c r="G8" s="10" t="s">
        <v>21</v>
      </c>
      <c r="H8" s="10" t="s">
        <v>20</v>
      </c>
      <c r="I8" s="10" t="s">
        <v>22</v>
      </c>
      <c r="J8" s="10">
        <v>7314</v>
      </c>
      <c r="K8" s="10" t="s">
        <v>23</v>
      </c>
      <c r="L8" s="10">
        <v>7111021753</v>
      </c>
      <c r="M8" s="10" t="s">
        <v>24</v>
      </c>
      <c r="N8" s="38" t="s">
        <v>25</v>
      </c>
      <c r="O8" s="102" t="s">
        <v>26</v>
      </c>
      <c r="P8" s="103">
        <v>84</v>
      </c>
      <c r="Q8" s="38" t="str">
        <f>MID(Таблица1[[#This Row],[ТН ВЭД 1]],1,2)</f>
        <v>84</v>
      </c>
    </row>
    <row r="9" spans="1:17" x14ac:dyDescent="0.25">
      <c r="A9" s="2" t="s">
        <v>32</v>
      </c>
      <c r="B9" s="3"/>
      <c r="C9" s="3" t="s">
        <v>18</v>
      </c>
      <c r="D9" s="3" t="s">
        <v>19</v>
      </c>
      <c r="E9" s="3" t="s">
        <v>19</v>
      </c>
      <c r="F9" s="3" t="s">
        <v>20</v>
      </c>
      <c r="G9" s="3" t="s">
        <v>21</v>
      </c>
      <c r="H9" s="3" t="s">
        <v>20</v>
      </c>
      <c r="I9" s="3" t="s">
        <v>22</v>
      </c>
      <c r="J9" s="3">
        <v>6210</v>
      </c>
      <c r="K9" s="3" t="s">
        <v>23</v>
      </c>
      <c r="L9" s="3">
        <v>7111021753</v>
      </c>
      <c r="M9" s="3" t="s">
        <v>24</v>
      </c>
      <c r="N9" s="37" t="s">
        <v>25</v>
      </c>
      <c r="O9" s="100" t="s">
        <v>26</v>
      </c>
      <c r="P9" s="101">
        <v>84</v>
      </c>
      <c r="Q9" s="37" t="str">
        <f>MID(Таблица1[[#This Row],[ТН ВЭД 1]],1,2)</f>
        <v>84</v>
      </c>
    </row>
    <row r="10" spans="1:17" x14ac:dyDescent="0.25">
      <c r="A10" s="9" t="s">
        <v>33</v>
      </c>
      <c r="B10" s="10"/>
      <c r="C10" s="10" t="s">
        <v>18</v>
      </c>
      <c r="D10" s="10" t="s">
        <v>19</v>
      </c>
      <c r="E10" s="10" t="s">
        <v>19</v>
      </c>
      <c r="F10" s="10" t="s">
        <v>20</v>
      </c>
      <c r="G10" s="10" t="s">
        <v>21</v>
      </c>
      <c r="H10" s="10" t="s">
        <v>20</v>
      </c>
      <c r="I10" s="10" t="s">
        <v>22</v>
      </c>
      <c r="J10" s="10">
        <v>9917.6</v>
      </c>
      <c r="K10" s="10" t="s">
        <v>23</v>
      </c>
      <c r="L10" s="10">
        <v>7111021753</v>
      </c>
      <c r="M10" s="10" t="s">
        <v>24</v>
      </c>
      <c r="N10" s="38" t="s">
        <v>25</v>
      </c>
      <c r="O10" s="102" t="s">
        <v>26</v>
      </c>
      <c r="P10" s="103">
        <v>84</v>
      </c>
      <c r="Q10" s="38" t="str">
        <f>MID(Таблица1[[#This Row],[ТН ВЭД 1]],1,2)</f>
        <v>84</v>
      </c>
    </row>
    <row r="11" spans="1:17" x14ac:dyDescent="0.25">
      <c r="A11" s="2" t="s">
        <v>34</v>
      </c>
      <c r="B11" s="3"/>
      <c r="C11" s="3" t="s">
        <v>18</v>
      </c>
      <c r="D11" s="3" t="s">
        <v>19</v>
      </c>
      <c r="E11" s="3" t="s">
        <v>19</v>
      </c>
      <c r="F11" s="3" t="s">
        <v>20</v>
      </c>
      <c r="G11" s="3" t="s">
        <v>21</v>
      </c>
      <c r="H11" s="3" t="s">
        <v>20</v>
      </c>
      <c r="I11" s="3" t="s">
        <v>22</v>
      </c>
      <c r="J11" s="3">
        <v>10368.4</v>
      </c>
      <c r="K11" s="3" t="s">
        <v>23</v>
      </c>
      <c r="L11" s="3">
        <v>7111021753</v>
      </c>
      <c r="M11" s="3" t="s">
        <v>24</v>
      </c>
      <c r="N11" s="37" t="s">
        <v>25</v>
      </c>
      <c r="O11" s="100" t="s">
        <v>26</v>
      </c>
      <c r="P11" s="101">
        <v>84</v>
      </c>
      <c r="Q11" s="37" t="str">
        <f>MID(Таблица1[[#This Row],[ТН ВЭД 1]],1,2)</f>
        <v>84</v>
      </c>
    </row>
    <row r="12" spans="1:17" x14ac:dyDescent="0.25">
      <c r="A12" s="9" t="s">
        <v>35</v>
      </c>
      <c r="B12" s="10"/>
      <c r="C12" s="10" t="s">
        <v>18</v>
      </c>
      <c r="D12" s="10" t="s">
        <v>19</v>
      </c>
      <c r="E12" s="10" t="s">
        <v>19</v>
      </c>
      <c r="F12" s="10" t="s">
        <v>36</v>
      </c>
      <c r="G12" s="10" t="s">
        <v>21</v>
      </c>
      <c r="H12" s="10" t="s">
        <v>36</v>
      </c>
      <c r="I12" s="10" t="s">
        <v>22</v>
      </c>
      <c r="J12" s="10">
        <v>7150</v>
      </c>
      <c r="K12" s="10" t="s">
        <v>23</v>
      </c>
      <c r="L12" s="10">
        <v>7111021753</v>
      </c>
      <c r="M12" s="10" t="s">
        <v>24</v>
      </c>
      <c r="N12" s="38" t="s">
        <v>25</v>
      </c>
      <c r="O12" s="102" t="s">
        <v>26</v>
      </c>
      <c r="P12" s="103">
        <v>84</v>
      </c>
      <c r="Q12" s="38" t="str">
        <f>MID(Таблица1[[#This Row],[ТН ВЭД 1]],1,2)</f>
        <v>84</v>
      </c>
    </row>
    <row r="13" spans="1:17" x14ac:dyDescent="0.25">
      <c r="A13" s="2" t="s">
        <v>37</v>
      </c>
      <c r="B13" s="3"/>
      <c r="C13" s="3" t="s">
        <v>18</v>
      </c>
      <c r="D13" s="3" t="s">
        <v>19</v>
      </c>
      <c r="E13" s="3" t="s">
        <v>19</v>
      </c>
      <c r="F13" s="3" t="s">
        <v>38</v>
      </c>
      <c r="G13" s="3" t="s">
        <v>21</v>
      </c>
      <c r="H13" s="3" t="s">
        <v>38</v>
      </c>
      <c r="I13" s="3" t="s">
        <v>22</v>
      </c>
      <c r="J13" s="3">
        <v>3100</v>
      </c>
      <c r="K13" s="3" t="s">
        <v>23</v>
      </c>
      <c r="L13" s="3">
        <v>7111021753</v>
      </c>
      <c r="M13" s="3" t="s">
        <v>24</v>
      </c>
      <c r="N13" s="37" t="s">
        <v>25</v>
      </c>
      <c r="O13" s="100" t="s">
        <v>26</v>
      </c>
      <c r="P13" s="101">
        <v>84</v>
      </c>
      <c r="Q13" s="37" t="str">
        <f>MID(Таблица1[[#This Row],[ТН ВЭД 1]],1,2)</f>
        <v>84</v>
      </c>
    </row>
    <row r="14" spans="1:17" x14ac:dyDescent="0.25">
      <c r="A14" s="9" t="s">
        <v>39</v>
      </c>
      <c r="B14" s="10"/>
      <c r="C14" s="10" t="s">
        <v>18</v>
      </c>
      <c r="D14" s="10" t="s">
        <v>40</v>
      </c>
      <c r="E14" s="10" t="s">
        <v>40</v>
      </c>
      <c r="F14" s="10" t="s">
        <v>20</v>
      </c>
      <c r="G14" s="10" t="s">
        <v>21</v>
      </c>
      <c r="H14" s="10" t="s">
        <v>20</v>
      </c>
      <c r="I14" s="10" t="s">
        <v>22</v>
      </c>
      <c r="J14" s="10">
        <v>15104</v>
      </c>
      <c r="K14" s="10" t="s">
        <v>23</v>
      </c>
      <c r="L14" s="10">
        <v>7111021753</v>
      </c>
      <c r="M14" s="10" t="s">
        <v>24</v>
      </c>
      <c r="N14" s="38" t="s">
        <v>25</v>
      </c>
      <c r="O14" s="102" t="s">
        <v>26</v>
      </c>
      <c r="P14" s="103">
        <v>84</v>
      </c>
      <c r="Q14" s="38" t="str">
        <f>MID(Таблица1[[#This Row],[ТН ВЭД 1]],1,2)</f>
        <v>84</v>
      </c>
    </row>
    <row r="15" spans="1:17" x14ac:dyDescent="0.25">
      <c r="A15" s="2" t="s">
        <v>41</v>
      </c>
      <c r="B15" s="3"/>
      <c r="C15" s="3" t="s">
        <v>18</v>
      </c>
      <c r="D15" s="3" t="s">
        <v>40</v>
      </c>
      <c r="E15" s="3" t="s">
        <v>40</v>
      </c>
      <c r="F15" s="3" t="s">
        <v>20</v>
      </c>
      <c r="G15" s="3" t="s">
        <v>21</v>
      </c>
      <c r="H15" s="3" t="s">
        <v>20</v>
      </c>
      <c r="I15" s="3" t="s">
        <v>22</v>
      </c>
      <c r="J15" s="3">
        <v>14730</v>
      </c>
      <c r="K15" s="3" t="s">
        <v>23</v>
      </c>
      <c r="L15" s="3">
        <v>7111021753</v>
      </c>
      <c r="M15" s="3" t="s">
        <v>24</v>
      </c>
      <c r="N15" s="37" t="s">
        <v>25</v>
      </c>
      <c r="O15" s="100" t="s">
        <v>26</v>
      </c>
      <c r="P15" s="101">
        <v>84</v>
      </c>
      <c r="Q15" s="37" t="str">
        <f>MID(Таблица1[[#This Row],[ТН ВЭД 1]],1,2)</f>
        <v>84</v>
      </c>
    </row>
    <row r="16" spans="1:17" x14ac:dyDescent="0.25">
      <c r="A16" s="9" t="s">
        <v>42</v>
      </c>
      <c r="B16" s="10"/>
      <c r="C16" s="10" t="s">
        <v>18</v>
      </c>
      <c r="D16" s="10" t="s">
        <v>40</v>
      </c>
      <c r="E16" s="10" t="s">
        <v>40</v>
      </c>
      <c r="F16" s="10" t="s">
        <v>20</v>
      </c>
      <c r="G16" s="10" t="s">
        <v>21</v>
      </c>
      <c r="H16" s="10" t="s">
        <v>20</v>
      </c>
      <c r="I16" s="10" t="s">
        <v>22</v>
      </c>
      <c r="J16" s="10">
        <v>1291.5</v>
      </c>
      <c r="K16" s="10" t="s">
        <v>23</v>
      </c>
      <c r="L16" s="10">
        <v>7111021753</v>
      </c>
      <c r="M16" s="10" t="s">
        <v>24</v>
      </c>
      <c r="N16" s="38" t="s">
        <v>25</v>
      </c>
      <c r="O16" s="102" t="s">
        <v>26</v>
      </c>
      <c r="P16" s="103">
        <v>84</v>
      </c>
      <c r="Q16" s="38" t="str">
        <f>MID(Таблица1[[#This Row],[ТН ВЭД 1]],1,2)</f>
        <v>84</v>
      </c>
    </row>
    <row r="17" spans="1:17" x14ac:dyDescent="0.25">
      <c r="A17" s="2" t="s">
        <v>43</v>
      </c>
      <c r="B17" s="3"/>
      <c r="C17" s="3" t="s">
        <v>18</v>
      </c>
      <c r="D17" s="3" t="s">
        <v>40</v>
      </c>
      <c r="E17" s="3" t="s">
        <v>40</v>
      </c>
      <c r="F17" s="3" t="s">
        <v>20</v>
      </c>
      <c r="G17" s="3" t="s">
        <v>21</v>
      </c>
      <c r="H17" s="3" t="s">
        <v>20</v>
      </c>
      <c r="I17" s="3" t="s">
        <v>22</v>
      </c>
      <c r="J17" s="3">
        <v>14555</v>
      </c>
      <c r="K17" s="3" t="s">
        <v>23</v>
      </c>
      <c r="L17" s="3">
        <v>7111021753</v>
      </c>
      <c r="M17" s="3" t="s">
        <v>24</v>
      </c>
      <c r="N17" s="37" t="s">
        <v>25</v>
      </c>
      <c r="O17" s="100" t="s">
        <v>26</v>
      </c>
      <c r="P17" s="101">
        <v>84</v>
      </c>
      <c r="Q17" s="37" t="str">
        <f>MID(Таблица1[[#This Row],[ТН ВЭД 1]],1,2)</f>
        <v>84</v>
      </c>
    </row>
    <row r="18" spans="1:17" x14ac:dyDescent="0.25">
      <c r="A18" s="9" t="s">
        <v>44</v>
      </c>
      <c r="B18" s="10"/>
      <c r="C18" s="10" t="s">
        <v>18</v>
      </c>
      <c r="D18" s="10" t="s">
        <v>40</v>
      </c>
      <c r="E18" s="10" t="s">
        <v>40</v>
      </c>
      <c r="F18" s="10" t="s">
        <v>20</v>
      </c>
      <c r="G18" s="10" t="s">
        <v>21</v>
      </c>
      <c r="H18" s="10" t="s">
        <v>20</v>
      </c>
      <c r="I18" s="10" t="s">
        <v>22</v>
      </c>
      <c r="J18" s="10">
        <v>4707</v>
      </c>
      <c r="K18" s="10" t="s">
        <v>23</v>
      </c>
      <c r="L18" s="10">
        <v>7111021753</v>
      </c>
      <c r="M18" s="10" t="s">
        <v>24</v>
      </c>
      <c r="N18" s="38" t="s">
        <v>25</v>
      </c>
      <c r="O18" s="102" t="s">
        <v>26</v>
      </c>
      <c r="P18" s="103">
        <v>84</v>
      </c>
      <c r="Q18" s="38" t="str">
        <f>MID(Таблица1[[#This Row],[ТН ВЭД 1]],1,2)</f>
        <v>84</v>
      </c>
    </row>
    <row r="19" spans="1:17" x14ac:dyDescent="0.25">
      <c r="A19" s="2" t="s">
        <v>45</v>
      </c>
      <c r="B19" s="3"/>
      <c r="C19" s="3" t="s">
        <v>18</v>
      </c>
      <c r="D19" s="3" t="s">
        <v>40</v>
      </c>
      <c r="E19" s="3" t="s">
        <v>40</v>
      </c>
      <c r="F19" s="3" t="s">
        <v>46</v>
      </c>
      <c r="G19" s="3" t="s">
        <v>47</v>
      </c>
      <c r="H19" s="3" t="s">
        <v>46</v>
      </c>
      <c r="I19" s="3" t="s">
        <v>22</v>
      </c>
      <c r="J19" s="3">
        <v>13705</v>
      </c>
      <c r="K19" s="3" t="s">
        <v>23</v>
      </c>
      <c r="L19" s="3">
        <v>7111021753</v>
      </c>
      <c r="M19" s="3" t="s">
        <v>24</v>
      </c>
      <c r="N19" s="37" t="s">
        <v>25</v>
      </c>
      <c r="O19" s="100" t="s">
        <v>26</v>
      </c>
      <c r="P19" s="101">
        <v>84</v>
      </c>
      <c r="Q19" s="37" t="str">
        <f>MID(Таблица1[[#This Row],[ТН ВЭД 1]],1,2)</f>
        <v>84</v>
      </c>
    </row>
    <row r="20" spans="1:17" x14ac:dyDescent="0.25">
      <c r="A20" s="9" t="s">
        <v>48</v>
      </c>
      <c r="B20" s="10"/>
      <c r="C20" s="10" t="s">
        <v>18</v>
      </c>
      <c r="D20" s="10" t="s">
        <v>40</v>
      </c>
      <c r="E20" s="10" t="s">
        <v>40</v>
      </c>
      <c r="F20" s="10" t="s">
        <v>20</v>
      </c>
      <c r="G20" s="10" t="s">
        <v>21</v>
      </c>
      <c r="H20" s="10" t="s">
        <v>20</v>
      </c>
      <c r="I20" s="10" t="s">
        <v>22</v>
      </c>
      <c r="J20" s="10">
        <v>14327</v>
      </c>
      <c r="K20" s="10" t="s">
        <v>23</v>
      </c>
      <c r="L20" s="10">
        <v>7111021753</v>
      </c>
      <c r="M20" s="10" t="s">
        <v>24</v>
      </c>
      <c r="N20" s="38" t="s">
        <v>25</v>
      </c>
      <c r="O20" s="102" t="s">
        <v>26</v>
      </c>
      <c r="P20" s="103">
        <v>84</v>
      </c>
      <c r="Q20" s="38" t="str">
        <f>MID(Таблица1[[#This Row],[ТН ВЭД 1]],1,2)</f>
        <v>84</v>
      </c>
    </row>
    <row r="21" spans="1:17" x14ac:dyDescent="0.25">
      <c r="A21" s="2" t="s">
        <v>49</v>
      </c>
      <c r="B21" s="3"/>
      <c r="C21" s="3" t="s">
        <v>18</v>
      </c>
      <c r="D21" s="3" t="s">
        <v>40</v>
      </c>
      <c r="E21" s="3" t="s">
        <v>40</v>
      </c>
      <c r="F21" s="3" t="s">
        <v>20</v>
      </c>
      <c r="G21" s="3" t="s">
        <v>21</v>
      </c>
      <c r="H21" s="3" t="s">
        <v>20</v>
      </c>
      <c r="I21" s="3" t="s">
        <v>22</v>
      </c>
      <c r="J21" s="3">
        <v>14523</v>
      </c>
      <c r="K21" s="3" t="s">
        <v>23</v>
      </c>
      <c r="L21" s="3">
        <v>7111021753</v>
      </c>
      <c r="M21" s="3" t="s">
        <v>24</v>
      </c>
      <c r="N21" s="37" t="s">
        <v>25</v>
      </c>
      <c r="O21" s="100" t="s">
        <v>26</v>
      </c>
      <c r="P21" s="101">
        <v>84</v>
      </c>
      <c r="Q21" s="37" t="str">
        <f>MID(Таблица1[[#This Row],[ТН ВЭД 1]],1,2)</f>
        <v>84</v>
      </c>
    </row>
    <row r="22" spans="1:17" ht="28.15" customHeight="1" x14ac:dyDescent="0.25">
      <c r="A22" s="9" t="s">
        <v>50</v>
      </c>
      <c r="B22" s="10"/>
      <c r="C22" s="10" t="s">
        <v>18</v>
      </c>
      <c r="D22" s="10" t="s">
        <v>40</v>
      </c>
      <c r="E22" s="10" t="s">
        <v>40</v>
      </c>
      <c r="F22" s="10" t="s">
        <v>20</v>
      </c>
      <c r="G22" s="10" t="s">
        <v>21</v>
      </c>
      <c r="H22" s="10" t="s">
        <v>20</v>
      </c>
      <c r="I22" s="10" t="s">
        <v>22</v>
      </c>
      <c r="J22" s="10">
        <v>9562</v>
      </c>
      <c r="K22" s="10" t="s">
        <v>23</v>
      </c>
      <c r="L22" s="10">
        <v>7111021753</v>
      </c>
      <c r="M22" s="10" t="s">
        <v>24</v>
      </c>
      <c r="N22" s="38" t="s">
        <v>25</v>
      </c>
      <c r="O22" s="102" t="s">
        <v>26</v>
      </c>
      <c r="P22" s="103">
        <v>84</v>
      </c>
      <c r="Q22" s="38" t="str">
        <f>MID(Таблица1[[#This Row],[ТН ВЭД 1]],1,2)</f>
        <v>84</v>
      </c>
    </row>
    <row r="23" spans="1:17" x14ac:dyDescent="0.25">
      <c r="A23" s="2" t="s">
        <v>51</v>
      </c>
      <c r="B23" s="3"/>
      <c r="C23" s="3" t="s">
        <v>18</v>
      </c>
      <c r="D23" s="3" t="s">
        <v>40</v>
      </c>
      <c r="E23" s="3" t="s">
        <v>40</v>
      </c>
      <c r="F23" s="3" t="s">
        <v>20</v>
      </c>
      <c r="G23" s="3" t="s">
        <v>21</v>
      </c>
      <c r="H23" s="3" t="s">
        <v>20</v>
      </c>
      <c r="I23" s="3" t="s">
        <v>22</v>
      </c>
      <c r="J23" s="3">
        <v>7337</v>
      </c>
      <c r="K23" s="3" t="s">
        <v>23</v>
      </c>
      <c r="L23" s="3">
        <v>7111021753</v>
      </c>
      <c r="M23" s="3" t="s">
        <v>24</v>
      </c>
      <c r="N23" s="37" t="s">
        <v>25</v>
      </c>
      <c r="O23" s="100" t="s">
        <v>26</v>
      </c>
      <c r="P23" s="101">
        <v>84</v>
      </c>
      <c r="Q23" s="37" t="str">
        <f>MID(Таблица1[[#This Row],[ТН ВЭД 1]],1,2)</f>
        <v>84</v>
      </c>
    </row>
    <row r="24" spans="1:17" x14ac:dyDescent="0.25">
      <c r="A24" s="9" t="s">
        <v>52</v>
      </c>
      <c r="B24" s="10"/>
      <c r="C24" s="10" t="s">
        <v>18</v>
      </c>
      <c r="D24" s="10" t="s">
        <v>40</v>
      </c>
      <c r="E24" s="10" t="s">
        <v>40</v>
      </c>
      <c r="F24" s="10" t="s">
        <v>20</v>
      </c>
      <c r="G24" s="10" t="s">
        <v>21</v>
      </c>
      <c r="H24" s="10" t="s">
        <v>20</v>
      </c>
      <c r="I24" s="10" t="s">
        <v>22</v>
      </c>
      <c r="J24" s="10">
        <v>6308</v>
      </c>
      <c r="K24" s="10" t="s">
        <v>23</v>
      </c>
      <c r="L24" s="10">
        <v>7111021753</v>
      </c>
      <c r="M24" s="10" t="s">
        <v>24</v>
      </c>
      <c r="N24" s="38" t="s">
        <v>25</v>
      </c>
      <c r="O24" s="102" t="s">
        <v>26</v>
      </c>
      <c r="P24" s="103">
        <v>84</v>
      </c>
      <c r="Q24" s="38" t="str">
        <f>MID(Таблица1[[#This Row],[ТН ВЭД 1]],1,2)</f>
        <v>84</v>
      </c>
    </row>
    <row r="25" spans="1:17" x14ac:dyDescent="0.25">
      <c r="A25" s="2" t="s">
        <v>53</v>
      </c>
      <c r="B25" s="3"/>
      <c r="C25" s="3" t="s">
        <v>18</v>
      </c>
      <c r="D25" s="3" t="s">
        <v>40</v>
      </c>
      <c r="E25" s="3" t="s">
        <v>40</v>
      </c>
      <c r="F25" s="3" t="s">
        <v>20</v>
      </c>
      <c r="G25" s="3" t="s">
        <v>21</v>
      </c>
      <c r="H25" s="3" t="s">
        <v>20</v>
      </c>
      <c r="I25" s="3" t="s">
        <v>22</v>
      </c>
      <c r="J25" s="3">
        <v>6787</v>
      </c>
      <c r="K25" s="3" t="s">
        <v>23</v>
      </c>
      <c r="L25" s="3">
        <v>7111021753</v>
      </c>
      <c r="M25" s="3" t="s">
        <v>24</v>
      </c>
      <c r="N25" s="37" t="s">
        <v>25</v>
      </c>
      <c r="O25" s="100" t="s">
        <v>26</v>
      </c>
      <c r="P25" s="101">
        <v>84</v>
      </c>
      <c r="Q25" s="37" t="str">
        <f>MID(Таблица1[[#This Row],[ТН ВЭД 1]],1,2)</f>
        <v>84</v>
      </c>
    </row>
    <row r="26" spans="1:17" ht="24" customHeight="1" x14ac:dyDescent="0.25">
      <c r="A26" s="9" t="s">
        <v>54</v>
      </c>
      <c r="B26" s="10"/>
      <c r="C26" s="10" t="s">
        <v>18</v>
      </c>
      <c r="D26" s="10" t="s">
        <v>40</v>
      </c>
      <c r="E26" s="10" t="s">
        <v>40</v>
      </c>
      <c r="F26" s="10" t="s">
        <v>55</v>
      </c>
      <c r="G26" s="10" t="s">
        <v>47</v>
      </c>
      <c r="H26" s="10" t="s">
        <v>55</v>
      </c>
      <c r="I26" s="10" t="s">
        <v>22</v>
      </c>
      <c r="J26" s="10">
        <v>11000</v>
      </c>
      <c r="K26" s="10" t="s">
        <v>23</v>
      </c>
      <c r="L26" s="10">
        <v>7111021753</v>
      </c>
      <c r="M26" s="10" t="s">
        <v>24</v>
      </c>
      <c r="N26" s="38" t="s">
        <v>25</v>
      </c>
      <c r="O26" s="102" t="s">
        <v>26</v>
      </c>
      <c r="P26" s="103">
        <v>84</v>
      </c>
      <c r="Q26" s="38" t="str">
        <f>MID(Таблица1[[#This Row],[ТН ВЭД 1]],1,2)</f>
        <v>84</v>
      </c>
    </row>
    <row r="27" spans="1:17" ht="22.15" customHeight="1" x14ac:dyDescent="0.25">
      <c r="A27" s="2" t="s">
        <v>56</v>
      </c>
      <c r="B27" s="3"/>
      <c r="C27" s="3" t="s">
        <v>18</v>
      </c>
      <c r="D27" s="3" t="s">
        <v>40</v>
      </c>
      <c r="E27" s="3" t="s">
        <v>40</v>
      </c>
      <c r="F27" s="3" t="s">
        <v>20</v>
      </c>
      <c r="G27" s="3" t="s">
        <v>21</v>
      </c>
      <c r="H27" s="3" t="s">
        <v>20</v>
      </c>
      <c r="I27" s="3" t="s">
        <v>22</v>
      </c>
      <c r="J27" s="3">
        <v>27078</v>
      </c>
      <c r="K27" s="3" t="s">
        <v>23</v>
      </c>
      <c r="L27" s="3">
        <v>7111021753</v>
      </c>
      <c r="M27" s="3" t="s">
        <v>24</v>
      </c>
      <c r="N27" s="37" t="s">
        <v>25</v>
      </c>
      <c r="O27" s="100" t="s">
        <v>26</v>
      </c>
      <c r="P27" s="101">
        <v>84</v>
      </c>
      <c r="Q27" s="37" t="str">
        <f>MID(Таблица1[[#This Row],[ТН ВЭД 1]],1,2)</f>
        <v>84</v>
      </c>
    </row>
    <row r="28" spans="1:17" x14ac:dyDescent="0.25">
      <c r="A28" s="9" t="s">
        <v>57</v>
      </c>
      <c r="B28" s="10"/>
      <c r="C28" s="10"/>
      <c r="D28" s="10" t="s">
        <v>58</v>
      </c>
      <c r="E28" s="10" t="s">
        <v>59</v>
      </c>
      <c r="F28" s="10" t="s">
        <v>20</v>
      </c>
      <c r="G28" s="10" t="s">
        <v>47</v>
      </c>
      <c r="H28" s="10" t="s">
        <v>20</v>
      </c>
      <c r="I28" s="10" t="s">
        <v>22</v>
      </c>
      <c r="J28" s="10">
        <v>32000</v>
      </c>
      <c r="K28" s="10" t="s">
        <v>23</v>
      </c>
      <c r="L28" s="10">
        <v>7111021753</v>
      </c>
      <c r="M28" s="10" t="s">
        <v>24</v>
      </c>
      <c r="N28" s="38" t="s">
        <v>25</v>
      </c>
      <c r="O28" s="102" t="s">
        <v>26</v>
      </c>
      <c r="P28" s="103">
        <v>84</v>
      </c>
      <c r="Q28" s="38" t="str">
        <f>MID(Таблица1[[#This Row],[ТН ВЭД 1]],1,2)</f>
        <v>84</v>
      </c>
    </row>
    <row r="29" spans="1:17" ht="18.75" customHeight="1" x14ac:dyDescent="0.25">
      <c r="A29" s="2" t="s">
        <v>60</v>
      </c>
      <c r="B29" s="3"/>
      <c r="C29" s="3" t="s">
        <v>61</v>
      </c>
      <c r="D29" s="3" t="s">
        <v>62</v>
      </c>
      <c r="E29" s="3" t="s">
        <v>63</v>
      </c>
      <c r="F29" s="3" t="s">
        <v>64</v>
      </c>
      <c r="G29" s="3" t="s">
        <v>47</v>
      </c>
      <c r="H29" s="3" t="s">
        <v>65</v>
      </c>
      <c r="I29" s="3" t="s">
        <v>22</v>
      </c>
      <c r="J29" s="104">
        <v>8294.4</v>
      </c>
      <c r="K29" s="104" t="s">
        <v>23</v>
      </c>
      <c r="L29" s="104">
        <v>7111021753</v>
      </c>
      <c r="M29" s="104" t="s">
        <v>24</v>
      </c>
      <c r="N29" s="37" t="s">
        <v>25</v>
      </c>
      <c r="O29" s="100" t="s">
        <v>26</v>
      </c>
      <c r="P29" s="101">
        <v>84</v>
      </c>
      <c r="Q29" s="37" t="str">
        <f>MID(Таблица1[[#This Row],[ТН ВЭД 1]],1,2)</f>
        <v>84</v>
      </c>
    </row>
    <row r="30" spans="1:17" x14ac:dyDescent="0.25">
      <c r="A30" s="9" t="s">
        <v>66</v>
      </c>
      <c r="B30" s="10"/>
      <c r="C30" s="10" t="s">
        <v>61</v>
      </c>
      <c r="D30" s="10" t="s">
        <v>62</v>
      </c>
      <c r="E30" s="10" t="s">
        <v>63</v>
      </c>
      <c r="F30" s="10" t="s">
        <v>64</v>
      </c>
      <c r="G30" s="10" t="s">
        <v>47</v>
      </c>
      <c r="H30" s="10" t="s">
        <v>65</v>
      </c>
      <c r="I30" s="10" t="s">
        <v>22</v>
      </c>
      <c r="J30" s="104">
        <v>6428.16</v>
      </c>
      <c r="K30" s="104" t="s">
        <v>23</v>
      </c>
      <c r="L30" s="104">
        <v>7111021753</v>
      </c>
      <c r="M30" s="104" t="s">
        <v>24</v>
      </c>
      <c r="N30" s="38" t="s">
        <v>25</v>
      </c>
      <c r="O30" s="102" t="s">
        <v>26</v>
      </c>
      <c r="P30" s="103">
        <v>84</v>
      </c>
      <c r="Q30" s="38" t="str">
        <f>MID(Таблица1[[#This Row],[ТН ВЭД 1]],1,2)</f>
        <v>84</v>
      </c>
    </row>
    <row r="31" spans="1:17" x14ac:dyDescent="0.25">
      <c r="A31" s="2" t="s">
        <v>67</v>
      </c>
      <c r="B31" s="3"/>
      <c r="C31" s="3" t="s">
        <v>61</v>
      </c>
      <c r="D31" s="3" t="s">
        <v>62</v>
      </c>
      <c r="E31" s="3" t="s">
        <v>63</v>
      </c>
      <c r="F31" s="3" t="s">
        <v>64</v>
      </c>
      <c r="G31" s="3" t="s">
        <v>47</v>
      </c>
      <c r="H31" s="3" t="s">
        <v>65</v>
      </c>
      <c r="I31" s="3" t="s">
        <v>22</v>
      </c>
      <c r="J31" s="104">
        <v>10311.84</v>
      </c>
      <c r="K31" s="104" t="s">
        <v>23</v>
      </c>
      <c r="L31" s="104">
        <v>7111021753</v>
      </c>
      <c r="M31" s="104" t="s">
        <v>24</v>
      </c>
      <c r="N31" s="37" t="s">
        <v>25</v>
      </c>
      <c r="O31" s="100" t="s">
        <v>26</v>
      </c>
      <c r="P31" s="101">
        <v>84</v>
      </c>
      <c r="Q31" s="37" t="str">
        <f>MID(Таблица1[[#This Row],[ТН ВЭД 1]],1,2)</f>
        <v>84</v>
      </c>
    </row>
    <row r="32" spans="1:17" x14ac:dyDescent="0.25">
      <c r="A32" s="9" t="s">
        <v>66</v>
      </c>
      <c r="B32" s="10"/>
      <c r="C32" s="10" t="s">
        <v>61</v>
      </c>
      <c r="D32" s="10" t="s">
        <v>62</v>
      </c>
      <c r="E32" s="10" t="s">
        <v>63</v>
      </c>
      <c r="F32" s="10" t="s">
        <v>64</v>
      </c>
      <c r="G32" s="10" t="s">
        <v>47</v>
      </c>
      <c r="H32" s="10" t="s">
        <v>65</v>
      </c>
      <c r="I32" s="10" t="s">
        <v>22</v>
      </c>
      <c r="J32" s="104">
        <v>7733.88</v>
      </c>
      <c r="K32" s="104" t="s">
        <v>23</v>
      </c>
      <c r="L32" s="104">
        <v>7111021753</v>
      </c>
      <c r="M32" s="104" t="s">
        <v>24</v>
      </c>
      <c r="N32" s="38" t="s">
        <v>25</v>
      </c>
      <c r="O32" s="102" t="s">
        <v>26</v>
      </c>
      <c r="P32" s="103">
        <v>84</v>
      </c>
      <c r="Q32" s="38" t="str">
        <f>MID(Таблица1[[#This Row],[ТН ВЭД 1]],1,2)</f>
        <v>84</v>
      </c>
    </row>
    <row r="33" spans="1:17" x14ac:dyDescent="0.25">
      <c r="A33" s="21" t="s">
        <v>68</v>
      </c>
      <c r="B33" s="3"/>
      <c r="C33" s="3" t="s">
        <v>61</v>
      </c>
      <c r="D33" s="3" t="s">
        <v>69</v>
      </c>
      <c r="E33" s="3" t="s">
        <v>69</v>
      </c>
      <c r="F33" s="3" t="s">
        <v>64</v>
      </c>
      <c r="G33" s="3" t="s">
        <v>47</v>
      </c>
      <c r="H33" s="3" t="s">
        <v>65</v>
      </c>
      <c r="I33" s="3" t="s">
        <v>22</v>
      </c>
      <c r="J33" s="3">
        <v>12418</v>
      </c>
      <c r="K33" s="3" t="s">
        <v>23</v>
      </c>
      <c r="L33" s="3">
        <v>7111021753</v>
      </c>
      <c r="M33" s="3" t="s">
        <v>24</v>
      </c>
      <c r="N33" s="37" t="s">
        <v>25</v>
      </c>
      <c r="O33" s="100" t="s">
        <v>26</v>
      </c>
      <c r="P33" s="101">
        <v>84</v>
      </c>
      <c r="Q33" s="37" t="str">
        <f>MID(Таблица1[[#This Row],[ТН ВЭД 1]],1,2)</f>
        <v>84</v>
      </c>
    </row>
    <row r="34" spans="1:17" x14ac:dyDescent="0.25">
      <c r="A34" s="21" t="s">
        <v>70</v>
      </c>
      <c r="B34" s="10"/>
      <c r="C34" s="10" t="s">
        <v>61</v>
      </c>
      <c r="D34" s="10" t="s">
        <v>69</v>
      </c>
      <c r="E34" s="10" t="s">
        <v>69</v>
      </c>
      <c r="F34" s="10" t="s">
        <v>64</v>
      </c>
      <c r="G34" s="10" t="s">
        <v>47</v>
      </c>
      <c r="H34" s="10" t="s">
        <v>65</v>
      </c>
      <c r="I34" s="10" t="s">
        <v>22</v>
      </c>
      <c r="J34" s="10">
        <v>10005</v>
      </c>
      <c r="K34" s="10" t="s">
        <v>23</v>
      </c>
      <c r="L34" s="10">
        <v>7111021753</v>
      </c>
      <c r="M34" s="10" t="s">
        <v>24</v>
      </c>
      <c r="N34" s="38" t="s">
        <v>25</v>
      </c>
      <c r="O34" s="102" t="s">
        <v>26</v>
      </c>
      <c r="P34" s="103">
        <v>84</v>
      </c>
      <c r="Q34" s="38" t="str">
        <f>MID(Таблица1[[#This Row],[ТН ВЭД 1]],1,2)</f>
        <v>84</v>
      </c>
    </row>
    <row r="35" spans="1:17" x14ac:dyDescent="0.25">
      <c r="A35" s="21" t="s">
        <v>71</v>
      </c>
      <c r="B35" s="3"/>
      <c r="C35" s="3" t="s">
        <v>61</v>
      </c>
      <c r="D35" s="3" t="s">
        <v>69</v>
      </c>
      <c r="E35" s="3" t="s">
        <v>69</v>
      </c>
      <c r="F35" s="3" t="s">
        <v>64</v>
      </c>
      <c r="G35" s="3" t="s">
        <v>47</v>
      </c>
      <c r="H35" s="3" t="s">
        <v>65</v>
      </c>
      <c r="I35" s="3" t="s">
        <v>22</v>
      </c>
      <c r="J35" s="3">
        <v>13008</v>
      </c>
      <c r="K35" s="3" t="s">
        <v>23</v>
      </c>
      <c r="L35" s="3">
        <v>7111021753</v>
      </c>
      <c r="M35" s="3" t="s">
        <v>24</v>
      </c>
      <c r="N35" s="37" t="s">
        <v>25</v>
      </c>
      <c r="O35" s="100" t="s">
        <v>26</v>
      </c>
      <c r="P35" s="101">
        <v>84</v>
      </c>
      <c r="Q35" s="37" t="str">
        <f>MID(Таблица1[[#This Row],[ТН ВЭД 1]],1,2)</f>
        <v>84</v>
      </c>
    </row>
    <row r="36" spans="1:17" x14ac:dyDescent="0.25">
      <c r="A36" s="21" t="s">
        <v>72</v>
      </c>
      <c r="B36" s="10"/>
      <c r="C36" s="10" t="s">
        <v>61</v>
      </c>
      <c r="D36" s="10" t="s">
        <v>69</v>
      </c>
      <c r="E36" s="10" t="s">
        <v>69</v>
      </c>
      <c r="F36" s="10" t="s">
        <v>64</v>
      </c>
      <c r="G36" s="10" t="s">
        <v>47</v>
      </c>
      <c r="H36" s="10" t="s">
        <v>65</v>
      </c>
      <c r="I36" s="10" t="s">
        <v>22</v>
      </c>
      <c r="J36" s="10">
        <v>10232</v>
      </c>
      <c r="K36" s="10" t="s">
        <v>23</v>
      </c>
      <c r="L36" s="10">
        <v>7111021753</v>
      </c>
      <c r="M36" s="10" t="s">
        <v>24</v>
      </c>
      <c r="N36" s="38" t="s">
        <v>25</v>
      </c>
      <c r="O36" s="102" t="s">
        <v>26</v>
      </c>
      <c r="P36" s="103">
        <v>84</v>
      </c>
      <c r="Q36" s="38" t="str">
        <f>MID(Таблица1[[#This Row],[ТН ВЭД 1]],1,2)</f>
        <v>84</v>
      </c>
    </row>
    <row r="37" spans="1:17" ht="18.75" customHeight="1" x14ac:dyDescent="0.25">
      <c r="A37" s="2" t="s">
        <v>73</v>
      </c>
      <c r="B37" s="3"/>
      <c r="C37" s="3" t="s">
        <v>74</v>
      </c>
      <c r="D37" s="3" t="s">
        <v>75</v>
      </c>
      <c r="E37" s="3" t="s">
        <v>75</v>
      </c>
      <c r="F37" s="3" t="s">
        <v>64</v>
      </c>
      <c r="G37" s="3" t="s">
        <v>21</v>
      </c>
      <c r="H37" s="3" t="s">
        <v>36</v>
      </c>
      <c r="I37" s="3" t="s">
        <v>22</v>
      </c>
      <c r="J37" s="3">
        <v>11840.93</v>
      </c>
      <c r="K37" s="3" t="s">
        <v>23</v>
      </c>
      <c r="L37" s="3">
        <v>7111021753</v>
      </c>
      <c r="M37" s="3" t="s">
        <v>24</v>
      </c>
      <c r="N37" s="37" t="s">
        <v>25</v>
      </c>
      <c r="O37" s="100" t="s">
        <v>26</v>
      </c>
      <c r="P37" s="101">
        <v>84</v>
      </c>
      <c r="Q37" s="37" t="str">
        <f>MID(Таблица1[[#This Row],[ТН ВЭД 1]],1,2)</f>
        <v>84</v>
      </c>
    </row>
    <row r="38" spans="1:17" x14ac:dyDescent="0.25">
      <c r="A38" s="9" t="s">
        <v>76</v>
      </c>
      <c r="B38" s="10"/>
      <c r="C38" s="10" t="s">
        <v>74</v>
      </c>
      <c r="D38" s="10" t="s">
        <v>75</v>
      </c>
      <c r="E38" s="10" t="s">
        <v>75</v>
      </c>
      <c r="F38" s="10"/>
      <c r="G38" s="10" t="s">
        <v>21</v>
      </c>
      <c r="H38" s="10" t="s">
        <v>36</v>
      </c>
      <c r="I38" s="10" t="s">
        <v>22</v>
      </c>
      <c r="J38" s="10">
        <v>29225.03</v>
      </c>
      <c r="K38" s="10" t="s">
        <v>23</v>
      </c>
      <c r="L38" s="10">
        <v>7111021753</v>
      </c>
      <c r="M38" s="10" t="s">
        <v>24</v>
      </c>
      <c r="N38" s="38" t="s">
        <v>25</v>
      </c>
      <c r="O38" s="102" t="s">
        <v>26</v>
      </c>
      <c r="P38" s="103">
        <v>84</v>
      </c>
      <c r="Q38" s="38" t="str">
        <f>MID(Таблица1[[#This Row],[ТН ВЭД 1]],1,2)</f>
        <v>84</v>
      </c>
    </row>
    <row r="39" spans="1:17" x14ac:dyDescent="0.25">
      <c r="A39" s="2" t="s">
        <v>77</v>
      </c>
      <c r="B39" s="3"/>
      <c r="C39" s="3" t="s">
        <v>74</v>
      </c>
      <c r="D39" s="3" t="s">
        <v>78</v>
      </c>
      <c r="E39" s="3" t="s">
        <v>79</v>
      </c>
      <c r="F39" s="3" t="s">
        <v>80</v>
      </c>
      <c r="G39" s="3" t="s">
        <v>47</v>
      </c>
      <c r="H39" s="3" t="s">
        <v>81</v>
      </c>
      <c r="I39" s="3" t="s">
        <v>22</v>
      </c>
      <c r="J39" s="3">
        <v>60</v>
      </c>
      <c r="K39" s="3" t="s">
        <v>23</v>
      </c>
      <c r="L39" s="3">
        <v>7111021753</v>
      </c>
      <c r="M39" s="3" t="s">
        <v>24</v>
      </c>
      <c r="N39" s="37" t="s">
        <v>25</v>
      </c>
      <c r="O39" s="100" t="s">
        <v>26</v>
      </c>
      <c r="P39" s="101">
        <v>84</v>
      </c>
      <c r="Q39" s="37" t="str">
        <f>MID(Таблица1[[#This Row],[ТН ВЭД 1]],1,2)</f>
        <v>84</v>
      </c>
    </row>
    <row r="40" spans="1:17" x14ac:dyDescent="0.25">
      <c r="A40" s="9" t="s">
        <v>82</v>
      </c>
      <c r="B40" s="10"/>
      <c r="C40" s="10" t="s">
        <v>83</v>
      </c>
      <c r="D40" s="10" t="s">
        <v>84</v>
      </c>
      <c r="E40" s="10" t="s">
        <v>85</v>
      </c>
      <c r="F40" s="10" t="s">
        <v>55</v>
      </c>
      <c r="G40" s="10" t="s">
        <v>21</v>
      </c>
      <c r="H40" s="10" t="s">
        <v>55</v>
      </c>
      <c r="I40" s="10" t="s">
        <v>22</v>
      </c>
      <c r="J40" s="10">
        <v>645</v>
      </c>
      <c r="K40" s="10" t="s">
        <v>23</v>
      </c>
      <c r="L40" s="10">
        <v>7111021753</v>
      </c>
      <c r="M40" s="10" t="s">
        <v>24</v>
      </c>
      <c r="N40" s="38" t="s">
        <v>25</v>
      </c>
      <c r="O40" s="102" t="s">
        <v>26</v>
      </c>
      <c r="P40" s="103">
        <v>84</v>
      </c>
      <c r="Q40" s="38" t="str">
        <f>MID(Таблица1[[#This Row],[ТН ВЭД 1]],1,2)</f>
        <v>84</v>
      </c>
    </row>
    <row r="41" spans="1:17" x14ac:dyDescent="0.25">
      <c r="A41" s="2" t="s">
        <v>82</v>
      </c>
      <c r="B41" s="3"/>
      <c r="C41" s="3" t="s">
        <v>83</v>
      </c>
      <c r="D41" s="3" t="s">
        <v>84</v>
      </c>
      <c r="E41" s="3" t="s">
        <v>85</v>
      </c>
      <c r="F41" s="3" t="s">
        <v>55</v>
      </c>
      <c r="G41" s="3" t="s">
        <v>21</v>
      </c>
      <c r="H41" s="3" t="s">
        <v>55</v>
      </c>
      <c r="I41" s="3" t="s">
        <v>22</v>
      </c>
      <c r="J41" s="3">
        <v>260</v>
      </c>
      <c r="K41" s="3" t="s">
        <v>23</v>
      </c>
      <c r="L41" s="3">
        <v>7111021753</v>
      </c>
      <c r="M41" s="3" t="s">
        <v>24</v>
      </c>
      <c r="N41" s="37" t="s">
        <v>25</v>
      </c>
      <c r="O41" s="100" t="s">
        <v>26</v>
      </c>
      <c r="P41" s="101">
        <v>84</v>
      </c>
      <c r="Q41" s="37" t="str">
        <f>MID(Таблица1[[#This Row],[ТН ВЭД 1]],1,2)</f>
        <v>84</v>
      </c>
    </row>
    <row r="42" spans="1:17" ht="18" customHeight="1" x14ac:dyDescent="0.25">
      <c r="A42" s="9" t="s">
        <v>86</v>
      </c>
      <c r="B42" s="10">
        <v>8471300000</v>
      </c>
      <c r="C42" s="10"/>
      <c r="D42" s="10" t="s">
        <v>87</v>
      </c>
      <c r="E42" s="10"/>
      <c r="F42" s="10"/>
      <c r="G42" s="10" t="s">
        <v>88</v>
      </c>
      <c r="H42" s="10" t="s">
        <v>89</v>
      </c>
      <c r="I42" s="10" t="s">
        <v>90</v>
      </c>
      <c r="J42" s="26">
        <v>1000000</v>
      </c>
      <c r="K42" s="10" t="s">
        <v>91</v>
      </c>
      <c r="L42" s="10">
        <v>7118020773</v>
      </c>
      <c r="M42" s="10" t="s">
        <v>92</v>
      </c>
      <c r="N42" s="38" t="s">
        <v>25</v>
      </c>
      <c r="O42" s="38" t="s">
        <v>93</v>
      </c>
      <c r="P42" s="103">
        <v>8471</v>
      </c>
      <c r="Q42" s="38" t="str">
        <f>MID(Таблица1[[#This Row],[ТН ВЭД 1]],1,2)</f>
        <v>84</v>
      </c>
    </row>
    <row r="43" spans="1:17" x14ac:dyDescent="0.25">
      <c r="A43" s="2" t="s">
        <v>94</v>
      </c>
      <c r="B43" s="3">
        <v>8515110000</v>
      </c>
      <c r="C43" s="3"/>
      <c r="D43" s="3" t="s">
        <v>95</v>
      </c>
      <c r="E43" s="3"/>
      <c r="F43" s="3"/>
      <c r="G43" s="3" t="s">
        <v>88</v>
      </c>
      <c r="H43" s="3" t="s">
        <v>96</v>
      </c>
      <c r="I43" s="3" t="s">
        <v>90</v>
      </c>
      <c r="J43" s="28">
        <v>5500</v>
      </c>
      <c r="K43" s="3" t="s">
        <v>91</v>
      </c>
      <c r="L43" s="3">
        <v>7118020773</v>
      </c>
      <c r="M43" s="3" t="s">
        <v>92</v>
      </c>
      <c r="N43" s="37" t="s">
        <v>25</v>
      </c>
      <c r="O43" s="37" t="s">
        <v>93</v>
      </c>
      <c r="P43" s="101">
        <v>8515</v>
      </c>
      <c r="Q43" s="37" t="str">
        <f>MID(Таблица1[[#This Row],[ТН ВЭД 1]],1,2)</f>
        <v>85</v>
      </c>
    </row>
    <row r="44" spans="1:17" x14ac:dyDescent="0.25">
      <c r="A44" s="9" t="s">
        <v>97</v>
      </c>
      <c r="B44" s="10">
        <v>8515110000</v>
      </c>
      <c r="C44" s="10"/>
      <c r="D44" s="10" t="s">
        <v>95</v>
      </c>
      <c r="E44" s="10"/>
      <c r="F44" s="10"/>
      <c r="G44" s="10" t="s">
        <v>88</v>
      </c>
      <c r="H44" s="10" t="s">
        <v>96</v>
      </c>
      <c r="I44" s="10" t="s">
        <v>90</v>
      </c>
      <c r="J44" s="26">
        <v>5500</v>
      </c>
      <c r="K44" s="10" t="s">
        <v>91</v>
      </c>
      <c r="L44" s="10">
        <v>7118020773</v>
      </c>
      <c r="M44" s="10" t="s">
        <v>92</v>
      </c>
      <c r="N44" s="38" t="s">
        <v>25</v>
      </c>
      <c r="O44" s="38" t="s">
        <v>93</v>
      </c>
      <c r="P44" s="103">
        <v>8515</v>
      </c>
      <c r="Q44" s="38" t="str">
        <f>MID(Таблица1[[#This Row],[ТН ВЭД 1]],1,2)</f>
        <v>85</v>
      </c>
    </row>
    <row r="45" spans="1:17" x14ac:dyDescent="0.25">
      <c r="A45" s="2" t="s">
        <v>98</v>
      </c>
      <c r="B45" s="3">
        <v>8515110000</v>
      </c>
      <c r="C45" s="3"/>
      <c r="D45" s="3" t="s">
        <v>95</v>
      </c>
      <c r="E45" s="3"/>
      <c r="F45" s="3"/>
      <c r="G45" s="3" t="s">
        <v>88</v>
      </c>
      <c r="H45" s="3" t="s">
        <v>99</v>
      </c>
      <c r="I45" s="3" t="s">
        <v>90</v>
      </c>
      <c r="J45" s="28">
        <v>5500</v>
      </c>
      <c r="K45" s="3" t="s">
        <v>91</v>
      </c>
      <c r="L45" s="3">
        <v>7118020773</v>
      </c>
      <c r="M45" s="3" t="s">
        <v>92</v>
      </c>
      <c r="N45" s="37" t="s">
        <v>25</v>
      </c>
      <c r="O45" s="37" t="s">
        <v>93</v>
      </c>
      <c r="P45" s="101">
        <v>8515</v>
      </c>
      <c r="Q45" s="37" t="str">
        <f>MID(Таблица1[[#This Row],[ТН ВЭД 1]],1,2)</f>
        <v>85</v>
      </c>
    </row>
    <row r="46" spans="1:17" x14ac:dyDescent="0.25">
      <c r="A46" s="9" t="s">
        <v>100</v>
      </c>
      <c r="B46" s="10">
        <v>8515110000</v>
      </c>
      <c r="C46" s="10"/>
      <c r="D46" s="10" t="s">
        <v>95</v>
      </c>
      <c r="E46" s="10"/>
      <c r="F46" s="10"/>
      <c r="G46" s="10" t="s">
        <v>88</v>
      </c>
      <c r="H46" s="10" t="s">
        <v>99</v>
      </c>
      <c r="I46" s="10" t="s">
        <v>90</v>
      </c>
      <c r="J46" s="26">
        <v>55000</v>
      </c>
      <c r="K46" s="10" t="s">
        <v>91</v>
      </c>
      <c r="L46" s="10">
        <v>7118020773</v>
      </c>
      <c r="M46" s="10" t="s">
        <v>92</v>
      </c>
      <c r="N46" s="38" t="s">
        <v>25</v>
      </c>
      <c r="O46" s="38" t="s">
        <v>93</v>
      </c>
      <c r="P46" s="103">
        <v>8515</v>
      </c>
      <c r="Q46" s="38" t="str">
        <f>MID(Таблица1[[#This Row],[ТН ВЭД 1]],1,2)</f>
        <v>85</v>
      </c>
    </row>
    <row r="47" spans="1:17" x14ac:dyDescent="0.25">
      <c r="A47" s="2" t="s">
        <v>101</v>
      </c>
      <c r="B47" s="3">
        <v>8515110000</v>
      </c>
      <c r="C47" s="3"/>
      <c r="D47" s="3" t="s">
        <v>95</v>
      </c>
      <c r="E47" s="3"/>
      <c r="F47" s="3"/>
      <c r="G47" s="3" t="s">
        <v>88</v>
      </c>
      <c r="H47" s="3" t="s">
        <v>102</v>
      </c>
      <c r="I47" s="3" t="s">
        <v>90</v>
      </c>
      <c r="J47" s="28">
        <v>3500</v>
      </c>
      <c r="K47" s="3" t="s">
        <v>91</v>
      </c>
      <c r="L47" s="3">
        <v>7118020773</v>
      </c>
      <c r="M47" s="3" t="s">
        <v>92</v>
      </c>
      <c r="N47" s="37" t="s">
        <v>25</v>
      </c>
      <c r="O47" s="37" t="s">
        <v>93</v>
      </c>
      <c r="P47" s="101">
        <v>8515</v>
      </c>
      <c r="Q47" s="37" t="str">
        <f>MID(Таблица1[[#This Row],[ТН ВЭД 1]],1,2)</f>
        <v>85</v>
      </c>
    </row>
    <row r="48" spans="1:17" x14ac:dyDescent="0.25">
      <c r="A48" s="9" t="s">
        <v>103</v>
      </c>
      <c r="B48" s="10">
        <v>8515110000</v>
      </c>
      <c r="C48" s="10"/>
      <c r="D48" s="10" t="s">
        <v>95</v>
      </c>
      <c r="E48" s="10"/>
      <c r="F48" s="10"/>
      <c r="G48" s="10" t="s">
        <v>88</v>
      </c>
      <c r="H48" s="10" t="s">
        <v>99</v>
      </c>
      <c r="I48" s="10" t="s">
        <v>90</v>
      </c>
      <c r="J48" s="26">
        <v>5500</v>
      </c>
      <c r="K48" s="10" t="s">
        <v>91</v>
      </c>
      <c r="L48" s="10">
        <v>7118020773</v>
      </c>
      <c r="M48" s="10" t="s">
        <v>92</v>
      </c>
      <c r="N48" s="38" t="s">
        <v>25</v>
      </c>
      <c r="O48" s="38" t="s">
        <v>93</v>
      </c>
      <c r="P48" s="103">
        <v>8515</v>
      </c>
      <c r="Q48" s="38" t="str">
        <f>MID(Таблица1[[#This Row],[ТН ВЭД 1]],1,2)</f>
        <v>85</v>
      </c>
    </row>
    <row r="49" spans="1:17" x14ac:dyDescent="0.25">
      <c r="A49" s="2" t="s">
        <v>104</v>
      </c>
      <c r="B49" s="3">
        <v>8515110000</v>
      </c>
      <c r="C49" s="3"/>
      <c r="D49" s="3" t="s">
        <v>95</v>
      </c>
      <c r="E49" s="3"/>
      <c r="F49" s="3"/>
      <c r="G49" s="3" t="s">
        <v>88</v>
      </c>
      <c r="H49" s="3" t="s">
        <v>105</v>
      </c>
      <c r="I49" s="3" t="s">
        <v>90</v>
      </c>
      <c r="J49" s="28">
        <v>5500</v>
      </c>
      <c r="K49" s="3" t="s">
        <v>91</v>
      </c>
      <c r="L49" s="3">
        <v>7118020773</v>
      </c>
      <c r="M49" s="3" t="s">
        <v>92</v>
      </c>
      <c r="N49" s="37" t="s">
        <v>25</v>
      </c>
      <c r="O49" s="37" t="s">
        <v>93</v>
      </c>
      <c r="P49" s="101">
        <v>8515</v>
      </c>
      <c r="Q49" s="37" t="str">
        <f>MID(Таблица1[[#This Row],[ТН ВЭД 1]],1,2)</f>
        <v>85</v>
      </c>
    </row>
    <row r="50" spans="1:17" x14ac:dyDescent="0.25">
      <c r="A50" s="9" t="s">
        <v>106</v>
      </c>
      <c r="B50" s="10">
        <v>8515110000</v>
      </c>
      <c r="C50" s="10"/>
      <c r="D50" s="10" t="s">
        <v>95</v>
      </c>
      <c r="E50" s="10"/>
      <c r="F50" s="10"/>
      <c r="G50" s="10" t="s">
        <v>88</v>
      </c>
      <c r="H50" s="10" t="s">
        <v>105</v>
      </c>
      <c r="I50" s="10" t="s">
        <v>90</v>
      </c>
      <c r="J50" s="26">
        <v>5500</v>
      </c>
      <c r="K50" s="10" t="s">
        <v>91</v>
      </c>
      <c r="L50" s="10">
        <v>7118020773</v>
      </c>
      <c r="M50" s="10" t="s">
        <v>92</v>
      </c>
      <c r="N50" s="38" t="s">
        <v>25</v>
      </c>
      <c r="O50" s="38" t="s">
        <v>93</v>
      </c>
      <c r="P50" s="103">
        <v>8515</v>
      </c>
      <c r="Q50" s="38" t="str">
        <f>MID(Таблица1[[#This Row],[ТН ВЭД 1]],1,2)</f>
        <v>85</v>
      </c>
    </row>
    <row r="51" spans="1:17" x14ac:dyDescent="0.25">
      <c r="A51" s="2" t="s">
        <v>107</v>
      </c>
      <c r="B51" s="3">
        <v>8515110000</v>
      </c>
      <c r="C51" s="3"/>
      <c r="D51" s="3" t="s">
        <v>95</v>
      </c>
      <c r="E51" s="3"/>
      <c r="F51" s="3"/>
      <c r="G51" s="3" t="s">
        <v>88</v>
      </c>
      <c r="H51" s="3" t="s">
        <v>108</v>
      </c>
      <c r="I51" s="3" t="s">
        <v>90</v>
      </c>
      <c r="J51" s="28">
        <v>6000</v>
      </c>
      <c r="K51" s="3" t="s">
        <v>91</v>
      </c>
      <c r="L51" s="3">
        <v>7118020773</v>
      </c>
      <c r="M51" s="3" t="s">
        <v>92</v>
      </c>
      <c r="N51" s="37" t="s">
        <v>25</v>
      </c>
      <c r="O51" s="37" t="s">
        <v>93</v>
      </c>
      <c r="P51" s="101">
        <v>8515</v>
      </c>
      <c r="Q51" s="37" t="str">
        <f>MID(Таблица1[[#This Row],[ТН ВЭД 1]],1,2)</f>
        <v>85</v>
      </c>
    </row>
    <row r="52" spans="1:17" x14ac:dyDescent="0.25">
      <c r="A52" s="9" t="s">
        <v>109</v>
      </c>
      <c r="B52" s="10">
        <v>8515110000</v>
      </c>
      <c r="C52" s="10"/>
      <c r="D52" s="10" t="s">
        <v>95</v>
      </c>
      <c r="E52" s="10"/>
      <c r="F52" s="10"/>
      <c r="G52" s="10" t="s">
        <v>88</v>
      </c>
      <c r="H52" s="10" t="s">
        <v>108</v>
      </c>
      <c r="I52" s="10" t="s">
        <v>90</v>
      </c>
      <c r="J52" s="26">
        <v>5500</v>
      </c>
      <c r="K52" s="10" t="s">
        <v>91</v>
      </c>
      <c r="L52" s="10">
        <v>7118020773</v>
      </c>
      <c r="M52" s="10" t="s">
        <v>92</v>
      </c>
      <c r="N52" s="38" t="s">
        <v>25</v>
      </c>
      <c r="O52" s="38" t="s">
        <v>93</v>
      </c>
      <c r="P52" s="103">
        <v>8515</v>
      </c>
      <c r="Q52" s="38" t="str">
        <f>MID(Таблица1[[#This Row],[ТН ВЭД 1]],1,2)</f>
        <v>85</v>
      </c>
    </row>
    <row r="53" spans="1:17" x14ac:dyDescent="0.25">
      <c r="A53" s="2" t="s">
        <v>110</v>
      </c>
      <c r="B53" s="3">
        <v>8515110000</v>
      </c>
      <c r="C53" s="3"/>
      <c r="D53" s="3" t="s">
        <v>95</v>
      </c>
      <c r="E53" s="3"/>
      <c r="F53" s="3"/>
      <c r="G53" s="3" t="s">
        <v>88</v>
      </c>
      <c r="H53" s="3" t="s">
        <v>105</v>
      </c>
      <c r="I53" s="3" t="s">
        <v>90</v>
      </c>
      <c r="J53" s="28">
        <v>5000</v>
      </c>
      <c r="K53" s="3" t="s">
        <v>91</v>
      </c>
      <c r="L53" s="3">
        <v>7118020773</v>
      </c>
      <c r="M53" s="3" t="s">
        <v>92</v>
      </c>
      <c r="N53" s="37" t="s">
        <v>25</v>
      </c>
      <c r="O53" s="37" t="s">
        <v>93</v>
      </c>
      <c r="P53" s="101">
        <v>8515</v>
      </c>
      <c r="Q53" s="37" t="str">
        <f>MID(Таблица1[[#This Row],[ТН ВЭД 1]],1,2)</f>
        <v>85</v>
      </c>
    </row>
    <row r="54" spans="1:17" x14ac:dyDescent="0.25">
      <c r="A54" s="9" t="s">
        <v>111</v>
      </c>
      <c r="B54" s="10"/>
      <c r="C54" s="10"/>
      <c r="D54" s="10" t="s">
        <v>112</v>
      </c>
      <c r="E54" s="10"/>
      <c r="F54" s="10"/>
      <c r="G54" s="10" t="s">
        <v>88</v>
      </c>
      <c r="H54" s="10" t="s">
        <v>113</v>
      </c>
      <c r="I54" s="10" t="s">
        <v>90</v>
      </c>
      <c r="J54" s="26">
        <v>4200000</v>
      </c>
      <c r="K54" s="10" t="s">
        <v>91</v>
      </c>
      <c r="L54" s="10">
        <v>7118020773</v>
      </c>
      <c r="M54" s="10" t="s">
        <v>92</v>
      </c>
      <c r="N54" s="38" t="s">
        <v>25</v>
      </c>
      <c r="O54" s="38" t="s">
        <v>93</v>
      </c>
      <c r="P54" s="103">
        <v>90</v>
      </c>
      <c r="Q54" s="38" t="str">
        <f>MID(Таблица1[[#This Row],[ТН ВЭД 1]],1,2)</f>
        <v>90</v>
      </c>
    </row>
    <row r="55" spans="1:17" s="110" customFormat="1" x14ac:dyDescent="0.25">
      <c r="A55" s="86" t="s">
        <v>114</v>
      </c>
      <c r="B55" s="87"/>
      <c r="C55" s="105" t="s">
        <v>115</v>
      </c>
      <c r="D55" s="87" t="s">
        <v>116</v>
      </c>
      <c r="E55" s="87"/>
      <c r="F55" s="87">
        <v>1825</v>
      </c>
      <c r="G55" s="87" t="s">
        <v>88</v>
      </c>
      <c r="H55" s="87"/>
      <c r="I55" s="87" t="s">
        <v>117</v>
      </c>
      <c r="J55" s="87">
        <v>50040</v>
      </c>
      <c r="K55" s="106" t="s">
        <v>118</v>
      </c>
      <c r="L55" s="106">
        <v>7111000104</v>
      </c>
      <c r="M55" s="106" t="s">
        <v>119</v>
      </c>
      <c r="N55" s="107" t="s">
        <v>120</v>
      </c>
      <c r="O55" s="108" t="s">
        <v>121</v>
      </c>
      <c r="P55" s="109">
        <v>84</v>
      </c>
      <c r="Q55" s="106" t="str">
        <f>MID(Таблица1[[#This Row],[ТН ВЭД 1]],1,2)</f>
        <v>84</v>
      </c>
    </row>
    <row r="56" spans="1:17" s="110" customFormat="1" x14ac:dyDescent="0.25">
      <c r="A56" s="88" t="s">
        <v>122</v>
      </c>
      <c r="B56" s="89"/>
      <c r="C56" s="89" t="s">
        <v>123</v>
      </c>
      <c r="D56" s="89" t="s">
        <v>124</v>
      </c>
      <c r="E56" s="89"/>
      <c r="F56" s="89" t="s">
        <v>125</v>
      </c>
      <c r="G56" s="89" t="s">
        <v>88</v>
      </c>
      <c r="H56" s="89"/>
      <c r="I56" s="89" t="s">
        <v>117</v>
      </c>
      <c r="J56" s="89">
        <v>11090</v>
      </c>
      <c r="K56" s="111" t="s">
        <v>118</v>
      </c>
      <c r="L56" s="111">
        <v>7111000104</v>
      </c>
      <c r="M56" s="111" t="s">
        <v>119</v>
      </c>
      <c r="N56" s="112" t="s">
        <v>120</v>
      </c>
      <c r="O56" s="113" t="s">
        <v>121</v>
      </c>
      <c r="P56" s="114">
        <v>84</v>
      </c>
      <c r="Q56" s="111" t="str">
        <f>MID(Таблица1[[#This Row],[ТН ВЭД 1]],1,2)</f>
        <v>84</v>
      </c>
    </row>
    <row r="57" spans="1:17" s="110" customFormat="1" x14ac:dyDescent="0.25">
      <c r="A57" s="86" t="s">
        <v>126</v>
      </c>
      <c r="B57" s="87"/>
      <c r="C57" s="87" t="s">
        <v>127</v>
      </c>
      <c r="D57" s="87" t="s">
        <v>128</v>
      </c>
      <c r="E57" s="87"/>
      <c r="F57" s="87" t="s">
        <v>125</v>
      </c>
      <c r="G57" s="87" t="s">
        <v>88</v>
      </c>
      <c r="H57" s="87"/>
      <c r="I57" s="87" t="s">
        <v>117</v>
      </c>
      <c r="J57" s="87">
        <v>2684</v>
      </c>
      <c r="K57" s="106" t="s">
        <v>118</v>
      </c>
      <c r="L57" s="106">
        <v>7111000104</v>
      </c>
      <c r="M57" s="106" t="s">
        <v>119</v>
      </c>
      <c r="N57" s="107" t="s">
        <v>120</v>
      </c>
      <c r="O57" s="108" t="s">
        <v>121</v>
      </c>
      <c r="P57" s="109">
        <v>84</v>
      </c>
      <c r="Q57" s="106" t="str">
        <f>MID(Таблица1[[#This Row],[ТН ВЭД 1]],1,2)</f>
        <v>84</v>
      </c>
    </row>
    <row r="58" spans="1:17" s="110" customFormat="1" x14ac:dyDescent="0.25">
      <c r="A58" s="88" t="s">
        <v>129</v>
      </c>
      <c r="B58" s="89"/>
      <c r="C58" s="89" t="s">
        <v>130</v>
      </c>
      <c r="D58" s="89" t="s">
        <v>131</v>
      </c>
      <c r="E58" s="89"/>
      <c r="F58" s="89" t="s">
        <v>125</v>
      </c>
      <c r="G58" s="89" t="s">
        <v>88</v>
      </c>
      <c r="H58" s="89">
        <v>2</v>
      </c>
      <c r="I58" s="89" t="s">
        <v>117</v>
      </c>
      <c r="J58" s="89"/>
      <c r="K58" s="111" t="s">
        <v>118</v>
      </c>
      <c r="L58" s="111">
        <v>7111000104</v>
      </c>
      <c r="M58" s="111" t="s">
        <v>119</v>
      </c>
      <c r="N58" s="112" t="s">
        <v>120</v>
      </c>
      <c r="O58" s="113" t="s">
        <v>121</v>
      </c>
      <c r="P58" s="114">
        <v>84</v>
      </c>
      <c r="Q58" s="111" t="str">
        <f>MID(Таблица1[[#This Row],[ТН ВЭД 1]],1,2)</f>
        <v>84</v>
      </c>
    </row>
    <row r="59" spans="1:17" s="110" customFormat="1" x14ac:dyDescent="0.25">
      <c r="A59" s="90" t="s">
        <v>132</v>
      </c>
      <c r="B59" s="91"/>
      <c r="C59" s="87" t="s">
        <v>133</v>
      </c>
      <c r="D59" s="87" t="s">
        <v>134</v>
      </c>
      <c r="E59" s="87"/>
      <c r="F59" s="87" t="s">
        <v>125</v>
      </c>
      <c r="G59" s="87" t="s">
        <v>88</v>
      </c>
      <c r="H59" s="87">
        <v>2</v>
      </c>
      <c r="I59" s="87" t="s">
        <v>117</v>
      </c>
      <c r="J59" s="87">
        <v>500</v>
      </c>
      <c r="K59" s="106" t="s">
        <v>118</v>
      </c>
      <c r="L59" s="106">
        <v>7111000104</v>
      </c>
      <c r="M59" s="106" t="s">
        <v>119</v>
      </c>
      <c r="N59" s="107" t="s">
        <v>120</v>
      </c>
      <c r="O59" s="108" t="s">
        <v>121</v>
      </c>
      <c r="P59" s="109">
        <v>84</v>
      </c>
      <c r="Q59" s="106" t="str">
        <f>MID(Таблица1[[#This Row],[ТН ВЭД 1]],1,2)</f>
        <v>84</v>
      </c>
    </row>
    <row r="60" spans="1:17" s="110" customFormat="1" x14ac:dyDescent="0.25">
      <c r="A60" s="88" t="s">
        <v>135</v>
      </c>
      <c r="B60" s="89"/>
      <c r="C60" s="89" t="s">
        <v>136</v>
      </c>
      <c r="D60" s="89" t="s">
        <v>137</v>
      </c>
      <c r="E60" s="89"/>
      <c r="F60" s="89">
        <v>365</v>
      </c>
      <c r="G60" s="89" t="s">
        <v>138</v>
      </c>
      <c r="H60" s="89">
        <v>56</v>
      </c>
      <c r="I60" s="89"/>
      <c r="J60" s="89"/>
      <c r="K60" s="111" t="s">
        <v>118</v>
      </c>
      <c r="L60" s="111">
        <v>7111000104</v>
      </c>
      <c r="M60" s="111" t="s">
        <v>119</v>
      </c>
      <c r="N60" s="112" t="s">
        <v>120</v>
      </c>
      <c r="O60" s="113" t="s">
        <v>121</v>
      </c>
      <c r="P60" s="114">
        <v>84</v>
      </c>
      <c r="Q60" s="111" t="str">
        <f>MID(Таблица1[[#This Row],[ТН ВЭД 1]],1,2)</f>
        <v>84</v>
      </c>
    </row>
    <row r="61" spans="1:17" s="110" customFormat="1" x14ac:dyDescent="0.25">
      <c r="A61" s="86" t="s">
        <v>139</v>
      </c>
      <c r="B61" s="87"/>
      <c r="C61" s="87"/>
      <c r="D61" s="87" t="s">
        <v>140</v>
      </c>
      <c r="E61" s="87"/>
      <c r="F61" s="87">
        <v>365</v>
      </c>
      <c r="G61" s="87" t="s">
        <v>88</v>
      </c>
      <c r="H61" s="87">
        <v>2</v>
      </c>
      <c r="I61" s="87" t="s">
        <v>117</v>
      </c>
      <c r="J61" s="87">
        <v>870</v>
      </c>
      <c r="K61" s="106" t="s">
        <v>118</v>
      </c>
      <c r="L61" s="106">
        <v>7111000104</v>
      </c>
      <c r="M61" s="106" t="s">
        <v>119</v>
      </c>
      <c r="N61" s="107" t="s">
        <v>120</v>
      </c>
      <c r="O61" s="108" t="s">
        <v>121</v>
      </c>
      <c r="P61" s="109">
        <v>84</v>
      </c>
      <c r="Q61" s="106" t="str">
        <f>MID(Таблица1[[#This Row],[ТН ВЭД 1]],1,2)</f>
        <v>84</v>
      </c>
    </row>
    <row r="62" spans="1:17" s="110" customFormat="1" x14ac:dyDescent="0.25">
      <c r="A62" s="88" t="s">
        <v>141</v>
      </c>
      <c r="B62" s="89"/>
      <c r="C62" s="89"/>
      <c r="D62" s="89" t="s">
        <v>140</v>
      </c>
      <c r="E62" s="89"/>
      <c r="F62" s="89">
        <v>365</v>
      </c>
      <c r="G62" s="89" t="s">
        <v>88</v>
      </c>
      <c r="H62" s="89">
        <v>2</v>
      </c>
      <c r="I62" s="89" t="s">
        <v>117</v>
      </c>
      <c r="J62" s="89">
        <v>570</v>
      </c>
      <c r="K62" s="111" t="s">
        <v>118</v>
      </c>
      <c r="L62" s="111">
        <v>7111000104</v>
      </c>
      <c r="M62" s="111" t="s">
        <v>119</v>
      </c>
      <c r="N62" s="112" t="s">
        <v>120</v>
      </c>
      <c r="O62" s="113" t="s">
        <v>121</v>
      </c>
      <c r="P62" s="114">
        <v>84</v>
      </c>
      <c r="Q62" s="111" t="str">
        <f>MID(Таблица1[[#This Row],[ТН ВЭД 1]],1,2)</f>
        <v>84</v>
      </c>
    </row>
    <row r="63" spans="1:17" s="110" customFormat="1" x14ac:dyDescent="0.25">
      <c r="A63" s="86" t="s">
        <v>142</v>
      </c>
      <c r="B63" s="87"/>
      <c r="C63" s="87"/>
      <c r="D63" s="87" t="s">
        <v>140</v>
      </c>
      <c r="E63" s="87"/>
      <c r="F63" s="87">
        <v>730</v>
      </c>
      <c r="G63" s="87" t="s">
        <v>88</v>
      </c>
      <c r="H63" s="87">
        <v>1</v>
      </c>
      <c r="I63" s="87" t="s">
        <v>117</v>
      </c>
      <c r="J63" s="87">
        <v>2000</v>
      </c>
      <c r="K63" s="106" t="s">
        <v>118</v>
      </c>
      <c r="L63" s="106">
        <v>7111000104</v>
      </c>
      <c r="M63" s="106" t="s">
        <v>119</v>
      </c>
      <c r="N63" s="107" t="s">
        <v>120</v>
      </c>
      <c r="O63" s="108" t="s">
        <v>121</v>
      </c>
      <c r="P63" s="109">
        <v>84</v>
      </c>
      <c r="Q63" s="106" t="str">
        <f>MID(Таблица1[[#This Row],[ТН ВЭД 1]],1,2)</f>
        <v>84</v>
      </c>
    </row>
    <row r="64" spans="1:17" s="110" customFormat="1" x14ac:dyDescent="0.25">
      <c r="A64" s="88" t="s">
        <v>143</v>
      </c>
      <c r="B64" s="89"/>
      <c r="C64" s="89"/>
      <c r="D64" s="89" t="s">
        <v>140</v>
      </c>
      <c r="E64" s="89"/>
      <c r="F64" s="89">
        <v>730</v>
      </c>
      <c r="G64" s="89" t="s">
        <v>88</v>
      </c>
      <c r="H64" s="89">
        <v>1</v>
      </c>
      <c r="I64" s="89" t="s">
        <v>117</v>
      </c>
      <c r="J64" s="89">
        <v>3000</v>
      </c>
      <c r="K64" s="111" t="s">
        <v>118</v>
      </c>
      <c r="L64" s="111">
        <v>7111000104</v>
      </c>
      <c r="M64" s="111" t="s">
        <v>119</v>
      </c>
      <c r="N64" s="112" t="s">
        <v>120</v>
      </c>
      <c r="O64" s="113" t="s">
        <v>121</v>
      </c>
      <c r="P64" s="114">
        <v>84</v>
      </c>
      <c r="Q64" s="111" t="str">
        <f>MID(Таблица1[[#This Row],[ТН ВЭД 1]],1,2)</f>
        <v>84</v>
      </c>
    </row>
    <row r="65" spans="1:17" s="110" customFormat="1" x14ac:dyDescent="0.25">
      <c r="A65" s="31" t="s">
        <v>144</v>
      </c>
      <c r="B65" s="32"/>
      <c r="C65" s="32" t="s">
        <v>145</v>
      </c>
      <c r="D65" s="32" t="s">
        <v>146</v>
      </c>
      <c r="E65" s="32" t="s">
        <v>147</v>
      </c>
      <c r="F65" s="32">
        <v>90</v>
      </c>
      <c r="G65" s="32" t="s">
        <v>148</v>
      </c>
      <c r="H65" s="32">
        <v>600</v>
      </c>
      <c r="I65" s="32" t="s">
        <v>90</v>
      </c>
      <c r="J65" s="32" t="s">
        <v>149</v>
      </c>
      <c r="K65" s="106" t="s">
        <v>118</v>
      </c>
      <c r="L65" s="106">
        <v>7111000104</v>
      </c>
      <c r="M65" s="106" t="s">
        <v>119</v>
      </c>
      <c r="N65" s="107" t="s">
        <v>120</v>
      </c>
      <c r="O65" s="108" t="s">
        <v>121</v>
      </c>
      <c r="P65" s="109">
        <v>84</v>
      </c>
      <c r="Q65" s="106" t="str">
        <f>MID(Таблица1[[#This Row],[ТН ВЭД 1]],1,2)</f>
        <v>84</v>
      </c>
    </row>
    <row r="66" spans="1:17" s="110" customFormat="1" x14ac:dyDescent="0.25">
      <c r="A66" s="33" t="s">
        <v>150</v>
      </c>
      <c r="B66" s="34"/>
      <c r="C66" s="34" t="s">
        <v>151</v>
      </c>
      <c r="D66" s="34" t="s">
        <v>152</v>
      </c>
      <c r="E66" s="34" t="s">
        <v>147</v>
      </c>
      <c r="F66" s="34">
        <v>90</v>
      </c>
      <c r="G66" s="34" t="s">
        <v>148</v>
      </c>
      <c r="H66" s="34">
        <v>500</v>
      </c>
      <c r="I66" s="34" t="s">
        <v>90</v>
      </c>
      <c r="J66" s="34" t="s">
        <v>153</v>
      </c>
      <c r="K66" s="111" t="s">
        <v>118</v>
      </c>
      <c r="L66" s="111">
        <v>7111000104</v>
      </c>
      <c r="M66" s="111" t="s">
        <v>119</v>
      </c>
      <c r="N66" s="112" t="s">
        <v>120</v>
      </c>
      <c r="O66" s="113" t="s">
        <v>121</v>
      </c>
      <c r="P66" s="114">
        <v>84</v>
      </c>
      <c r="Q66" s="111" t="str">
        <f>MID(Таблица1[[#This Row],[ТН ВЭД 1]],1,2)</f>
        <v>84</v>
      </c>
    </row>
    <row r="67" spans="1:17" s="110" customFormat="1" x14ac:dyDescent="0.25">
      <c r="A67" s="31" t="s">
        <v>154</v>
      </c>
      <c r="B67" s="32"/>
      <c r="C67" s="32" t="s">
        <v>155</v>
      </c>
      <c r="D67" s="32" t="s">
        <v>156</v>
      </c>
      <c r="E67" s="32" t="s">
        <v>157</v>
      </c>
      <c r="F67" s="32">
        <v>30</v>
      </c>
      <c r="G67" s="32" t="s">
        <v>158</v>
      </c>
      <c r="H67" s="32">
        <v>40</v>
      </c>
      <c r="I67" s="32" t="s">
        <v>90</v>
      </c>
      <c r="J67" s="32" t="s">
        <v>159</v>
      </c>
      <c r="K67" s="106" t="s">
        <v>118</v>
      </c>
      <c r="L67" s="106">
        <v>7111000104</v>
      </c>
      <c r="M67" s="106" t="s">
        <v>119</v>
      </c>
      <c r="N67" s="107" t="s">
        <v>120</v>
      </c>
      <c r="O67" s="108" t="s">
        <v>121</v>
      </c>
      <c r="P67" s="109">
        <v>84</v>
      </c>
      <c r="Q67" s="106" t="str">
        <f>MID(Таблица1[[#This Row],[ТН ВЭД 1]],1,2)</f>
        <v>84</v>
      </c>
    </row>
    <row r="68" spans="1:17" s="110" customFormat="1" x14ac:dyDescent="0.25">
      <c r="A68" s="33" t="s">
        <v>160</v>
      </c>
      <c r="B68" s="34"/>
      <c r="C68" s="34" t="s">
        <v>161</v>
      </c>
      <c r="D68" s="34" t="s">
        <v>162</v>
      </c>
      <c r="E68" s="34" t="s">
        <v>163</v>
      </c>
      <c r="F68" s="34">
        <v>90</v>
      </c>
      <c r="G68" s="34" t="s">
        <v>88</v>
      </c>
      <c r="H68" s="34" t="s">
        <v>164</v>
      </c>
      <c r="I68" s="34" t="s">
        <v>90</v>
      </c>
      <c r="J68" s="34" t="s">
        <v>165</v>
      </c>
      <c r="K68" s="111" t="s">
        <v>118</v>
      </c>
      <c r="L68" s="111">
        <v>7111000104</v>
      </c>
      <c r="M68" s="111" t="s">
        <v>119</v>
      </c>
      <c r="N68" s="112" t="s">
        <v>120</v>
      </c>
      <c r="O68" s="113" t="s">
        <v>121</v>
      </c>
      <c r="P68" s="114">
        <v>84</v>
      </c>
      <c r="Q68" s="111" t="str">
        <f>MID(Таблица1[[#This Row],[ТН ВЭД 1]],1,2)</f>
        <v>84</v>
      </c>
    </row>
    <row r="69" spans="1:17" s="110" customFormat="1" x14ac:dyDescent="0.25">
      <c r="A69" s="92" t="s">
        <v>166</v>
      </c>
      <c r="B69" s="93"/>
      <c r="C69" s="32" t="s">
        <v>167</v>
      </c>
      <c r="D69" s="32" t="s">
        <v>168</v>
      </c>
      <c r="E69" s="32" t="s">
        <v>169</v>
      </c>
      <c r="F69" s="32">
        <v>120</v>
      </c>
      <c r="G69" s="32" t="s">
        <v>88</v>
      </c>
      <c r="H69" s="32">
        <v>2</v>
      </c>
      <c r="I69" s="32" t="s">
        <v>90</v>
      </c>
      <c r="J69" s="32" t="s">
        <v>170</v>
      </c>
      <c r="K69" s="106" t="s">
        <v>118</v>
      </c>
      <c r="L69" s="106">
        <v>7111000104</v>
      </c>
      <c r="M69" s="106" t="s">
        <v>119</v>
      </c>
      <c r="N69" s="107" t="s">
        <v>120</v>
      </c>
      <c r="O69" s="108" t="s">
        <v>121</v>
      </c>
      <c r="P69" s="109">
        <v>84</v>
      </c>
      <c r="Q69" s="106" t="str">
        <f>MID(Таблица1[[#This Row],[ТН ВЭД 1]],1,2)</f>
        <v>84</v>
      </c>
    </row>
    <row r="70" spans="1:17" s="110" customFormat="1" x14ac:dyDescent="0.25">
      <c r="A70" s="115" t="s">
        <v>171</v>
      </c>
      <c r="B70" s="35">
        <v>8413508000</v>
      </c>
      <c r="C70" s="35" t="s">
        <v>172</v>
      </c>
      <c r="D70" s="35" t="s">
        <v>173</v>
      </c>
      <c r="E70" s="35" t="s">
        <v>174</v>
      </c>
      <c r="F70" s="35" t="s">
        <v>175</v>
      </c>
      <c r="G70" s="35" t="s">
        <v>88</v>
      </c>
      <c r="H70" s="35"/>
      <c r="I70" s="35" t="s">
        <v>176</v>
      </c>
      <c r="J70" s="35"/>
      <c r="K70" s="111" t="s">
        <v>118</v>
      </c>
      <c r="L70" s="111">
        <v>7111000104</v>
      </c>
      <c r="M70" s="111" t="s">
        <v>119</v>
      </c>
      <c r="N70" s="112" t="s">
        <v>120</v>
      </c>
      <c r="O70" s="113" t="s">
        <v>121</v>
      </c>
      <c r="P70" s="114">
        <v>8413</v>
      </c>
      <c r="Q70" s="111" t="str">
        <f>MID(Таблица1[[#This Row],[ТН ВЭД 1]],1,2)</f>
        <v>84</v>
      </c>
    </row>
    <row r="71" spans="1:17" s="110" customFormat="1" x14ac:dyDescent="0.25">
      <c r="A71" s="116" t="s">
        <v>177</v>
      </c>
      <c r="B71" s="36">
        <v>8413508000</v>
      </c>
      <c r="C71" s="36" t="s">
        <v>172</v>
      </c>
      <c r="D71" s="36" t="s">
        <v>173</v>
      </c>
      <c r="E71" s="36" t="s">
        <v>174</v>
      </c>
      <c r="F71" s="36" t="s">
        <v>175</v>
      </c>
      <c r="G71" s="36" t="s">
        <v>88</v>
      </c>
      <c r="H71" s="36"/>
      <c r="I71" s="36" t="s">
        <v>176</v>
      </c>
      <c r="J71" s="36"/>
      <c r="K71" s="106" t="s">
        <v>118</v>
      </c>
      <c r="L71" s="106">
        <v>7111000104</v>
      </c>
      <c r="M71" s="106" t="s">
        <v>119</v>
      </c>
      <c r="N71" s="107" t="s">
        <v>120</v>
      </c>
      <c r="O71" s="108" t="s">
        <v>121</v>
      </c>
      <c r="P71" s="109">
        <v>8413</v>
      </c>
      <c r="Q71" s="106" t="str">
        <f>MID(Таблица1[[#This Row],[ТН ВЭД 1]],1,2)</f>
        <v>84</v>
      </c>
    </row>
    <row r="72" spans="1:17" s="110" customFormat="1" x14ac:dyDescent="0.25">
      <c r="A72" s="115" t="s">
        <v>178</v>
      </c>
      <c r="B72" s="35">
        <v>8413508000</v>
      </c>
      <c r="C72" s="35" t="s">
        <v>179</v>
      </c>
      <c r="D72" s="35" t="s">
        <v>173</v>
      </c>
      <c r="E72" s="35" t="s">
        <v>174</v>
      </c>
      <c r="F72" s="35" t="s">
        <v>175</v>
      </c>
      <c r="G72" s="35" t="s">
        <v>88</v>
      </c>
      <c r="H72" s="35"/>
      <c r="I72" s="35" t="s">
        <v>176</v>
      </c>
      <c r="J72" s="35"/>
      <c r="K72" s="111" t="s">
        <v>118</v>
      </c>
      <c r="L72" s="111">
        <v>7111000104</v>
      </c>
      <c r="M72" s="111" t="s">
        <v>119</v>
      </c>
      <c r="N72" s="112" t="s">
        <v>120</v>
      </c>
      <c r="O72" s="113" t="s">
        <v>121</v>
      </c>
      <c r="P72" s="114">
        <v>8413</v>
      </c>
      <c r="Q72" s="111" t="str">
        <f>MID(Таблица1[[#This Row],[ТН ВЭД 1]],1,2)</f>
        <v>84</v>
      </c>
    </row>
    <row r="73" spans="1:17" s="110" customFormat="1" x14ac:dyDescent="0.25">
      <c r="A73" s="116" t="s">
        <v>180</v>
      </c>
      <c r="B73" s="36">
        <v>8413508000</v>
      </c>
      <c r="C73" s="36" t="s">
        <v>179</v>
      </c>
      <c r="D73" s="36" t="s">
        <v>173</v>
      </c>
      <c r="E73" s="36" t="s">
        <v>174</v>
      </c>
      <c r="F73" s="36" t="s">
        <v>175</v>
      </c>
      <c r="G73" s="36" t="s">
        <v>88</v>
      </c>
      <c r="H73" s="36"/>
      <c r="I73" s="36" t="s">
        <v>176</v>
      </c>
      <c r="J73" s="36"/>
      <c r="K73" s="106" t="s">
        <v>118</v>
      </c>
      <c r="L73" s="106">
        <v>7111000104</v>
      </c>
      <c r="M73" s="106" t="s">
        <v>119</v>
      </c>
      <c r="N73" s="107" t="s">
        <v>120</v>
      </c>
      <c r="O73" s="108" t="s">
        <v>121</v>
      </c>
      <c r="P73" s="109">
        <v>8413</v>
      </c>
      <c r="Q73" s="106" t="str">
        <f>MID(Таблица1[[#This Row],[ТН ВЭД 1]],1,2)</f>
        <v>84</v>
      </c>
    </row>
    <row r="74" spans="1:17" s="110" customFormat="1" x14ac:dyDescent="0.25">
      <c r="A74" s="115" t="s">
        <v>181</v>
      </c>
      <c r="B74" s="35">
        <v>8413508000</v>
      </c>
      <c r="C74" s="35" t="s">
        <v>182</v>
      </c>
      <c r="D74" s="35" t="s">
        <v>183</v>
      </c>
      <c r="E74" s="35" t="s">
        <v>174</v>
      </c>
      <c r="F74" s="35" t="s">
        <v>175</v>
      </c>
      <c r="G74" s="35" t="s">
        <v>88</v>
      </c>
      <c r="H74" s="35"/>
      <c r="I74" s="35" t="s">
        <v>176</v>
      </c>
      <c r="J74" s="35"/>
      <c r="K74" s="111" t="s">
        <v>118</v>
      </c>
      <c r="L74" s="111">
        <v>7111000104</v>
      </c>
      <c r="M74" s="111" t="s">
        <v>119</v>
      </c>
      <c r="N74" s="112" t="s">
        <v>120</v>
      </c>
      <c r="O74" s="113" t="s">
        <v>121</v>
      </c>
      <c r="P74" s="114">
        <v>8413</v>
      </c>
      <c r="Q74" s="111" t="str">
        <f>MID(Таблица1[[#This Row],[ТН ВЭД 1]],1,2)</f>
        <v>84</v>
      </c>
    </row>
    <row r="75" spans="1:17" s="110" customFormat="1" x14ac:dyDescent="0.25">
      <c r="A75" s="116" t="s">
        <v>184</v>
      </c>
      <c r="B75" s="36">
        <v>8413508000</v>
      </c>
      <c r="C75" s="36" t="s">
        <v>185</v>
      </c>
      <c r="D75" s="36" t="s">
        <v>186</v>
      </c>
      <c r="E75" s="36" t="s">
        <v>174</v>
      </c>
      <c r="F75" s="36" t="s">
        <v>175</v>
      </c>
      <c r="G75" s="36" t="s">
        <v>88</v>
      </c>
      <c r="H75" s="36"/>
      <c r="I75" s="36" t="s">
        <v>176</v>
      </c>
      <c r="J75" s="36"/>
      <c r="K75" s="106" t="s">
        <v>118</v>
      </c>
      <c r="L75" s="106">
        <v>7111000104</v>
      </c>
      <c r="M75" s="106" t="s">
        <v>119</v>
      </c>
      <c r="N75" s="107" t="s">
        <v>120</v>
      </c>
      <c r="O75" s="108" t="s">
        <v>121</v>
      </c>
      <c r="P75" s="109">
        <v>8413</v>
      </c>
      <c r="Q75" s="106" t="str">
        <f>MID(Таблица1[[#This Row],[ТН ВЭД 1]],1,2)</f>
        <v>84</v>
      </c>
    </row>
    <row r="76" spans="1:17" s="110" customFormat="1" x14ac:dyDescent="0.25">
      <c r="A76" s="115" t="s">
        <v>187</v>
      </c>
      <c r="B76" s="35">
        <v>8413508000</v>
      </c>
      <c r="C76" s="35" t="s">
        <v>188</v>
      </c>
      <c r="D76" s="35" t="s">
        <v>186</v>
      </c>
      <c r="E76" s="35" t="s">
        <v>174</v>
      </c>
      <c r="F76" s="35" t="s">
        <v>175</v>
      </c>
      <c r="G76" s="35" t="s">
        <v>88</v>
      </c>
      <c r="H76" s="35"/>
      <c r="I76" s="35" t="s">
        <v>176</v>
      </c>
      <c r="J76" s="35"/>
      <c r="K76" s="111" t="s">
        <v>118</v>
      </c>
      <c r="L76" s="111">
        <v>7111000104</v>
      </c>
      <c r="M76" s="111" t="s">
        <v>119</v>
      </c>
      <c r="N76" s="112" t="s">
        <v>120</v>
      </c>
      <c r="O76" s="113" t="s">
        <v>121</v>
      </c>
      <c r="P76" s="114">
        <v>8413</v>
      </c>
      <c r="Q76" s="111" t="str">
        <f>MID(Таблица1[[#This Row],[ТН ВЭД 1]],1,2)</f>
        <v>84</v>
      </c>
    </row>
    <row r="77" spans="1:17" s="110" customFormat="1" x14ac:dyDescent="0.25">
      <c r="A77" s="116" t="s">
        <v>189</v>
      </c>
      <c r="B77" s="36">
        <v>8413508000</v>
      </c>
      <c r="C77" s="36" t="s">
        <v>190</v>
      </c>
      <c r="D77" s="36" t="s">
        <v>191</v>
      </c>
      <c r="E77" s="36" t="s">
        <v>174</v>
      </c>
      <c r="F77" s="36" t="s">
        <v>175</v>
      </c>
      <c r="G77" s="36" t="s">
        <v>88</v>
      </c>
      <c r="H77" s="36"/>
      <c r="I77" s="36" t="s">
        <v>117</v>
      </c>
      <c r="J77" s="36"/>
      <c r="K77" s="106" t="s">
        <v>118</v>
      </c>
      <c r="L77" s="106">
        <v>7111000104</v>
      </c>
      <c r="M77" s="106" t="s">
        <v>119</v>
      </c>
      <c r="N77" s="107" t="s">
        <v>120</v>
      </c>
      <c r="O77" s="108" t="s">
        <v>121</v>
      </c>
      <c r="P77" s="109">
        <v>8413</v>
      </c>
      <c r="Q77" s="106" t="str">
        <f>MID(Таблица1[[#This Row],[ТН ВЭД 1]],1,2)</f>
        <v>84</v>
      </c>
    </row>
    <row r="78" spans="1:17" s="110" customFormat="1" x14ac:dyDescent="0.25">
      <c r="A78" s="115" t="s">
        <v>192</v>
      </c>
      <c r="B78" s="35">
        <v>8413508000</v>
      </c>
      <c r="C78" s="35" t="s">
        <v>193</v>
      </c>
      <c r="D78" s="35" t="s">
        <v>194</v>
      </c>
      <c r="E78" s="35" t="s">
        <v>174</v>
      </c>
      <c r="F78" s="35" t="s">
        <v>195</v>
      </c>
      <c r="G78" s="35" t="s">
        <v>88</v>
      </c>
      <c r="H78" s="35"/>
      <c r="I78" s="35" t="s">
        <v>176</v>
      </c>
      <c r="J78" s="35"/>
      <c r="K78" s="111" t="s">
        <v>118</v>
      </c>
      <c r="L78" s="111">
        <v>7111000104</v>
      </c>
      <c r="M78" s="111" t="s">
        <v>119</v>
      </c>
      <c r="N78" s="112" t="s">
        <v>120</v>
      </c>
      <c r="O78" s="113" t="s">
        <v>121</v>
      </c>
      <c r="P78" s="114">
        <v>8413</v>
      </c>
      <c r="Q78" s="111" t="str">
        <f>MID(Таблица1[[#This Row],[ТН ВЭД 1]],1,2)</f>
        <v>84</v>
      </c>
    </row>
    <row r="79" spans="1:17" s="110" customFormat="1" x14ac:dyDescent="0.25">
      <c r="A79" s="116" t="s">
        <v>196</v>
      </c>
      <c r="B79" s="36">
        <v>8413508000</v>
      </c>
      <c r="C79" s="36" t="s">
        <v>193</v>
      </c>
      <c r="D79" s="36" t="s">
        <v>194</v>
      </c>
      <c r="E79" s="36" t="s">
        <v>174</v>
      </c>
      <c r="F79" s="36" t="s">
        <v>195</v>
      </c>
      <c r="G79" s="36" t="s">
        <v>88</v>
      </c>
      <c r="H79" s="36"/>
      <c r="I79" s="36" t="s">
        <v>176</v>
      </c>
      <c r="J79" s="36"/>
      <c r="K79" s="106" t="s">
        <v>118</v>
      </c>
      <c r="L79" s="106">
        <v>7111000104</v>
      </c>
      <c r="M79" s="106" t="s">
        <v>119</v>
      </c>
      <c r="N79" s="107" t="s">
        <v>120</v>
      </c>
      <c r="O79" s="108" t="s">
        <v>121</v>
      </c>
      <c r="P79" s="109">
        <v>8413</v>
      </c>
      <c r="Q79" s="106" t="str">
        <f>MID(Таблица1[[#This Row],[ТН ВЭД 1]],1,2)</f>
        <v>84</v>
      </c>
    </row>
    <row r="80" spans="1:17" s="110" customFormat="1" x14ac:dyDescent="0.25">
      <c r="A80" s="115" t="s">
        <v>197</v>
      </c>
      <c r="B80" s="35">
        <v>8413508000</v>
      </c>
      <c r="C80" s="35" t="s">
        <v>193</v>
      </c>
      <c r="D80" s="35" t="s">
        <v>194</v>
      </c>
      <c r="E80" s="35" t="s">
        <v>174</v>
      </c>
      <c r="F80" s="35" t="s">
        <v>195</v>
      </c>
      <c r="G80" s="35" t="s">
        <v>88</v>
      </c>
      <c r="H80" s="35"/>
      <c r="I80" s="35" t="s">
        <v>176</v>
      </c>
      <c r="J80" s="35"/>
      <c r="K80" s="111" t="s">
        <v>118</v>
      </c>
      <c r="L80" s="111">
        <v>7111000104</v>
      </c>
      <c r="M80" s="111" t="s">
        <v>119</v>
      </c>
      <c r="N80" s="112" t="s">
        <v>120</v>
      </c>
      <c r="O80" s="113" t="s">
        <v>121</v>
      </c>
      <c r="P80" s="114">
        <v>8413</v>
      </c>
      <c r="Q80" s="111" t="str">
        <f>MID(Таблица1[[#This Row],[ТН ВЭД 1]],1,2)</f>
        <v>84</v>
      </c>
    </row>
    <row r="81" spans="1:17" x14ac:dyDescent="0.25">
      <c r="A81" s="2" t="s">
        <v>198</v>
      </c>
      <c r="B81" s="3">
        <v>3815909000</v>
      </c>
      <c r="C81" s="3" t="s">
        <v>199</v>
      </c>
      <c r="D81" s="3" t="s">
        <v>200</v>
      </c>
      <c r="E81" s="3" t="s">
        <v>201</v>
      </c>
      <c r="F81" s="117">
        <v>1095</v>
      </c>
      <c r="G81" s="3" t="s">
        <v>202</v>
      </c>
      <c r="H81" s="28">
        <v>1.4649797272727301</v>
      </c>
      <c r="I81" s="3" t="s">
        <v>203</v>
      </c>
      <c r="J81" s="117">
        <v>15000</v>
      </c>
      <c r="K81" s="37" t="s">
        <v>204</v>
      </c>
      <c r="L81" s="37">
        <v>7117000076</v>
      </c>
      <c r="M81" s="37" t="s">
        <v>205</v>
      </c>
      <c r="N81" s="37" t="s">
        <v>25</v>
      </c>
      <c r="O81" s="37" t="s">
        <v>206</v>
      </c>
      <c r="P81" s="101">
        <v>3815</v>
      </c>
      <c r="Q81" s="37" t="str">
        <f>MID(Таблица1[[#This Row],[ТН ВЭД 1]],1,2)</f>
        <v>38</v>
      </c>
    </row>
    <row r="82" spans="1:17" x14ac:dyDescent="0.25">
      <c r="A82" s="9" t="s">
        <v>207</v>
      </c>
      <c r="B82" s="10">
        <v>2907199000</v>
      </c>
      <c r="C82" s="10" t="s">
        <v>208</v>
      </c>
      <c r="D82" s="10" t="s">
        <v>209</v>
      </c>
      <c r="E82" s="10" t="s">
        <v>210</v>
      </c>
      <c r="F82" s="118">
        <v>180</v>
      </c>
      <c r="G82" s="10" t="s">
        <v>202</v>
      </c>
      <c r="H82" s="26">
        <v>0.05</v>
      </c>
      <c r="I82" s="10" t="s">
        <v>203</v>
      </c>
      <c r="J82" s="118">
        <v>12000</v>
      </c>
      <c r="K82" s="38" t="s">
        <v>204</v>
      </c>
      <c r="L82" s="38">
        <v>7117000076</v>
      </c>
      <c r="M82" s="38" t="s">
        <v>205</v>
      </c>
      <c r="N82" s="38" t="s">
        <v>25</v>
      </c>
      <c r="O82" s="38" t="s">
        <v>206</v>
      </c>
      <c r="P82" s="103">
        <v>2907</v>
      </c>
      <c r="Q82" s="38" t="str">
        <f>MID(Таблица1[[#This Row],[ТН ВЭД 1]],1,2)</f>
        <v>29</v>
      </c>
    </row>
    <row r="83" spans="1:17" x14ac:dyDescent="0.25">
      <c r="A83" s="2" t="s">
        <v>211</v>
      </c>
      <c r="B83" s="3">
        <v>2930909509</v>
      </c>
      <c r="C83" s="3" t="s">
        <v>212</v>
      </c>
      <c r="D83" s="3" t="s">
        <v>213</v>
      </c>
      <c r="E83" s="3" t="s">
        <v>214</v>
      </c>
      <c r="F83" s="117">
        <v>60</v>
      </c>
      <c r="G83" s="3" t="s">
        <v>202</v>
      </c>
      <c r="H83" s="28">
        <v>9</v>
      </c>
      <c r="I83" s="3" t="s">
        <v>215</v>
      </c>
      <c r="J83" s="117">
        <v>3650</v>
      </c>
      <c r="K83" s="37" t="s">
        <v>204</v>
      </c>
      <c r="L83" s="37">
        <v>7117000076</v>
      </c>
      <c r="M83" s="37" t="s">
        <v>205</v>
      </c>
      <c r="N83" s="37" t="s">
        <v>25</v>
      </c>
      <c r="O83" s="37" t="s">
        <v>206</v>
      </c>
      <c r="P83" s="101">
        <v>2930</v>
      </c>
      <c r="Q83" s="37" t="str">
        <f>MID(Таблица1[[#This Row],[ТН ВЭД 1]],1,2)</f>
        <v>29</v>
      </c>
    </row>
    <row r="84" spans="1:17" x14ac:dyDescent="0.25">
      <c r="A84" s="9" t="s">
        <v>216</v>
      </c>
      <c r="B84" s="10">
        <v>3404900009</v>
      </c>
      <c r="C84" s="10" t="s">
        <v>217</v>
      </c>
      <c r="D84" s="10" t="s">
        <v>218</v>
      </c>
      <c r="E84" s="10" t="s">
        <v>219</v>
      </c>
      <c r="F84" s="118">
        <v>90</v>
      </c>
      <c r="G84" s="10" t="s">
        <v>202</v>
      </c>
      <c r="H84" s="26">
        <v>0.3</v>
      </c>
      <c r="I84" s="10" t="s">
        <v>215</v>
      </c>
      <c r="J84" s="118">
        <v>5800</v>
      </c>
      <c r="K84" s="38" t="s">
        <v>204</v>
      </c>
      <c r="L84" s="38">
        <v>7117000076</v>
      </c>
      <c r="M84" s="38" t="s">
        <v>205</v>
      </c>
      <c r="N84" s="38" t="s">
        <v>25</v>
      </c>
      <c r="O84" s="38" t="s">
        <v>206</v>
      </c>
      <c r="P84" s="103">
        <v>3404</v>
      </c>
      <c r="Q84" s="38" t="str">
        <f>MID(Таблица1[[#This Row],[ТН ВЭД 1]],1,2)</f>
        <v>34</v>
      </c>
    </row>
    <row r="85" spans="1:17" x14ac:dyDescent="0.25">
      <c r="A85" s="16" t="s">
        <v>220</v>
      </c>
      <c r="B85" s="3">
        <v>2823000000</v>
      </c>
      <c r="C85" s="3" t="s">
        <v>221</v>
      </c>
      <c r="D85" s="3" t="s">
        <v>222</v>
      </c>
      <c r="E85" s="3" t="s">
        <v>223</v>
      </c>
      <c r="F85" s="117">
        <v>90</v>
      </c>
      <c r="G85" s="3" t="s">
        <v>202</v>
      </c>
      <c r="H85" s="28">
        <v>3</v>
      </c>
      <c r="I85" s="3" t="s">
        <v>215</v>
      </c>
      <c r="J85" s="117">
        <v>4800</v>
      </c>
      <c r="K85" s="37" t="s">
        <v>204</v>
      </c>
      <c r="L85" s="37">
        <v>7117000076</v>
      </c>
      <c r="M85" s="37" t="s">
        <v>205</v>
      </c>
      <c r="N85" s="37" t="s">
        <v>25</v>
      </c>
      <c r="O85" s="37" t="s">
        <v>206</v>
      </c>
      <c r="P85" s="101">
        <v>2823</v>
      </c>
      <c r="Q85" s="37" t="str">
        <f>MID(Таблица1[[#This Row],[ТН ВЭД 1]],1,2)</f>
        <v>28</v>
      </c>
    </row>
    <row r="86" spans="1:17" x14ac:dyDescent="0.25">
      <c r="A86" s="9" t="s">
        <v>224</v>
      </c>
      <c r="B86" s="10">
        <v>4002192000</v>
      </c>
      <c r="C86" s="10" t="s">
        <v>225</v>
      </c>
      <c r="D86" s="10" t="s">
        <v>226</v>
      </c>
      <c r="E86" s="10" t="s">
        <v>227</v>
      </c>
      <c r="F86" s="118">
        <v>90</v>
      </c>
      <c r="G86" s="10" t="s">
        <v>202</v>
      </c>
      <c r="H86" s="26">
        <v>4</v>
      </c>
      <c r="I86" s="10" t="s">
        <v>215</v>
      </c>
      <c r="J86" s="118">
        <v>4560</v>
      </c>
      <c r="K86" s="38" t="s">
        <v>204</v>
      </c>
      <c r="L86" s="38">
        <v>7117000076</v>
      </c>
      <c r="M86" s="38" t="s">
        <v>205</v>
      </c>
      <c r="N86" s="38" t="s">
        <v>25</v>
      </c>
      <c r="O86" s="38" t="s">
        <v>206</v>
      </c>
      <c r="P86" s="103">
        <v>4002</v>
      </c>
      <c r="Q86" s="38" t="str">
        <f>MID(Таблица1[[#This Row],[ТН ВЭД 1]],1,2)</f>
        <v>40</v>
      </c>
    </row>
    <row r="87" spans="1:17" x14ac:dyDescent="0.25">
      <c r="A87" s="2" t="s">
        <v>228</v>
      </c>
      <c r="B87" s="3">
        <v>3104300000</v>
      </c>
      <c r="C87" s="3" t="s">
        <v>229</v>
      </c>
      <c r="D87" s="3" t="s">
        <v>230</v>
      </c>
      <c r="E87" s="3" t="s">
        <v>231</v>
      </c>
      <c r="F87" s="117">
        <v>90</v>
      </c>
      <c r="G87" s="3" t="s">
        <v>202</v>
      </c>
      <c r="H87" s="28">
        <v>4</v>
      </c>
      <c r="I87" s="3" t="s">
        <v>215</v>
      </c>
      <c r="J87" s="117">
        <v>4200</v>
      </c>
      <c r="K87" s="37" t="s">
        <v>204</v>
      </c>
      <c r="L87" s="37">
        <v>7117000076</v>
      </c>
      <c r="M87" s="37" t="s">
        <v>205</v>
      </c>
      <c r="N87" s="37" t="s">
        <v>25</v>
      </c>
      <c r="O87" s="37" t="s">
        <v>206</v>
      </c>
      <c r="P87" s="101">
        <v>3104</v>
      </c>
      <c r="Q87" s="37" t="str">
        <f>MID(Таблица1[[#This Row],[ТН ВЭД 1]],1,2)</f>
        <v>31</v>
      </c>
    </row>
    <row r="88" spans="1:17" x14ac:dyDescent="0.25">
      <c r="A88" s="9" t="s">
        <v>232</v>
      </c>
      <c r="B88" s="10">
        <v>3812390000</v>
      </c>
      <c r="C88" s="10" t="s">
        <v>233</v>
      </c>
      <c r="D88" s="10" t="s">
        <v>234</v>
      </c>
      <c r="E88" s="10" t="s">
        <v>235</v>
      </c>
      <c r="F88" s="118">
        <v>180</v>
      </c>
      <c r="G88" s="10" t="s">
        <v>202</v>
      </c>
      <c r="H88" s="26">
        <v>3</v>
      </c>
      <c r="I88" s="10" t="s">
        <v>203</v>
      </c>
      <c r="J88" s="118">
        <v>8500</v>
      </c>
      <c r="K88" s="38" t="s">
        <v>204</v>
      </c>
      <c r="L88" s="38">
        <v>7117000076</v>
      </c>
      <c r="M88" s="38" t="s">
        <v>205</v>
      </c>
      <c r="N88" s="38" t="s">
        <v>25</v>
      </c>
      <c r="O88" s="38" t="s">
        <v>206</v>
      </c>
      <c r="P88" s="103">
        <v>3812</v>
      </c>
      <c r="Q88" s="38" t="str">
        <f>MID(Таблица1[[#This Row],[ТН ВЭД 1]],1,2)</f>
        <v>38</v>
      </c>
    </row>
    <row r="89" spans="1:17" x14ac:dyDescent="0.25">
      <c r="A89" s="2" t="s">
        <v>236</v>
      </c>
      <c r="B89" s="3">
        <v>3812390000</v>
      </c>
      <c r="C89" s="3" t="s">
        <v>237</v>
      </c>
      <c r="D89" s="3" t="s">
        <v>234</v>
      </c>
      <c r="E89" s="3" t="s">
        <v>235</v>
      </c>
      <c r="F89" s="117">
        <v>180</v>
      </c>
      <c r="G89" s="3" t="s">
        <v>202</v>
      </c>
      <c r="H89" s="28">
        <v>3</v>
      </c>
      <c r="I89" s="3" t="s">
        <v>203</v>
      </c>
      <c r="J89" s="117">
        <v>7100</v>
      </c>
      <c r="K89" s="37" t="s">
        <v>204</v>
      </c>
      <c r="L89" s="37">
        <v>7117000076</v>
      </c>
      <c r="M89" s="37" t="s">
        <v>205</v>
      </c>
      <c r="N89" s="37" t="s">
        <v>25</v>
      </c>
      <c r="O89" s="37" t="s">
        <v>206</v>
      </c>
      <c r="P89" s="101">
        <v>3812</v>
      </c>
      <c r="Q89" s="37" t="str">
        <f>MID(Таблица1[[#This Row],[ТН ВЭД 1]],1,2)</f>
        <v>38</v>
      </c>
    </row>
    <row r="90" spans="1:17" x14ac:dyDescent="0.25">
      <c r="A90" s="9" t="s">
        <v>238</v>
      </c>
      <c r="B90" s="10">
        <v>3809910000</v>
      </c>
      <c r="C90" s="10" t="s">
        <v>239</v>
      </c>
      <c r="D90" s="10" t="s">
        <v>240</v>
      </c>
      <c r="E90" s="10" t="s">
        <v>241</v>
      </c>
      <c r="F90" s="118">
        <v>90</v>
      </c>
      <c r="G90" s="10" t="s">
        <v>202</v>
      </c>
      <c r="H90" s="26">
        <v>1</v>
      </c>
      <c r="I90" s="10" t="s">
        <v>203</v>
      </c>
      <c r="J90" s="118">
        <v>12500</v>
      </c>
      <c r="K90" s="38" t="s">
        <v>204</v>
      </c>
      <c r="L90" s="38">
        <v>7117000076</v>
      </c>
      <c r="M90" s="38" t="s">
        <v>205</v>
      </c>
      <c r="N90" s="38" t="s">
        <v>25</v>
      </c>
      <c r="O90" s="38" t="s">
        <v>206</v>
      </c>
      <c r="P90" s="103">
        <v>38099</v>
      </c>
      <c r="Q90" s="38" t="str">
        <f>MID(Таблица1[[#This Row],[ТН ВЭД 1]],1,2)</f>
        <v>38</v>
      </c>
    </row>
    <row r="91" spans="1:17" x14ac:dyDescent="0.25">
      <c r="A91" s="2" t="s">
        <v>242</v>
      </c>
      <c r="B91" s="3">
        <v>3404900009</v>
      </c>
      <c r="C91" s="3" t="s">
        <v>243</v>
      </c>
      <c r="D91" s="3" t="s">
        <v>244</v>
      </c>
      <c r="E91" s="3" t="s">
        <v>219</v>
      </c>
      <c r="F91" s="117">
        <v>90</v>
      </c>
      <c r="G91" s="3" t="s">
        <v>202</v>
      </c>
      <c r="H91" s="28">
        <v>2</v>
      </c>
      <c r="I91" s="3" t="s">
        <v>245</v>
      </c>
      <c r="J91" s="117">
        <v>650000</v>
      </c>
      <c r="K91" s="37" t="s">
        <v>204</v>
      </c>
      <c r="L91" s="37">
        <v>7117000076</v>
      </c>
      <c r="M91" s="37" t="s">
        <v>205</v>
      </c>
      <c r="N91" s="37" t="s">
        <v>25</v>
      </c>
      <c r="O91" s="37" t="s">
        <v>206</v>
      </c>
      <c r="P91" s="101">
        <v>3404</v>
      </c>
      <c r="Q91" s="37" t="str">
        <f>MID(Таблица1[[#This Row],[ТН ВЭД 1]],1,2)</f>
        <v>34</v>
      </c>
    </row>
    <row r="92" spans="1:17" x14ac:dyDescent="0.25">
      <c r="A92" s="9" t="s">
        <v>246</v>
      </c>
      <c r="B92" s="10">
        <v>3204170000</v>
      </c>
      <c r="C92" s="10" t="s">
        <v>247</v>
      </c>
      <c r="D92" s="10" t="s">
        <v>183</v>
      </c>
      <c r="E92" s="10" t="s">
        <v>248</v>
      </c>
      <c r="F92" s="118">
        <v>180</v>
      </c>
      <c r="G92" s="10" t="s">
        <v>202</v>
      </c>
      <c r="H92" s="26">
        <v>0.15</v>
      </c>
      <c r="I92" s="10" t="s">
        <v>245</v>
      </c>
      <c r="J92" s="118">
        <v>220000</v>
      </c>
      <c r="K92" s="38" t="s">
        <v>204</v>
      </c>
      <c r="L92" s="38">
        <v>7117000076</v>
      </c>
      <c r="M92" s="38" t="s">
        <v>205</v>
      </c>
      <c r="N92" s="38" t="s">
        <v>25</v>
      </c>
      <c r="O92" s="38" t="s">
        <v>206</v>
      </c>
      <c r="P92" s="103">
        <v>3204</v>
      </c>
      <c r="Q92" s="38" t="str">
        <f>MID(Таблица1[[#This Row],[ТН ВЭД 1]],1,2)</f>
        <v>32</v>
      </c>
    </row>
    <row r="93" spans="1:17" x14ac:dyDescent="0.25">
      <c r="A93" s="2" t="s">
        <v>249</v>
      </c>
      <c r="B93" s="3">
        <v>3903300000</v>
      </c>
      <c r="C93" s="3" t="s">
        <v>250</v>
      </c>
      <c r="D93" s="3" t="s">
        <v>226</v>
      </c>
      <c r="E93" s="3" t="s">
        <v>251</v>
      </c>
      <c r="F93" s="117">
        <v>90</v>
      </c>
      <c r="G93" s="3" t="s">
        <v>202</v>
      </c>
      <c r="H93" s="28">
        <v>5</v>
      </c>
      <c r="I93" s="3" t="s">
        <v>245</v>
      </c>
      <c r="J93" s="117">
        <v>300000</v>
      </c>
      <c r="K93" s="37" t="s">
        <v>204</v>
      </c>
      <c r="L93" s="37">
        <v>7117000076</v>
      </c>
      <c r="M93" s="37" t="s">
        <v>205</v>
      </c>
      <c r="N93" s="37" t="s">
        <v>25</v>
      </c>
      <c r="O93" s="37" t="s">
        <v>206</v>
      </c>
      <c r="P93" s="101">
        <v>3903</v>
      </c>
      <c r="Q93" s="37" t="str">
        <f>MID(Таблица1[[#This Row],[ТН ВЭД 1]],1,2)</f>
        <v>39</v>
      </c>
    </row>
    <row r="94" spans="1:17" x14ac:dyDescent="0.25">
      <c r="A94" s="9" t="s">
        <v>252</v>
      </c>
      <c r="B94" s="10">
        <v>3402119000</v>
      </c>
      <c r="C94" s="10" t="s">
        <v>253</v>
      </c>
      <c r="D94" s="10" t="s">
        <v>254</v>
      </c>
      <c r="E94" s="10" t="s">
        <v>255</v>
      </c>
      <c r="F94" s="118">
        <v>90</v>
      </c>
      <c r="G94" s="10" t="s">
        <v>202</v>
      </c>
      <c r="H94" s="26">
        <v>1</v>
      </c>
      <c r="I94" s="10" t="s">
        <v>245</v>
      </c>
      <c r="J94" s="118">
        <v>354000</v>
      </c>
      <c r="K94" s="38" t="s">
        <v>204</v>
      </c>
      <c r="L94" s="38">
        <v>7117000076</v>
      </c>
      <c r="M94" s="38" t="s">
        <v>205</v>
      </c>
      <c r="N94" s="38" t="s">
        <v>25</v>
      </c>
      <c r="O94" s="38" t="s">
        <v>206</v>
      </c>
      <c r="P94" s="103">
        <v>3402</v>
      </c>
      <c r="Q94" s="38" t="str">
        <f>MID(Таблица1[[#This Row],[ТН ВЭД 1]],1,2)</f>
        <v>34</v>
      </c>
    </row>
    <row r="95" spans="1:17" x14ac:dyDescent="0.25">
      <c r="A95" s="2" t="s">
        <v>256</v>
      </c>
      <c r="B95" s="3">
        <v>3206200000</v>
      </c>
      <c r="C95" s="3" t="s">
        <v>257</v>
      </c>
      <c r="D95" s="3" t="s">
        <v>183</v>
      </c>
      <c r="E95" s="3" t="s">
        <v>248</v>
      </c>
      <c r="F95" s="117">
        <v>90</v>
      </c>
      <c r="G95" s="3" t="s">
        <v>202</v>
      </c>
      <c r="H95" s="28">
        <v>0.15</v>
      </c>
      <c r="I95" s="3" t="s">
        <v>245</v>
      </c>
      <c r="J95" s="117">
        <v>380000</v>
      </c>
      <c r="K95" s="37" t="s">
        <v>204</v>
      </c>
      <c r="L95" s="37">
        <v>7117000076</v>
      </c>
      <c r="M95" s="37" t="s">
        <v>205</v>
      </c>
      <c r="N95" s="37" t="s">
        <v>25</v>
      </c>
      <c r="O95" s="37" t="s">
        <v>206</v>
      </c>
      <c r="P95" s="101">
        <v>3206</v>
      </c>
      <c r="Q95" s="37" t="str">
        <f>MID(Таблица1[[#This Row],[ТН ВЭД 1]],1,2)</f>
        <v>32</v>
      </c>
    </row>
    <row r="96" spans="1:17" x14ac:dyDescent="0.25">
      <c r="A96" s="9" t="s">
        <v>258</v>
      </c>
      <c r="B96" s="10">
        <v>3905300000</v>
      </c>
      <c r="C96" s="10" t="s">
        <v>259</v>
      </c>
      <c r="D96" s="10" t="s">
        <v>260</v>
      </c>
      <c r="E96" s="10" t="s">
        <v>261</v>
      </c>
      <c r="F96" s="118">
        <v>90</v>
      </c>
      <c r="G96" s="10" t="s">
        <v>202</v>
      </c>
      <c r="H96" s="26">
        <v>2.5</v>
      </c>
      <c r="I96" s="10" t="s">
        <v>203</v>
      </c>
      <c r="J96" s="118">
        <v>5040</v>
      </c>
      <c r="K96" s="38" t="s">
        <v>204</v>
      </c>
      <c r="L96" s="38">
        <v>7117000076</v>
      </c>
      <c r="M96" s="38" t="s">
        <v>205</v>
      </c>
      <c r="N96" s="38" t="s">
        <v>25</v>
      </c>
      <c r="O96" s="38" t="s">
        <v>206</v>
      </c>
      <c r="P96" s="103">
        <v>3905</v>
      </c>
      <c r="Q96" s="38" t="str">
        <f>MID(Таблица1[[#This Row],[ТН ВЭД 1]],1,2)</f>
        <v>39</v>
      </c>
    </row>
    <row r="97" spans="1:17" x14ac:dyDescent="0.25">
      <c r="A97" s="2" t="s">
        <v>262</v>
      </c>
      <c r="B97" s="3">
        <v>3404900009</v>
      </c>
      <c r="C97" s="3" t="s">
        <v>263</v>
      </c>
      <c r="D97" s="3" t="s">
        <v>264</v>
      </c>
      <c r="E97" s="3" t="s">
        <v>265</v>
      </c>
      <c r="F97" s="117">
        <v>90</v>
      </c>
      <c r="G97" s="3" t="s">
        <v>202</v>
      </c>
      <c r="H97" s="28">
        <v>1</v>
      </c>
      <c r="I97" s="3" t="s">
        <v>215</v>
      </c>
      <c r="J97" s="117">
        <v>4700</v>
      </c>
      <c r="K97" s="37" t="s">
        <v>204</v>
      </c>
      <c r="L97" s="37">
        <v>7117000076</v>
      </c>
      <c r="M97" s="37" t="s">
        <v>205</v>
      </c>
      <c r="N97" s="37" t="s">
        <v>25</v>
      </c>
      <c r="O97" s="37" t="s">
        <v>206</v>
      </c>
      <c r="P97" s="101">
        <v>3404</v>
      </c>
      <c r="Q97" s="37" t="str">
        <f>MID(Таблица1[[#This Row],[ТН ВЭД 1]],1,2)</f>
        <v>34</v>
      </c>
    </row>
    <row r="98" spans="1:17" x14ac:dyDescent="0.25">
      <c r="A98" s="9" t="s">
        <v>266</v>
      </c>
      <c r="B98" s="10">
        <v>3809910000</v>
      </c>
      <c r="C98" s="10" t="s">
        <v>267</v>
      </c>
      <c r="D98" s="10" t="s">
        <v>268</v>
      </c>
      <c r="E98" s="10" t="s">
        <v>265</v>
      </c>
      <c r="F98" s="118">
        <v>180</v>
      </c>
      <c r="G98" s="10" t="s">
        <v>202</v>
      </c>
      <c r="H98" s="26">
        <v>0.03</v>
      </c>
      <c r="I98" s="10" t="s">
        <v>215</v>
      </c>
      <c r="J98" s="118">
        <v>62400</v>
      </c>
      <c r="K98" s="38" t="s">
        <v>204</v>
      </c>
      <c r="L98" s="38">
        <v>7117000076</v>
      </c>
      <c r="M98" s="38" t="s">
        <v>205</v>
      </c>
      <c r="N98" s="38" t="s">
        <v>25</v>
      </c>
      <c r="O98" s="38" t="s">
        <v>206</v>
      </c>
      <c r="P98" s="103">
        <v>3809</v>
      </c>
      <c r="Q98" s="38" t="str">
        <f>MID(Таблица1[[#This Row],[ТН ВЭД 1]],1,2)</f>
        <v>38</v>
      </c>
    </row>
    <row r="99" spans="1:17" x14ac:dyDescent="0.25">
      <c r="A99" s="2" t="s">
        <v>269</v>
      </c>
      <c r="B99" s="3">
        <v>2916320001</v>
      </c>
      <c r="C99" s="3" t="s">
        <v>270</v>
      </c>
      <c r="D99" s="3" t="s">
        <v>271</v>
      </c>
      <c r="E99" s="3" t="s">
        <v>272</v>
      </c>
      <c r="F99" s="117">
        <v>90</v>
      </c>
      <c r="G99" s="3" t="s">
        <v>202</v>
      </c>
      <c r="H99" s="28">
        <v>3</v>
      </c>
      <c r="I99" s="3" t="s">
        <v>215</v>
      </c>
      <c r="J99" s="117">
        <v>5500</v>
      </c>
      <c r="K99" s="37" t="s">
        <v>204</v>
      </c>
      <c r="L99" s="37">
        <v>7117000076</v>
      </c>
      <c r="M99" s="37" t="s">
        <v>205</v>
      </c>
      <c r="N99" s="37" t="s">
        <v>25</v>
      </c>
      <c r="O99" s="37" t="s">
        <v>206</v>
      </c>
      <c r="P99" s="101">
        <v>2916</v>
      </c>
      <c r="Q99" s="37" t="str">
        <f>MID(Таблица1[[#This Row],[ТН ВЭД 1]],1,2)</f>
        <v>29</v>
      </c>
    </row>
    <row r="100" spans="1:17" x14ac:dyDescent="0.25">
      <c r="A100" s="9" t="s">
        <v>273</v>
      </c>
      <c r="B100" s="10">
        <v>2909600000</v>
      </c>
      <c r="C100" s="10" t="s">
        <v>274</v>
      </c>
      <c r="D100" s="10" t="s">
        <v>271</v>
      </c>
      <c r="E100" s="10" t="s">
        <v>231</v>
      </c>
      <c r="F100" s="118">
        <v>90</v>
      </c>
      <c r="G100" s="10" t="s">
        <v>202</v>
      </c>
      <c r="H100" s="26">
        <v>3</v>
      </c>
      <c r="I100" s="10" t="s">
        <v>215</v>
      </c>
      <c r="J100" s="118">
        <v>6000</v>
      </c>
      <c r="K100" s="38" t="s">
        <v>204</v>
      </c>
      <c r="L100" s="38">
        <v>7117000076</v>
      </c>
      <c r="M100" s="38" t="s">
        <v>205</v>
      </c>
      <c r="N100" s="38" t="s">
        <v>25</v>
      </c>
      <c r="O100" s="38" t="s">
        <v>206</v>
      </c>
      <c r="P100" s="103">
        <v>2909</v>
      </c>
      <c r="Q100" s="38" t="str">
        <f>MID(Таблица1[[#This Row],[ТН ВЭД 1]],1,2)</f>
        <v>29</v>
      </c>
    </row>
    <row r="101" spans="1:17" x14ac:dyDescent="0.25">
      <c r="A101" s="2" t="s">
        <v>275</v>
      </c>
      <c r="B101" s="3">
        <v>2836990000</v>
      </c>
      <c r="C101" s="3" t="s">
        <v>276</v>
      </c>
      <c r="D101" s="3" t="s">
        <v>277</v>
      </c>
      <c r="E101" s="3" t="s">
        <v>231</v>
      </c>
      <c r="F101" s="117">
        <v>90</v>
      </c>
      <c r="G101" s="3" t="s">
        <v>202</v>
      </c>
      <c r="H101" s="28">
        <v>1</v>
      </c>
      <c r="I101" s="3" t="s">
        <v>215</v>
      </c>
      <c r="J101" s="117">
        <v>9800</v>
      </c>
      <c r="K101" s="37" t="s">
        <v>204</v>
      </c>
      <c r="L101" s="37">
        <v>7117000076</v>
      </c>
      <c r="M101" s="37" t="s">
        <v>205</v>
      </c>
      <c r="N101" s="37" t="s">
        <v>25</v>
      </c>
      <c r="O101" s="37" t="s">
        <v>206</v>
      </c>
      <c r="P101" s="101">
        <v>2836</v>
      </c>
      <c r="Q101" s="37" t="str">
        <f>MID(Таблица1[[#This Row],[ТН ВЭД 1]],1,2)</f>
        <v>28</v>
      </c>
    </row>
    <row r="102" spans="1:17" x14ac:dyDescent="0.25">
      <c r="A102" s="9" t="s">
        <v>278</v>
      </c>
      <c r="B102" s="10">
        <v>3903909000</v>
      </c>
      <c r="C102" s="10" t="s">
        <v>279</v>
      </c>
      <c r="D102" s="10" t="s">
        <v>280</v>
      </c>
      <c r="E102" s="10" t="s">
        <v>281</v>
      </c>
      <c r="F102" s="118">
        <v>180</v>
      </c>
      <c r="G102" s="10" t="s">
        <v>202</v>
      </c>
      <c r="H102" s="26">
        <v>8</v>
      </c>
      <c r="I102" s="10" t="s">
        <v>203</v>
      </c>
      <c r="J102" s="118">
        <v>26500</v>
      </c>
      <c r="K102" s="38" t="s">
        <v>204</v>
      </c>
      <c r="L102" s="38">
        <v>7117000076</v>
      </c>
      <c r="M102" s="38" t="s">
        <v>205</v>
      </c>
      <c r="N102" s="38" t="s">
        <v>25</v>
      </c>
      <c r="O102" s="38" t="s">
        <v>206</v>
      </c>
      <c r="P102" s="103">
        <v>3903</v>
      </c>
      <c r="Q102" s="38" t="str">
        <f>MID(Таблица1[[#This Row],[ТН ВЭД 1]],1,2)</f>
        <v>39</v>
      </c>
    </row>
    <row r="103" spans="1:17" x14ac:dyDescent="0.25">
      <c r="A103" s="2" t="s">
        <v>282</v>
      </c>
      <c r="B103" s="3">
        <v>3822130000</v>
      </c>
      <c r="C103" s="3" t="s">
        <v>283</v>
      </c>
      <c r="D103" s="3" t="s">
        <v>284</v>
      </c>
      <c r="E103" s="3" t="s">
        <v>265</v>
      </c>
      <c r="F103" s="117">
        <v>90</v>
      </c>
      <c r="G103" s="3" t="s">
        <v>202</v>
      </c>
      <c r="H103" s="28">
        <v>0.3</v>
      </c>
      <c r="I103" s="3" t="s">
        <v>215</v>
      </c>
      <c r="J103" s="117">
        <v>5100</v>
      </c>
      <c r="K103" s="37" t="s">
        <v>204</v>
      </c>
      <c r="L103" s="37">
        <v>7117000076</v>
      </c>
      <c r="M103" s="37" t="s">
        <v>205</v>
      </c>
      <c r="N103" s="37" t="s">
        <v>25</v>
      </c>
      <c r="O103" s="37" t="s">
        <v>206</v>
      </c>
      <c r="P103" s="101">
        <v>3822</v>
      </c>
      <c r="Q103" s="37" t="str">
        <f>MID(Таблица1[[#This Row],[ТН ВЭД 1]],1,2)</f>
        <v>38</v>
      </c>
    </row>
    <row r="104" spans="1:17" x14ac:dyDescent="0.25">
      <c r="A104" s="9" t="s">
        <v>285</v>
      </c>
      <c r="B104" s="10">
        <v>3904900000</v>
      </c>
      <c r="C104" s="10" t="s">
        <v>286</v>
      </c>
      <c r="D104" s="10" t="s">
        <v>287</v>
      </c>
      <c r="E104" s="10" t="s">
        <v>251</v>
      </c>
      <c r="F104" s="118">
        <v>30</v>
      </c>
      <c r="G104" s="10" t="s">
        <v>202</v>
      </c>
      <c r="H104" s="26">
        <v>3</v>
      </c>
      <c r="I104" s="10" t="s">
        <v>215</v>
      </c>
      <c r="J104" s="118">
        <v>5800</v>
      </c>
      <c r="K104" s="38" t="s">
        <v>204</v>
      </c>
      <c r="L104" s="38">
        <v>7117000076</v>
      </c>
      <c r="M104" s="38" t="s">
        <v>205</v>
      </c>
      <c r="N104" s="38" t="s">
        <v>25</v>
      </c>
      <c r="O104" s="38" t="s">
        <v>206</v>
      </c>
      <c r="P104" s="103">
        <v>3904</v>
      </c>
      <c r="Q104" s="38" t="str">
        <f>MID(Таблица1[[#This Row],[ТН ВЭД 1]],1,2)</f>
        <v>39</v>
      </c>
    </row>
    <row r="105" spans="1:17" x14ac:dyDescent="0.25">
      <c r="A105" s="2" t="s">
        <v>288</v>
      </c>
      <c r="B105" s="3">
        <v>3903300000</v>
      </c>
      <c r="C105" s="3" t="s">
        <v>289</v>
      </c>
      <c r="D105" s="3" t="s">
        <v>226</v>
      </c>
      <c r="E105" s="3" t="s">
        <v>227</v>
      </c>
      <c r="F105" s="117">
        <v>180</v>
      </c>
      <c r="G105" s="3" t="s">
        <v>202</v>
      </c>
      <c r="H105" s="28">
        <v>3</v>
      </c>
      <c r="I105" s="3" t="s">
        <v>215</v>
      </c>
      <c r="J105" s="117">
        <v>2400</v>
      </c>
      <c r="K105" s="37" t="s">
        <v>204</v>
      </c>
      <c r="L105" s="37">
        <v>7117000076</v>
      </c>
      <c r="M105" s="37" t="s">
        <v>205</v>
      </c>
      <c r="N105" s="37" t="s">
        <v>25</v>
      </c>
      <c r="O105" s="37" t="s">
        <v>206</v>
      </c>
      <c r="P105" s="101">
        <v>3903</v>
      </c>
      <c r="Q105" s="37" t="str">
        <f>MID(Таблица1[[#This Row],[ТН ВЭД 1]],1,2)</f>
        <v>39</v>
      </c>
    </row>
    <row r="106" spans="1:17" x14ac:dyDescent="0.25">
      <c r="A106" s="9" t="s">
        <v>290</v>
      </c>
      <c r="B106" s="10">
        <v>3902909000</v>
      </c>
      <c r="C106" s="10" t="s">
        <v>291</v>
      </c>
      <c r="D106" s="10" t="s">
        <v>292</v>
      </c>
      <c r="E106" s="10" t="s">
        <v>293</v>
      </c>
      <c r="F106" s="118">
        <v>90</v>
      </c>
      <c r="G106" s="10" t="s">
        <v>202</v>
      </c>
      <c r="H106" s="26">
        <v>0.5</v>
      </c>
      <c r="I106" s="10" t="s">
        <v>215</v>
      </c>
      <c r="J106" s="118">
        <v>4650</v>
      </c>
      <c r="K106" s="38" t="s">
        <v>204</v>
      </c>
      <c r="L106" s="38">
        <v>7117000076</v>
      </c>
      <c r="M106" s="38" t="s">
        <v>205</v>
      </c>
      <c r="N106" s="38" t="s">
        <v>25</v>
      </c>
      <c r="O106" s="38" t="s">
        <v>206</v>
      </c>
      <c r="P106" s="103">
        <v>3902</v>
      </c>
      <c r="Q106" s="38" t="str">
        <f>MID(Таблица1[[#This Row],[ТН ВЭД 1]],1,2)</f>
        <v>39</v>
      </c>
    </row>
    <row r="107" spans="1:17" x14ac:dyDescent="0.25">
      <c r="A107" s="2" t="s">
        <v>294</v>
      </c>
      <c r="B107" s="3">
        <v>3907999000</v>
      </c>
      <c r="C107" s="3" t="s">
        <v>295</v>
      </c>
      <c r="D107" s="3" t="s">
        <v>296</v>
      </c>
      <c r="E107" s="3" t="s">
        <v>297</v>
      </c>
      <c r="F107" s="117">
        <v>90</v>
      </c>
      <c r="G107" s="3" t="s">
        <v>202</v>
      </c>
      <c r="H107" s="28">
        <v>0.2</v>
      </c>
      <c r="I107" s="3" t="s">
        <v>215</v>
      </c>
      <c r="J107" s="117">
        <v>12180</v>
      </c>
      <c r="K107" s="37" t="s">
        <v>204</v>
      </c>
      <c r="L107" s="37">
        <v>7117000076</v>
      </c>
      <c r="M107" s="37" t="s">
        <v>205</v>
      </c>
      <c r="N107" s="37" t="s">
        <v>25</v>
      </c>
      <c r="O107" s="37" t="s">
        <v>206</v>
      </c>
      <c r="P107" s="101">
        <v>3907</v>
      </c>
      <c r="Q107" s="37" t="str">
        <f>MID(Таблица1[[#This Row],[ТН ВЭД 1]],1,2)</f>
        <v>39</v>
      </c>
    </row>
    <row r="108" spans="1:17" x14ac:dyDescent="0.25">
      <c r="A108" s="9" t="s">
        <v>298</v>
      </c>
      <c r="B108" s="10">
        <v>3907999000</v>
      </c>
      <c r="C108" s="10" t="s">
        <v>299</v>
      </c>
      <c r="D108" s="10" t="s">
        <v>296</v>
      </c>
      <c r="E108" s="10" t="s">
        <v>297</v>
      </c>
      <c r="F108" s="118">
        <v>90</v>
      </c>
      <c r="G108" s="10" t="s">
        <v>202</v>
      </c>
      <c r="H108" s="26">
        <v>0.2</v>
      </c>
      <c r="I108" s="10" t="s">
        <v>215</v>
      </c>
      <c r="J108" s="118">
        <v>25860</v>
      </c>
      <c r="K108" s="38" t="s">
        <v>204</v>
      </c>
      <c r="L108" s="38">
        <v>7117000076</v>
      </c>
      <c r="M108" s="38" t="s">
        <v>205</v>
      </c>
      <c r="N108" s="38" t="s">
        <v>25</v>
      </c>
      <c r="O108" s="38" t="s">
        <v>206</v>
      </c>
      <c r="P108" s="103">
        <v>3907</v>
      </c>
      <c r="Q108" s="38" t="str">
        <f>MID(Таблица1[[#This Row],[ТН ВЭД 1]],1,2)</f>
        <v>39</v>
      </c>
    </row>
    <row r="109" spans="1:17" x14ac:dyDescent="0.25">
      <c r="A109" s="2" t="s">
        <v>300</v>
      </c>
      <c r="B109" s="3">
        <v>3204200000</v>
      </c>
      <c r="C109" s="3"/>
      <c r="D109" s="3" t="s">
        <v>301</v>
      </c>
      <c r="E109" s="3" t="s">
        <v>302</v>
      </c>
      <c r="F109" s="117">
        <v>180</v>
      </c>
      <c r="G109" s="3" t="s">
        <v>202</v>
      </c>
      <c r="H109" s="28">
        <v>0.1</v>
      </c>
      <c r="I109" s="3" t="s">
        <v>245</v>
      </c>
      <c r="J109" s="117">
        <v>2050000</v>
      </c>
      <c r="K109" s="37" t="s">
        <v>204</v>
      </c>
      <c r="L109" s="37">
        <v>7117000076</v>
      </c>
      <c r="M109" s="37" t="s">
        <v>205</v>
      </c>
      <c r="N109" s="37" t="s">
        <v>25</v>
      </c>
      <c r="O109" s="37" t="s">
        <v>206</v>
      </c>
      <c r="P109" s="101">
        <v>3204</v>
      </c>
      <c r="Q109" s="37" t="str">
        <f>MID(Таблица1[[#This Row],[ТН ВЭД 1]],1,2)</f>
        <v>32</v>
      </c>
    </row>
    <row r="110" spans="1:17" x14ac:dyDescent="0.25">
      <c r="A110" s="9" t="s">
        <v>303</v>
      </c>
      <c r="B110" s="10">
        <v>1518009100</v>
      </c>
      <c r="C110" s="10" t="s">
        <v>304</v>
      </c>
      <c r="D110" s="10" t="s">
        <v>305</v>
      </c>
      <c r="E110" s="10" t="s">
        <v>306</v>
      </c>
      <c r="F110" s="118">
        <v>90</v>
      </c>
      <c r="G110" s="10" t="s">
        <v>202</v>
      </c>
      <c r="H110" s="26">
        <v>0.6</v>
      </c>
      <c r="I110" s="10" t="s">
        <v>245</v>
      </c>
      <c r="J110" s="118">
        <v>205000</v>
      </c>
      <c r="K110" s="38" t="s">
        <v>204</v>
      </c>
      <c r="L110" s="38">
        <v>7117000076</v>
      </c>
      <c r="M110" s="38" t="s">
        <v>205</v>
      </c>
      <c r="N110" s="38" t="s">
        <v>25</v>
      </c>
      <c r="O110" s="38" t="s">
        <v>206</v>
      </c>
      <c r="P110" s="103">
        <v>1518</v>
      </c>
      <c r="Q110" s="38" t="str">
        <f>MID(Таблица1[[#This Row],[ТН ВЭД 1]],1,2)</f>
        <v>15</v>
      </c>
    </row>
    <row r="111" spans="1:17" x14ac:dyDescent="0.25">
      <c r="A111" s="2" t="s">
        <v>307</v>
      </c>
      <c r="B111" s="3">
        <v>3919900000</v>
      </c>
      <c r="C111" s="3" t="s">
        <v>308</v>
      </c>
      <c r="D111" s="3" t="s">
        <v>309</v>
      </c>
      <c r="E111" s="3" t="s">
        <v>310</v>
      </c>
      <c r="F111" s="117">
        <v>90</v>
      </c>
      <c r="G111" s="3" t="s">
        <v>311</v>
      </c>
      <c r="H111" s="28">
        <v>190</v>
      </c>
      <c r="I111" s="3" t="s">
        <v>245</v>
      </c>
      <c r="J111" s="117">
        <v>2622</v>
      </c>
      <c r="K111" s="37" t="s">
        <v>204</v>
      </c>
      <c r="L111" s="37">
        <v>7117000076</v>
      </c>
      <c r="M111" s="37" t="s">
        <v>205</v>
      </c>
      <c r="N111" s="37" t="s">
        <v>25</v>
      </c>
      <c r="O111" s="37" t="s">
        <v>206</v>
      </c>
      <c r="P111" s="101">
        <v>3919</v>
      </c>
      <c r="Q111" s="37" t="str">
        <f>MID(Таблица1[[#This Row],[ТН ВЭД 1]],1,2)</f>
        <v>39</v>
      </c>
    </row>
    <row r="112" spans="1:17" x14ac:dyDescent="0.25">
      <c r="A112" s="9" t="s">
        <v>312</v>
      </c>
      <c r="B112" s="10">
        <v>3914000000</v>
      </c>
      <c r="C112" s="10" t="s">
        <v>313</v>
      </c>
      <c r="D112" s="10" t="s">
        <v>314</v>
      </c>
      <c r="E112" s="10" t="s">
        <v>315</v>
      </c>
      <c r="F112" s="118">
        <v>360</v>
      </c>
      <c r="G112" s="10" t="s">
        <v>202</v>
      </c>
      <c r="H112" s="26"/>
      <c r="I112" s="10" t="s">
        <v>215</v>
      </c>
      <c r="J112" s="118">
        <v>14000</v>
      </c>
      <c r="K112" s="38" t="s">
        <v>204</v>
      </c>
      <c r="L112" s="38">
        <v>7117000076</v>
      </c>
      <c r="M112" s="38" t="s">
        <v>205</v>
      </c>
      <c r="N112" s="38" t="s">
        <v>25</v>
      </c>
      <c r="O112" s="38" t="s">
        <v>206</v>
      </c>
      <c r="P112" s="103">
        <v>3914</v>
      </c>
      <c r="Q112" s="38" t="str">
        <f>MID(Таблица1[[#This Row],[ТН ВЭД 1]],1,2)</f>
        <v>39</v>
      </c>
    </row>
    <row r="113" spans="1:17" x14ac:dyDescent="0.25">
      <c r="A113" s="2" t="s">
        <v>316</v>
      </c>
      <c r="B113" s="3">
        <v>3402901008</v>
      </c>
      <c r="C113" s="3"/>
      <c r="D113" s="3" t="s">
        <v>317</v>
      </c>
      <c r="E113" s="3" t="s">
        <v>318</v>
      </c>
      <c r="F113" s="117">
        <v>180</v>
      </c>
      <c r="G113" s="3" t="s">
        <v>319</v>
      </c>
      <c r="H113" s="28">
        <v>200</v>
      </c>
      <c r="I113" s="3" t="s">
        <v>245</v>
      </c>
      <c r="J113" s="117">
        <v>300</v>
      </c>
      <c r="K113" s="37" t="s">
        <v>204</v>
      </c>
      <c r="L113" s="37">
        <v>7117000076</v>
      </c>
      <c r="M113" s="37" t="s">
        <v>205</v>
      </c>
      <c r="N113" s="37" t="s">
        <v>25</v>
      </c>
      <c r="O113" s="37" t="s">
        <v>206</v>
      </c>
      <c r="P113" s="101">
        <v>3402</v>
      </c>
      <c r="Q113" s="37" t="str">
        <f>MID(Таблица1[[#This Row],[ТН ВЭД 1]],1,2)</f>
        <v>34</v>
      </c>
    </row>
    <row r="114" spans="1:17" x14ac:dyDescent="0.25">
      <c r="A114" s="9" t="s">
        <v>320</v>
      </c>
      <c r="B114" s="10">
        <v>382430000</v>
      </c>
      <c r="C114" s="10"/>
      <c r="D114" s="10" t="s">
        <v>317</v>
      </c>
      <c r="E114" s="10" t="s">
        <v>318</v>
      </c>
      <c r="F114" s="118">
        <v>180</v>
      </c>
      <c r="G114" s="10" t="s">
        <v>319</v>
      </c>
      <c r="H114" s="26">
        <v>200</v>
      </c>
      <c r="I114" s="10" t="s">
        <v>245</v>
      </c>
      <c r="J114" s="118">
        <v>300</v>
      </c>
      <c r="K114" s="38" t="s">
        <v>204</v>
      </c>
      <c r="L114" s="38">
        <v>7117000076</v>
      </c>
      <c r="M114" s="38" t="s">
        <v>205</v>
      </c>
      <c r="N114" s="38" t="s">
        <v>25</v>
      </c>
      <c r="O114" s="38" t="s">
        <v>206</v>
      </c>
      <c r="P114" s="103">
        <v>3824</v>
      </c>
      <c r="Q114" s="38" t="str">
        <f>MID(Таблица1[[#This Row],[ТН ВЭД 1]],1,2)</f>
        <v>38</v>
      </c>
    </row>
    <row r="115" spans="1:17" x14ac:dyDescent="0.25">
      <c r="A115" s="2" t="s">
        <v>321</v>
      </c>
      <c r="B115" s="3">
        <v>3904400000</v>
      </c>
      <c r="C115" s="3" t="s">
        <v>322</v>
      </c>
      <c r="D115" s="3" t="s">
        <v>323</v>
      </c>
      <c r="E115" s="3"/>
      <c r="F115" s="117"/>
      <c r="G115" s="3"/>
      <c r="H115" s="28"/>
      <c r="I115" s="3"/>
      <c r="J115" s="117"/>
      <c r="K115" s="37" t="s">
        <v>204</v>
      </c>
      <c r="L115" s="37">
        <v>7117000076</v>
      </c>
      <c r="M115" s="37" t="s">
        <v>205</v>
      </c>
      <c r="N115" s="37" t="s">
        <v>25</v>
      </c>
      <c r="O115" s="37" t="s">
        <v>206</v>
      </c>
      <c r="P115" s="101">
        <v>3904</v>
      </c>
      <c r="Q115" s="37" t="str">
        <f>MID(Таблица1[[#This Row],[ТН ВЭД 1]],1,2)</f>
        <v>39</v>
      </c>
    </row>
    <row r="116" spans="1:17" x14ac:dyDescent="0.25">
      <c r="A116" s="9" t="s">
        <v>324</v>
      </c>
      <c r="B116" s="10">
        <v>5404190000</v>
      </c>
      <c r="C116" s="10" t="s">
        <v>325</v>
      </c>
      <c r="D116" s="10" t="s">
        <v>326</v>
      </c>
      <c r="E116" s="10" t="s">
        <v>327</v>
      </c>
      <c r="F116" s="118">
        <v>180</v>
      </c>
      <c r="G116" s="10" t="s">
        <v>319</v>
      </c>
      <c r="H116" s="26">
        <v>1000</v>
      </c>
      <c r="I116" s="10" t="s">
        <v>215</v>
      </c>
      <c r="J116" s="118">
        <v>1.1000000000000001</v>
      </c>
      <c r="K116" s="38" t="s">
        <v>204</v>
      </c>
      <c r="L116" s="38">
        <v>7117000076</v>
      </c>
      <c r="M116" s="38" t="s">
        <v>205</v>
      </c>
      <c r="N116" s="38" t="s">
        <v>25</v>
      </c>
      <c r="O116" s="38" t="s">
        <v>206</v>
      </c>
      <c r="P116" s="103">
        <v>5404</v>
      </c>
      <c r="Q116" s="38" t="str">
        <f>MID(Таблица1[[#This Row],[ТН ВЭД 1]],1,2)</f>
        <v>54</v>
      </c>
    </row>
    <row r="117" spans="1:17" x14ac:dyDescent="0.25">
      <c r="A117" s="2" t="s">
        <v>328</v>
      </c>
      <c r="B117" s="3">
        <v>7217304900</v>
      </c>
      <c r="C117" s="3" t="s">
        <v>329</v>
      </c>
      <c r="D117" s="3" t="s">
        <v>309</v>
      </c>
      <c r="E117" s="3" t="s">
        <v>330</v>
      </c>
      <c r="F117" s="117">
        <v>180</v>
      </c>
      <c r="G117" s="3" t="s">
        <v>319</v>
      </c>
      <c r="H117" s="28">
        <v>200</v>
      </c>
      <c r="I117" s="3" t="s">
        <v>245</v>
      </c>
      <c r="J117" s="117">
        <v>290</v>
      </c>
      <c r="K117" s="37" t="s">
        <v>204</v>
      </c>
      <c r="L117" s="37">
        <v>7117000076</v>
      </c>
      <c r="M117" s="37" t="s">
        <v>205</v>
      </c>
      <c r="N117" s="37" t="s">
        <v>25</v>
      </c>
      <c r="O117" s="37" t="s">
        <v>206</v>
      </c>
      <c r="P117" s="101">
        <v>7217</v>
      </c>
      <c r="Q117" s="37" t="str">
        <f>MID(Таблица1[[#This Row],[ТН ВЭД 1]],1,2)</f>
        <v>72</v>
      </c>
    </row>
    <row r="118" spans="1:17" x14ac:dyDescent="0.25">
      <c r="A118" s="9" t="s">
        <v>331</v>
      </c>
      <c r="B118" s="10">
        <v>5404190000</v>
      </c>
      <c r="C118" s="10" t="s">
        <v>332</v>
      </c>
      <c r="D118" s="10" t="s">
        <v>326</v>
      </c>
      <c r="E118" s="10" t="s">
        <v>327</v>
      </c>
      <c r="F118" s="118">
        <v>180</v>
      </c>
      <c r="G118" s="10" t="s">
        <v>319</v>
      </c>
      <c r="H118" s="26">
        <v>1000</v>
      </c>
      <c r="I118" s="10" t="s">
        <v>215</v>
      </c>
      <c r="J118" s="118">
        <v>1.1000000000000001</v>
      </c>
      <c r="K118" s="38" t="s">
        <v>204</v>
      </c>
      <c r="L118" s="38">
        <v>7117000076</v>
      </c>
      <c r="M118" s="38" t="s">
        <v>205</v>
      </c>
      <c r="N118" s="38" t="s">
        <v>25</v>
      </c>
      <c r="O118" s="38" t="s">
        <v>206</v>
      </c>
      <c r="P118" s="103">
        <v>5404</v>
      </c>
      <c r="Q118" s="38" t="str">
        <f>MID(Таблица1[[#This Row],[ТН ВЭД 1]],1,2)</f>
        <v>54</v>
      </c>
    </row>
    <row r="119" spans="1:17" x14ac:dyDescent="0.25">
      <c r="A119" s="2" t="s">
        <v>333</v>
      </c>
      <c r="B119" s="3">
        <v>8311900000</v>
      </c>
      <c r="C119" s="3"/>
      <c r="D119" s="3" t="s">
        <v>334</v>
      </c>
      <c r="E119" s="3"/>
      <c r="F119" s="3"/>
      <c r="G119" s="3"/>
      <c r="H119" s="3"/>
      <c r="I119" s="3"/>
      <c r="J119" s="3"/>
      <c r="K119" s="37" t="s">
        <v>204</v>
      </c>
      <c r="L119" s="37">
        <v>7117000076</v>
      </c>
      <c r="M119" s="37" t="s">
        <v>205</v>
      </c>
      <c r="N119" s="37" t="s">
        <v>25</v>
      </c>
      <c r="O119" s="37" t="s">
        <v>206</v>
      </c>
      <c r="P119" s="101">
        <v>8311</v>
      </c>
      <c r="Q119" s="37" t="str">
        <f>MID(Таблица1[[#This Row],[ТН ВЭД 1]],1,2)</f>
        <v>83</v>
      </c>
    </row>
    <row r="120" spans="1:17" x14ac:dyDescent="0.25">
      <c r="A120" s="9" t="s">
        <v>335</v>
      </c>
      <c r="B120" s="10">
        <v>851190000</v>
      </c>
      <c r="C120" s="10"/>
      <c r="D120" s="10" t="s">
        <v>334</v>
      </c>
      <c r="E120" s="10"/>
      <c r="F120" s="10"/>
      <c r="G120" s="10"/>
      <c r="H120" s="10"/>
      <c r="I120" s="10"/>
      <c r="J120" s="10"/>
      <c r="K120" s="38" t="s">
        <v>204</v>
      </c>
      <c r="L120" s="38">
        <v>7117000076</v>
      </c>
      <c r="M120" s="38" t="s">
        <v>205</v>
      </c>
      <c r="N120" s="38" t="s">
        <v>25</v>
      </c>
      <c r="O120" s="38" t="s">
        <v>206</v>
      </c>
      <c r="P120" s="103">
        <v>8511</v>
      </c>
      <c r="Q120" s="38" t="str">
        <f>MID(Таблица1[[#This Row],[ТН ВЭД 1]],1,2)</f>
        <v>85</v>
      </c>
    </row>
    <row r="121" spans="1:17" x14ac:dyDescent="0.25">
      <c r="A121" s="2" t="s">
        <v>336</v>
      </c>
      <c r="B121" s="3">
        <v>8208900000</v>
      </c>
      <c r="C121" s="3"/>
      <c r="D121" s="3" t="s">
        <v>337</v>
      </c>
      <c r="E121" s="3"/>
      <c r="F121" s="3"/>
      <c r="G121" s="3"/>
      <c r="H121" s="3"/>
      <c r="I121" s="3"/>
      <c r="J121" s="3"/>
      <c r="K121" s="37" t="s">
        <v>204</v>
      </c>
      <c r="L121" s="37">
        <v>7117000076</v>
      </c>
      <c r="M121" s="37" t="s">
        <v>205</v>
      </c>
      <c r="N121" s="37" t="s">
        <v>25</v>
      </c>
      <c r="O121" s="37" t="s">
        <v>206</v>
      </c>
      <c r="P121" s="101">
        <v>8208</v>
      </c>
      <c r="Q121" s="37" t="str">
        <f>MID(Таблица1[[#This Row],[ТН ВЭД 1]],1,2)</f>
        <v>82</v>
      </c>
    </row>
    <row r="122" spans="1:17" x14ac:dyDescent="0.25">
      <c r="A122" s="9" t="s">
        <v>338</v>
      </c>
      <c r="B122" s="10">
        <v>8208900000</v>
      </c>
      <c r="C122" s="10"/>
      <c r="D122" s="10" t="s">
        <v>337</v>
      </c>
      <c r="E122" s="10"/>
      <c r="F122" s="10"/>
      <c r="G122" s="10"/>
      <c r="H122" s="10"/>
      <c r="I122" s="10"/>
      <c r="J122" s="10"/>
      <c r="K122" s="38" t="s">
        <v>204</v>
      </c>
      <c r="L122" s="38">
        <v>7117000076</v>
      </c>
      <c r="M122" s="38" t="s">
        <v>205</v>
      </c>
      <c r="N122" s="38" t="s">
        <v>25</v>
      </c>
      <c r="O122" s="38" t="s">
        <v>206</v>
      </c>
      <c r="P122" s="103">
        <v>8208</v>
      </c>
      <c r="Q122" s="38" t="str">
        <f>MID(Таблица1[[#This Row],[ТН ВЭД 1]],1,2)</f>
        <v>82</v>
      </c>
    </row>
    <row r="123" spans="1:17" x14ac:dyDescent="0.25">
      <c r="A123" s="2" t="s">
        <v>339</v>
      </c>
      <c r="B123" s="3" t="s">
        <v>340</v>
      </c>
      <c r="C123" s="3"/>
      <c r="D123" s="3" t="s">
        <v>341</v>
      </c>
      <c r="E123" s="3"/>
      <c r="F123" s="3"/>
      <c r="G123" s="3"/>
      <c r="H123" s="3"/>
      <c r="I123" s="3"/>
      <c r="J123" s="3"/>
      <c r="K123" s="37" t="s">
        <v>204</v>
      </c>
      <c r="L123" s="37">
        <v>7117000076</v>
      </c>
      <c r="M123" s="37" t="s">
        <v>205</v>
      </c>
      <c r="N123" s="37" t="s">
        <v>25</v>
      </c>
      <c r="O123" s="37" t="s">
        <v>206</v>
      </c>
      <c r="P123" s="101">
        <v>8477</v>
      </c>
      <c r="Q123" s="37" t="str">
        <f>MID(Таблица1[[#This Row],[ТН ВЭД 1]],1,2)</f>
        <v>84</v>
      </c>
    </row>
    <row r="124" spans="1:17" x14ac:dyDescent="0.25">
      <c r="A124" s="9" t="s">
        <v>342</v>
      </c>
      <c r="B124" s="10">
        <v>8477200000</v>
      </c>
      <c r="C124" s="10"/>
      <c r="D124" s="10" t="s">
        <v>341</v>
      </c>
      <c r="E124" s="10"/>
      <c r="F124" s="10"/>
      <c r="G124" s="10"/>
      <c r="H124" s="10"/>
      <c r="I124" s="10"/>
      <c r="J124" s="10"/>
      <c r="K124" s="38" t="s">
        <v>204</v>
      </c>
      <c r="L124" s="38">
        <v>7117000076</v>
      </c>
      <c r="M124" s="38" t="s">
        <v>205</v>
      </c>
      <c r="N124" s="38" t="s">
        <v>25</v>
      </c>
      <c r="O124" s="38" t="s">
        <v>206</v>
      </c>
      <c r="P124" s="103">
        <v>8477</v>
      </c>
      <c r="Q124" s="38" t="str">
        <f>MID(Таблица1[[#This Row],[ТН ВЭД 1]],1,2)</f>
        <v>84</v>
      </c>
    </row>
    <row r="125" spans="1:17" x14ac:dyDescent="0.25">
      <c r="A125" s="2" t="s">
        <v>343</v>
      </c>
      <c r="B125" s="3">
        <v>8412310009</v>
      </c>
      <c r="C125" s="3"/>
      <c r="D125" s="3" t="s">
        <v>341</v>
      </c>
      <c r="E125" s="3"/>
      <c r="F125" s="3"/>
      <c r="G125" s="3"/>
      <c r="H125" s="3"/>
      <c r="I125" s="3"/>
      <c r="J125" s="3"/>
      <c r="K125" s="37" t="s">
        <v>204</v>
      </c>
      <c r="L125" s="37">
        <v>7117000076</v>
      </c>
      <c r="M125" s="37" t="s">
        <v>205</v>
      </c>
      <c r="N125" s="37" t="s">
        <v>25</v>
      </c>
      <c r="O125" s="37" t="s">
        <v>206</v>
      </c>
      <c r="P125" s="101">
        <v>8412</v>
      </c>
      <c r="Q125" s="37" t="str">
        <f>MID(Таблица1[[#This Row],[ТН ВЭД 1]],1,2)</f>
        <v>84</v>
      </c>
    </row>
    <row r="126" spans="1:17" x14ac:dyDescent="0.25">
      <c r="A126" s="9" t="s">
        <v>344</v>
      </c>
      <c r="B126" s="10">
        <v>8414900000</v>
      </c>
      <c r="C126" s="10"/>
      <c r="D126" s="10" t="s">
        <v>345</v>
      </c>
      <c r="E126" s="10"/>
      <c r="F126" s="10"/>
      <c r="G126" s="10"/>
      <c r="H126" s="10"/>
      <c r="I126" s="10"/>
      <c r="J126" s="10"/>
      <c r="K126" s="38" t="s">
        <v>204</v>
      </c>
      <c r="L126" s="38">
        <v>7117000076</v>
      </c>
      <c r="M126" s="38" t="s">
        <v>205</v>
      </c>
      <c r="N126" s="38" t="s">
        <v>25</v>
      </c>
      <c r="O126" s="38" t="s">
        <v>206</v>
      </c>
      <c r="P126" s="103">
        <v>8414</v>
      </c>
      <c r="Q126" s="38" t="str">
        <f>MID(Таблица1[[#This Row],[ТН ВЭД 1]],1,2)</f>
        <v>84</v>
      </c>
    </row>
    <row r="127" spans="1:17" x14ac:dyDescent="0.25">
      <c r="A127" s="2" t="s">
        <v>346</v>
      </c>
      <c r="B127" s="3">
        <v>7020008000</v>
      </c>
      <c r="C127" s="3"/>
      <c r="D127" s="3" t="s">
        <v>347</v>
      </c>
      <c r="E127" s="3"/>
      <c r="F127" s="3"/>
      <c r="G127" s="3"/>
      <c r="H127" s="3"/>
      <c r="I127" s="3"/>
      <c r="J127" s="3"/>
      <c r="K127" s="37" t="s">
        <v>204</v>
      </c>
      <c r="L127" s="37">
        <v>7117000076</v>
      </c>
      <c r="M127" s="37" t="s">
        <v>205</v>
      </c>
      <c r="N127" s="37" t="s">
        <v>25</v>
      </c>
      <c r="O127" s="37" t="s">
        <v>206</v>
      </c>
      <c r="P127" s="101">
        <v>7020</v>
      </c>
      <c r="Q127" s="37" t="str">
        <f>MID(Таблица1[[#This Row],[ТН ВЭД 1]],1,2)</f>
        <v>70</v>
      </c>
    </row>
    <row r="128" spans="1:17" x14ac:dyDescent="0.25">
      <c r="A128" s="9" t="s">
        <v>348</v>
      </c>
      <c r="B128" s="10">
        <v>9025192000</v>
      </c>
      <c r="C128" s="10"/>
      <c r="D128" s="10" t="s">
        <v>349</v>
      </c>
      <c r="E128" s="10"/>
      <c r="F128" s="10"/>
      <c r="G128" s="10"/>
      <c r="H128" s="10"/>
      <c r="I128" s="10"/>
      <c r="J128" s="10"/>
      <c r="K128" s="38" t="s">
        <v>204</v>
      </c>
      <c r="L128" s="38">
        <v>7117000076</v>
      </c>
      <c r="M128" s="38" t="s">
        <v>205</v>
      </c>
      <c r="N128" s="38" t="s">
        <v>25</v>
      </c>
      <c r="O128" s="38" t="s">
        <v>206</v>
      </c>
      <c r="P128" s="103">
        <v>9025</v>
      </c>
      <c r="Q128" s="38" t="str">
        <f>MID(Таблица1[[#This Row],[ТН ВЭД 1]],1,2)</f>
        <v>90</v>
      </c>
    </row>
    <row r="129" spans="1:17" x14ac:dyDescent="0.25">
      <c r="A129" s="2" t="s">
        <v>350</v>
      </c>
      <c r="B129" s="3">
        <v>8481109908</v>
      </c>
      <c r="C129" s="3"/>
      <c r="D129" s="3" t="s">
        <v>349</v>
      </c>
      <c r="E129" s="3"/>
      <c r="F129" s="3"/>
      <c r="G129" s="3"/>
      <c r="H129" s="3"/>
      <c r="I129" s="3"/>
      <c r="J129" s="3"/>
      <c r="K129" s="37" t="s">
        <v>204</v>
      </c>
      <c r="L129" s="37">
        <v>7117000076</v>
      </c>
      <c r="M129" s="37" t="s">
        <v>205</v>
      </c>
      <c r="N129" s="37" t="s">
        <v>25</v>
      </c>
      <c r="O129" s="37" t="s">
        <v>206</v>
      </c>
      <c r="P129" s="101">
        <v>8481</v>
      </c>
      <c r="Q129" s="37" t="str">
        <f>MID(Таблица1[[#This Row],[ТН ВЭД 1]],1,2)</f>
        <v>84</v>
      </c>
    </row>
    <row r="130" spans="1:17" x14ac:dyDescent="0.25">
      <c r="A130" s="9" t="s">
        <v>351</v>
      </c>
      <c r="B130" s="10">
        <v>8481807900</v>
      </c>
      <c r="C130" s="10"/>
      <c r="D130" s="10" t="s">
        <v>349</v>
      </c>
      <c r="E130" s="10"/>
      <c r="F130" s="10"/>
      <c r="G130" s="10"/>
      <c r="H130" s="10"/>
      <c r="I130" s="10"/>
      <c r="J130" s="10"/>
      <c r="K130" s="38" t="s">
        <v>204</v>
      </c>
      <c r="L130" s="38">
        <v>7117000076</v>
      </c>
      <c r="M130" s="38" t="s">
        <v>205</v>
      </c>
      <c r="N130" s="38" t="s">
        <v>25</v>
      </c>
      <c r="O130" s="38" t="s">
        <v>206</v>
      </c>
      <c r="P130" s="103">
        <v>8481</v>
      </c>
      <c r="Q130" s="38" t="str">
        <f>MID(Таблица1[[#This Row],[ТН ВЭД 1]],1,2)</f>
        <v>84</v>
      </c>
    </row>
    <row r="131" spans="1:17" x14ac:dyDescent="0.25">
      <c r="A131" s="2" t="s">
        <v>352</v>
      </c>
      <c r="B131" s="3">
        <v>8536490000</v>
      </c>
      <c r="C131" s="3"/>
      <c r="D131" s="3" t="s">
        <v>349</v>
      </c>
      <c r="E131" s="3"/>
      <c r="F131" s="3"/>
      <c r="G131" s="3"/>
      <c r="H131" s="3"/>
      <c r="I131" s="3"/>
      <c r="J131" s="3"/>
      <c r="K131" s="37" t="s">
        <v>204</v>
      </c>
      <c r="L131" s="37">
        <v>7117000076</v>
      </c>
      <c r="M131" s="37" t="s">
        <v>205</v>
      </c>
      <c r="N131" s="37" t="s">
        <v>25</v>
      </c>
      <c r="O131" s="37" t="s">
        <v>206</v>
      </c>
      <c r="P131" s="101">
        <v>8536</v>
      </c>
      <c r="Q131" s="37" t="str">
        <f>MID(Таблица1[[#This Row],[ТН ВЭД 1]],1,2)</f>
        <v>85</v>
      </c>
    </row>
    <row r="132" spans="1:17" x14ac:dyDescent="0.25">
      <c r="A132" s="9" t="s">
        <v>353</v>
      </c>
      <c r="B132" s="10">
        <v>9025192000</v>
      </c>
      <c r="C132" s="10"/>
      <c r="D132" s="10" t="s">
        <v>349</v>
      </c>
      <c r="E132" s="10"/>
      <c r="F132" s="10"/>
      <c r="G132" s="10"/>
      <c r="H132" s="10"/>
      <c r="I132" s="10"/>
      <c r="J132" s="10"/>
      <c r="K132" s="38" t="s">
        <v>204</v>
      </c>
      <c r="L132" s="38">
        <v>7117000076</v>
      </c>
      <c r="M132" s="38" t="s">
        <v>205</v>
      </c>
      <c r="N132" s="38" t="s">
        <v>25</v>
      </c>
      <c r="O132" s="38" t="s">
        <v>206</v>
      </c>
      <c r="P132" s="103">
        <v>9025</v>
      </c>
      <c r="Q132" s="38" t="str">
        <f>MID(Таблица1[[#This Row],[ТН ВЭД 1]],1,2)</f>
        <v>90</v>
      </c>
    </row>
    <row r="133" spans="1:17" x14ac:dyDescent="0.25">
      <c r="A133" s="2" t="s">
        <v>354</v>
      </c>
      <c r="B133" s="3">
        <v>8481101908</v>
      </c>
      <c r="C133" s="3"/>
      <c r="D133" s="3" t="s">
        <v>349</v>
      </c>
      <c r="E133" s="3"/>
      <c r="F133" s="3"/>
      <c r="G133" s="3"/>
      <c r="H133" s="3"/>
      <c r="I133" s="3"/>
      <c r="J133" s="3"/>
      <c r="K133" s="37" t="s">
        <v>204</v>
      </c>
      <c r="L133" s="37">
        <v>7117000076</v>
      </c>
      <c r="M133" s="37" t="s">
        <v>205</v>
      </c>
      <c r="N133" s="37" t="s">
        <v>25</v>
      </c>
      <c r="O133" s="37" t="s">
        <v>206</v>
      </c>
      <c r="P133" s="101">
        <v>8481</v>
      </c>
      <c r="Q133" s="37" t="str">
        <f>MID(Таблица1[[#This Row],[ТН ВЭД 1]],1,2)</f>
        <v>84</v>
      </c>
    </row>
    <row r="134" spans="1:17" x14ac:dyDescent="0.25">
      <c r="A134" s="9" t="s">
        <v>351</v>
      </c>
      <c r="B134" s="10">
        <v>8481807900</v>
      </c>
      <c r="C134" s="10"/>
      <c r="D134" s="10" t="s">
        <v>349</v>
      </c>
      <c r="E134" s="10"/>
      <c r="F134" s="10"/>
      <c r="G134" s="10"/>
      <c r="H134" s="10"/>
      <c r="I134" s="10"/>
      <c r="J134" s="10"/>
      <c r="K134" s="38" t="s">
        <v>204</v>
      </c>
      <c r="L134" s="38">
        <v>7117000076</v>
      </c>
      <c r="M134" s="38" t="s">
        <v>205</v>
      </c>
      <c r="N134" s="38" t="s">
        <v>25</v>
      </c>
      <c r="O134" s="38" t="s">
        <v>206</v>
      </c>
      <c r="P134" s="103">
        <v>8481</v>
      </c>
      <c r="Q134" s="38" t="str">
        <f>MID(Таблица1[[#This Row],[ТН ВЭД 1]],1,2)</f>
        <v>84</v>
      </c>
    </row>
    <row r="135" spans="1:17" x14ac:dyDescent="0.25">
      <c r="A135" s="2" t="s">
        <v>355</v>
      </c>
      <c r="B135" s="3">
        <v>9025192000</v>
      </c>
      <c r="C135" s="3"/>
      <c r="D135" s="3" t="s">
        <v>349</v>
      </c>
      <c r="E135" s="3"/>
      <c r="F135" s="3"/>
      <c r="G135" s="3"/>
      <c r="H135" s="3"/>
      <c r="I135" s="3"/>
      <c r="J135" s="3"/>
      <c r="K135" s="37" t="s">
        <v>204</v>
      </c>
      <c r="L135" s="37">
        <v>7117000076</v>
      </c>
      <c r="M135" s="37" t="s">
        <v>205</v>
      </c>
      <c r="N135" s="37" t="s">
        <v>25</v>
      </c>
      <c r="O135" s="37" t="s">
        <v>206</v>
      </c>
      <c r="P135" s="101">
        <v>9025</v>
      </c>
      <c r="Q135" s="37" t="str">
        <f>MID(Таблица1[[#This Row],[ТН ВЭД 1]],1,2)</f>
        <v>90</v>
      </c>
    </row>
    <row r="136" spans="1:17" x14ac:dyDescent="0.25">
      <c r="A136" s="9" t="s">
        <v>356</v>
      </c>
      <c r="B136" s="10">
        <v>7020008000</v>
      </c>
      <c r="C136" s="10"/>
      <c r="D136" s="10" t="s">
        <v>349</v>
      </c>
      <c r="E136" s="10"/>
      <c r="F136" s="10"/>
      <c r="G136" s="10"/>
      <c r="H136" s="10"/>
      <c r="I136" s="10"/>
      <c r="J136" s="10"/>
      <c r="K136" s="38" t="s">
        <v>204</v>
      </c>
      <c r="L136" s="38">
        <v>7117000076</v>
      </c>
      <c r="M136" s="38" t="s">
        <v>205</v>
      </c>
      <c r="N136" s="38" t="s">
        <v>25</v>
      </c>
      <c r="O136" s="38" t="s">
        <v>206</v>
      </c>
      <c r="P136" s="103">
        <v>7020</v>
      </c>
      <c r="Q136" s="38" t="str">
        <f>MID(Таблица1[[#This Row],[ТН ВЭД 1]],1,2)</f>
        <v>70</v>
      </c>
    </row>
    <row r="137" spans="1:17" x14ac:dyDescent="0.25">
      <c r="A137" s="2" t="s">
        <v>357</v>
      </c>
      <c r="B137" s="3">
        <v>7007198009</v>
      </c>
      <c r="C137" s="3"/>
      <c r="D137" s="3" t="s">
        <v>349</v>
      </c>
      <c r="E137" s="3"/>
      <c r="F137" s="3"/>
      <c r="G137" s="3"/>
      <c r="H137" s="3"/>
      <c r="I137" s="3"/>
      <c r="J137" s="3"/>
      <c r="K137" s="37" t="s">
        <v>204</v>
      </c>
      <c r="L137" s="37">
        <v>7117000076</v>
      </c>
      <c r="M137" s="37" t="s">
        <v>205</v>
      </c>
      <c r="N137" s="37" t="s">
        <v>25</v>
      </c>
      <c r="O137" s="37" t="s">
        <v>206</v>
      </c>
      <c r="P137" s="101">
        <v>7007</v>
      </c>
      <c r="Q137" s="37" t="str">
        <f>MID(Таблица1[[#This Row],[ТН ВЭД 1]],1,2)</f>
        <v>70</v>
      </c>
    </row>
    <row r="138" spans="1:17" x14ac:dyDescent="0.25">
      <c r="A138" s="9" t="s">
        <v>358</v>
      </c>
      <c r="B138" s="10">
        <v>4016930005</v>
      </c>
      <c r="C138" s="10"/>
      <c r="D138" s="10" t="s">
        <v>349</v>
      </c>
      <c r="E138" s="10"/>
      <c r="F138" s="10"/>
      <c r="G138" s="10"/>
      <c r="H138" s="10"/>
      <c r="I138" s="10"/>
      <c r="J138" s="10"/>
      <c r="K138" s="38" t="s">
        <v>204</v>
      </c>
      <c r="L138" s="38">
        <v>7117000076</v>
      </c>
      <c r="M138" s="38" t="s">
        <v>205</v>
      </c>
      <c r="N138" s="38" t="s">
        <v>25</v>
      </c>
      <c r="O138" s="38" t="s">
        <v>206</v>
      </c>
      <c r="P138" s="103">
        <v>4016</v>
      </c>
      <c r="Q138" s="38" t="str">
        <f>MID(Таблица1[[#This Row],[ТН ВЭД 1]],1,2)</f>
        <v>40</v>
      </c>
    </row>
    <row r="139" spans="1:17" x14ac:dyDescent="0.25">
      <c r="A139" s="2" t="s">
        <v>359</v>
      </c>
      <c r="B139" s="3">
        <v>8537109900</v>
      </c>
      <c r="C139" s="3"/>
      <c r="D139" s="3" t="s">
        <v>360</v>
      </c>
      <c r="E139" s="3"/>
      <c r="F139" s="3"/>
      <c r="G139" s="3"/>
      <c r="H139" s="3"/>
      <c r="I139" s="3"/>
      <c r="J139" s="3"/>
      <c r="K139" s="37" t="s">
        <v>204</v>
      </c>
      <c r="L139" s="37">
        <v>7117000076</v>
      </c>
      <c r="M139" s="37" t="s">
        <v>205</v>
      </c>
      <c r="N139" s="37" t="s">
        <v>25</v>
      </c>
      <c r="O139" s="37" t="s">
        <v>206</v>
      </c>
      <c r="P139" s="101">
        <v>8537</v>
      </c>
      <c r="Q139" s="37" t="str">
        <f>MID(Таблица1[[#This Row],[ТН ВЭД 1]],1,2)</f>
        <v>85</v>
      </c>
    </row>
    <row r="140" spans="1:17" x14ac:dyDescent="0.25">
      <c r="A140" s="9" t="s">
        <v>361</v>
      </c>
      <c r="B140" s="10">
        <v>8471800000</v>
      </c>
      <c r="C140" s="10"/>
      <c r="D140" s="10" t="s">
        <v>360</v>
      </c>
      <c r="E140" s="10"/>
      <c r="F140" s="10"/>
      <c r="G140" s="10"/>
      <c r="H140" s="10"/>
      <c r="I140" s="10"/>
      <c r="J140" s="10"/>
      <c r="K140" s="38" t="s">
        <v>204</v>
      </c>
      <c r="L140" s="38">
        <v>7117000076</v>
      </c>
      <c r="M140" s="38" t="s">
        <v>205</v>
      </c>
      <c r="N140" s="38" t="s">
        <v>25</v>
      </c>
      <c r="O140" s="38" t="s">
        <v>206</v>
      </c>
      <c r="P140" s="103">
        <v>8471</v>
      </c>
      <c r="Q140" s="38" t="str">
        <f>MID(Таблица1[[#This Row],[ТН ВЭД 1]],1,2)</f>
        <v>84</v>
      </c>
    </row>
    <row r="141" spans="1:17" x14ac:dyDescent="0.25">
      <c r="A141" s="2" t="s">
        <v>362</v>
      </c>
      <c r="B141" s="3">
        <v>8507800000</v>
      </c>
      <c r="C141" s="3"/>
      <c r="D141" s="3" t="s">
        <v>363</v>
      </c>
      <c r="E141" s="3"/>
      <c r="F141" s="3"/>
      <c r="G141" s="3"/>
      <c r="H141" s="3"/>
      <c r="I141" s="3"/>
      <c r="J141" s="3"/>
      <c r="K141" s="37" t="s">
        <v>204</v>
      </c>
      <c r="L141" s="37">
        <v>7117000076</v>
      </c>
      <c r="M141" s="37" t="s">
        <v>205</v>
      </c>
      <c r="N141" s="37" t="s">
        <v>25</v>
      </c>
      <c r="O141" s="37" t="s">
        <v>206</v>
      </c>
      <c r="P141" s="101">
        <v>8507</v>
      </c>
      <c r="Q141" s="37" t="str">
        <f>MID(Таблица1[[#This Row],[ТН ВЭД 1]],1,2)</f>
        <v>85</v>
      </c>
    </row>
    <row r="142" spans="1:17" x14ac:dyDescent="0.25">
      <c r="A142" s="9" t="s">
        <v>364</v>
      </c>
      <c r="B142" s="10">
        <v>8421990008</v>
      </c>
      <c r="C142" s="10"/>
      <c r="D142" s="10" t="s">
        <v>365</v>
      </c>
      <c r="E142" s="10"/>
      <c r="F142" s="10"/>
      <c r="G142" s="10"/>
      <c r="H142" s="10"/>
      <c r="I142" s="10"/>
      <c r="J142" s="10"/>
      <c r="K142" s="38" t="s">
        <v>204</v>
      </c>
      <c r="L142" s="38">
        <v>7117000076</v>
      </c>
      <c r="M142" s="38" t="s">
        <v>205</v>
      </c>
      <c r="N142" s="38" t="s">
        <v>25</v>
      </c>
      <c r="O142" s="38" t="s">
        <v>206</v>
      </c>
      <c r="P142" s="103">
        <v>8421</v>
      </c>
      <c r="Q142" s="38" t="str">
        <f>MID(Таблица1[[#This Row],[ТН ВЭД 1]],1,2)</f>
        <v>84</v>
      </c>
    </row>
    <row r="143" spans="1:17" x14ac:dyDescent="0.25">
      <c r="A143" s="2" t="s">
        <v>366</v>
      </c>
      <c r="B143" s="3">
        <v>9027801100</v>
      </c>
      <c r="C143" s="3"/>
      <c r="D143" s="3" t="s">
        <v>367</v>
      </c>
      <c r="E143" s="3"/>
      <c r="F143" s="3"/>
      <c r="G143" s="3"/>
      <c r="H143" s="3"/>
      <c r="I143" s="3"/>
      <c r="J143" s="3"/>
      <c r="K143" s="37" t="s">
        <v>204</v>
      </c>
      <c r="L143" s="37">
        <v>7117000076</v>
      </c>
      <c r="M143" s="37" t="s">
        <v>205</v>
      </c>
      <c r="N143" s="37" t="s">
        <v>25</v>
      </c>
      <c r="O143" s="37" t="s">
        <v>206</v>
      </c>
      <c r="P143" s="101">
        <v>9027</v>
      </c>
      <c r="Q143" s="37" t="str">
        <f>MID(Таблица1[[#This Row],[ТН ВЭД 1]],1,2)</f>
        <v>90</v>
      </c>
    </row>
    <row r="144" spans="1:17" x14ac:dyDescent="0.25">
      <c r="A144" s="9" t="s">
        <v>368</v>
      </c>
      <c r="B144" s="10">
        <v>85364900000</v>
      </c>
      <c r="C144" s="10"/>
      <c r="D144" s="10" t="s">
        <v>367</v>
      </c>
      <c r="E144" s="10"/>
      <c r="F144" s="10"/>
      <c r="G144" s="10"/>
      <c r="H144" s="10"/>
      <c r="I144" s="10"/>
      <c r="J144" s="10"/>
      <c r="K144" s="38" t="s">
        <v>204</v>
      </c>
      <c r="L144" s="38">
        <v>7117000076</v>
      </c>
      <c r="M144" s="38" t="s">
        <v>205</v>
      </c>
      <c r="N144" s="38" t="s">
        <v>25</v>
      </c>
      <c r="O144" s="38" t="s">
        <v>206</v>
      </c>
      <c r="P144" s="103">
        <v>8536</v>
      </c>
      <c r="Q144" s="38" t="str">
        <f>MID(Таблица1[[#This Row],[ТН ВЭД 1]],1,2)</f>
        <v>85</v>
      </c>
    </row>
    <row r="145" spans="1:17" x14ac:dyDescent="0.25">
      <c r="A145" s="2" t="s">
        <v>369</v>
      </c>
      <c r="B145" s="3">
        <v>8537109900</v>
      </c>
      <c r="C145" s="3"/>
      <c r="D145" s="3" t="s">
        <v>370</v>
      </c>
      <c r="E145" s="3"/>
      <c r="F145" s="3"/>
      <c r="G145" s="3"/>
      <c r="H145" s="3"/>
      <c r="I145" s="3"/>
      <c r="J145" s="3"/>
      <c r="K145" s="37" t="s">
        <v>204</v>
      </c>
      <c r="L145" s="37">
        <v>7117000076</v>
      </c>
      <c r="M145" s="37" t="s">
        <v>205</v>
      </c>
      <c r="N145" s="37" t="s">
        <v>25</v>
      </c>
      <c r="O145" s="37" t="s">
        <v>206</v>
      </c>
      <c r="P145" s="101">
        <v>8537</v>
      </c>
      <c r="Q145" s="37" t="str">
        <f>MID(Таблица1[[#This Row],[ТН ВЭД 1]],1,2)</f>
        <v>85</v>
      </c>
    </row>
    <row r="146" spans="1:17" x14ac:dyDescent="0.25">
      <c r="A146" s="9" t="s">
        <v>371</v>
      </c>
      <c r="B146" s="10">
        <v>8537109100</v>
      </c>
      <c r="C146" s="10"/>
      <c r="D146" s="10" t="s">
        <v>370</v>
      </c>
      <c r="E146" s="10"/>
      <c r="F146" s="10"/>
      <c r="G146" s="10"/>
      <c r="H146" s="10"/>
      <c r="I146" s="10"/>
      <c r="J146" s="10"/>
      <c r="K146" s="38" t="s">
        <v>204</v>
      </c>
      <c r="L146" s="38">
        <v>7117000076</v>
      </c>
      <c r="M146" s="38" t="s">
        <v>205</v>
      </c>
      <c r="N146" s="38" t="s">
        <v>25</v>
      </c>
      <c r="O146" s="38" t="s">
        <v>206</v>
      </c>
      <c r="P146" s="103">
        <v>8537</v>
      </c>
      <c r="Q146" s="38" t="str">
        <f>MID(Таблица1[[#This Row],[ТН ВЭД 1]],1,2)</f>
        <v>85</v>
      </c>
    </row>
    <row r="147" spans="1:17" x14ac:dyDescent="0.25">
      <c r="A147" s="2" t="s">
        <v>372</v>
      </c>
      <c r="B147" s="3">
        <v>8501109900</v>
      </c>
      <c r="C147" s="3"/>
      <c r="D147" s="3" t="s">
        <v>373</v>
      </c>
      <c r="E147" s="3"/>
      <c r="F147" s="3" t="s">
        <v>374</v>
      </c>
      <c r="G147" s="3"/>
      <c r="H147" s="3"/>
      <c r="I147" s="3"/>
      <c r="J147" s="3"/>
      <c r="K147" s="37" t="s">
        <v>204</v>
      </c>
      <c r="L147" s="37">
        <v>7117000076</v>
      </c>
      <c r="M147" s="37" t="s">
        <v>205</v>
      </c>
      <c r="N147" s="37" t="s">
        <v>25</v>
      </c>
      <c r="O147" s="37" t="s">
        <v>206</v>
      </c>
      <c r="P147" s="101">
        <v>8501</v>
      </c>
      <c r="Q147" s="37" t="str">
        <f>MID(Таблица1[[#This Row],[ТН ВЭД 1]],1,2)</f>
        <v>85</v>
      </c>
    </row>
    <row r="148" spans="1:17" x14ac:dyDescent="0.25">
      <c r="A148" s="9" t="s">
        <v>375</v>
      </c>
      <c r="B148" s="10">
        <v>8501109900</v>
      </c>
      <c r="C148" s="10"/>
      <c r="D148" s="10" t="s">
        <v>376</v>
      </c>
      <c r="E148" s="10"/>
      <c r="F148" s="10" t="s">
        <v>374</v>
      </c>
      <c r="G148" s="10"/>
      <c r="H148" s="10"/>
      <c r="I148" s="10"/>
      <c r="J148" s="10"/>
      <c r="K148" s="38" t="s">
        <v>204</v>
      </c>
      <c r="L148" s="38">
        <v>7117000076</v>
      </c>
      <c r="M148" s="38" t="s">
        <v>205</v>
      </c>
      <c r="N148" s="38" t="s">
        <v>25</v>
      </c>
      <c r="O148" s="38" t="s">
        <v>206</v>
      </c>
      <c r="P148" s="103">
        <v>8501</v>
      </c>
      <c r="Q148" s="38" t="str">
        <f>MID(Таблица1[[#This Row],[ТН ВЭД 1]],1,2)</f>
        <v>85</v>
      </c>
    </row>
    <row r="149" spans="1:17" x14ac:dyDescent="0.25">
      <c r="A149" s="2" t="s">
        <v>375</v>
      </c>
      <c r="B149" s="3">
        <v>8501109900</v>
      </c>
      <c r="C149" s="3"/>
      <c r="D149" s="3" t="s">
        <v>376</v>
      </c>
      <c r="E149" s="3"/>
      <c r="F149" s="3" t="s">
        <v>377</v>
      </c>
      <c r="G149" s="3"/>
      <c r="H149" s="3"/>
      <c r="I149" s="3"/>
      <c r="J149" s="3"/>
      <c r="K149" s="37" t="s">
        <v>204</v>
      </c>
      <c r="L149" s="37">
        <v>7117000076</v>
      </c>
      <c r="M149" s="37" t="s">
        <v>205</v>
      </c>
      <c r="N149" s="37" t="s">
        <v>25</v>
      </c>
      <c r="O149" s="37" t="s">
        <v>206</v>
      </c>
      <c r="P149" s="101">
        <v>8501</v>
      </c>
      <c r="Q149" s="37" t="str">
        <f>MID(Таблица1[[#This Row],[ТН ВЭД 1]],1,2)</f>
        <v>85</v>
      </c>
    </row>
    <row r="150" spans="1:17" x14ac:dyDescent="0.25">
      <c r="A150" s="9" t="s">
        <v>378</v>
      </c>
      <c r="B150" s="10">
        <v>8413608000</v>
      </c>
      <c r="C150" s="10"/>
      <c r="D150" s="10" t="s">
        <v>379</v>
      </c>
      <c r="E150" s="10"/>
      <c r="F150" s="10" t="s">
        <v>374</v>
      </c>
      <c r="G150" s="10"/>
      <c r="H150" s="10"/>
      <c r="I150" s="10"/>
      <c r="J150" s="10"/>
      <c r="K150" s="38" t="s">
        <v>204</v>
      </c>
      <c r="L150" s="38">
        <v>7117000076</v>
      </c>
      <c r="M150" s="38" t="s">
        <v>205</v>
      </c>
      <c r="N150" s="38" t="s">
        <v>25</v>
      </c>
      <c r="O150" s="38" t="s">
        <v>206</v>
      </c>
      <c r="P150" s="103">
        <v>8501</v>
      </c>
      <c r="Q150" s="38" t="str">
        <f>MID(Таблица1[[#This Row],[ТН ВЭД 1]],1,2)</f>
        <v>85</v>
      </c>
    </row>
    <row r="151" spans="1:17" x14ac:dyDescent="0.25">
      <c r="A151" s="2" t="s">
        <v>380</v>
      </c>
      <c r="B151" s="3">
        <v>8537109900</v>
      </c>
      <c r="C151" s="3"/>
      <c r="D151" s="3" t="s">
        <v>381</v>
      </c>
      <c r="E151" s="3"/>
      <c r="F151" s="3" t="s">
        <v>374</v>
      </c>
      <c r="G151" s="3"/>
      <c r="H151" s="3"/>
      <c r="I151" s="3"/>
      <c r="J151" s="3"/>
      <c r="K151" s="37" t="s">
        <v>204</v>
      </c>
      <c r="L151" s="37">
        <v>7117000076</v>
      </c>
      <c r="M151" s="37" t="s">
        <v>205</v>
      </c>
      <c r="N151" s="37" t="s">
        <v>25</v>
      </c>
      <c r="O151" s="37" t="s">
        <v>206</v>
      </c>
      <c r="P151" s="101">
        <v>8537</v>
      </c>
      <c r="Q151" s="37" t="str">
        <f>MID(Таблица1[[#This Row],[ТН ВЭД 1]],1,2)</f>
        <v>85</v>
      </c>
    </row>
    <row r="152" spans="1:17" x14ac:dyDescent="0.25">
      <c r="A152" s="9" t="s">
        <v>380</v>
      </c>
      <c r="B152" s="10">
        <v>8537109900</v>
      </c>
      <c r="C152" s="10"/>
      <c r="D152" s="10" t="s">
        <v>381</v>
      </c>
      <c r="E152" s="10"/>
      <c r="F152" s="10" t="s">
        <v>377</v>
      </c>
      <c r="G152" s="10"/>
      <c r="H152" s="10"/>
      <c r="I152" s="10"/>
      <c r="J152" s="10"/>
      <c r="K152" s="38" t="s">
        <v>204</v>
      </c>
      <c r="L152" s="38">
        <v>7117000076</v>
      </c>
      <c r="M152" s="38" t="s">
        <v>205</v>
      </c>
      <c r="N152" s="38" t="s">
        <v>25</v>
      </c>
      <c r="O152" s="38" t="s">
        <v>206</v>
      </c>
      <c r="P152" s="103">
        <v>8537</v>
      </c>
      <c r="Q152" s="38" t="str">
        <f>MID(Таблица1[[#This Row],[ТН ВЭД 1]],1,2)</f>
        <v>85</v>
      </c>
    </row>
    <row r="153" spans="1:17" x14ac:dyDescent="0.25">
      <c r="A153" s="2" t="s">
        <v>382</v>
      </c>
      <c r="B153" s="3">
        <v>8481805910</v>
      </c>
      <c r="C153" s="3"/>
      <c r="D153" s="3" t="s">
        <v>383</v>
      </c>
      <c r="E153" s="3"/>
      <c r="F153" s="3" t="s">
        <v>374</v>
      </c>
      <c r="G153" s="3"/>
      <c r="H153" s="3"/>
      <c r="I153" s="3"/>
      <c r="J153" s="3"/>
      <c r="K153" s="37" t="s">
        <v>204</v>
      </c>
      <c r="L153" s="37">
        <v>7117000076</v>
      </c>
      <c r="M153" s="37" t="s">
        <v>205</v>
      </c>
      <c r="N153" s="37" t="s">
        <v>25</v>
      </c>
      <c r="O153" s="37" t="s">
        <v>206</v>
      </c>
      <c r="P153" s="101">
        <v>8481</v>
      </c>
      <c r="Q153" s="37" t="str">
        <f>MID(Таблица1[[#This Row],[ТН ВЭД 1]],1,2)</f>
        <v>84</v>
      </c>
    </row>
    <row r="154" spans="1:17" x14ac:dyDescent="0.25">
      <c r="A154" s="9" t="s">
        <v>384</v>
      </c>
      <c r="B154" s="10">
        <v>8413608000</v>
      </c>
      <c r="C154" s="10"/>
      <c r="D154" s="10" t="s">
        <v>379</v>
      </c>
      <c r="E154" s="10"/>
      <c r="F154" s="10" t="s">
        <v>374</v>
      </c>
      <c r="G154" s="10"/>
      <c r="H154" s="10"/>
      <c r="I154" s="10"/>
      <c r="J154" s="10"/>
      <c r="K154" s="38" t="s">
        <v>204</v>
      </c>
      <c r="L154" s="38">
        <v>7117000076</v>
      </c>
      <c r="M154" s="38" t="s">
        <v>205</v>
      </c>
      <c r="N154" s="38" t="s">
        <v>25</v>
      </c>
      <c r="O154" s="38" t="s">
        <v>206</v>
      </c>
      <c r="P154" s="103">
        <v>8413</v>
      </c>
      <c r="Q154" s="38" t="str">
        <f>MID(Таблица1[[#This Row],[ТН ВЭД 1]],1,2)</f>
        <v>84</v>
      </c>
    </row>
    <row r="155" spans="1:17" x14ac:dyDescent="0.25">
      <c r="A155" s="2" t="s">
        <v>385</v>
      </c>
      <c r="B155" s="3">
        <v>8504318007</v>
      </c>
      <c r="C155" s="3"/>
      <c r="D155" s="3" t="s">
        <v>370</v>
      </c>
      <c r="E155" s="3"/>
      <c r="F155" s="3" t="s">
        <v>374</v>
      </c>
      <c r="G155" s="3"/>
      <c r="H155" s="3"/>
      <c r="I155" s="3"/>
      <c r="J155" s="3"/>
      <c r="K155" s="37" t="s">
        <v>204</v>
      </c>
      <c r="L155" s="37">
        <v>7117000076</v>
      </c>
      <c r="M155" s="37" t="s">
        <v>205</v>
      </c>
      <c r="N155" s="37" t="s">
        <v>25</v>
      </c>
      <c r="O155" s="37" t="s">
        <v>206</v>
      </c>
      <c r="P155" s="101">
        <v>8504</v>
      </c>
      <c r="Q155" s="37" t="str">
        <f>MID(Таблица1[[#This Row],[ТН ВЭД 1]],1,2)</f>
        <v>85</v>
      </c>
    </row>
    <row r="156" spans="1:17" x14ac:dyDescent="0.25">
      <c r="A156" s="9" t="s">
        <v>386</v>
      </c>
      <c r="B156" s="10">
        <v>8504318007</v>
      </c>
      <c r="C156" s="10"/>
      <c r="D156" s="10" t="s">
        <v>370</v>
      </c>
      <c r="E156" s="10"/>
      <c r="F156" s="10" t="s">
        <v>374</v>
      </c>
      <c r="G156" s="10"/>
      <c r="H156" s="10"/>
      <c r="I156" s="10"/>
      <c r="J156" s="10"/>
      <c r="K156" s="38" t="s">
        <v>204</v>
      </c>
      <c r="L156" s="38">
        <v>7117000076</v>
      </c>
      <c r="M156" s="38" t="s">
        <v>205</v>
      </c>
      <c r="N156" s="38" t="s">
        <v>25</v>
      </c>
      <c r="O156" s="38" t="s">
        <v>206</v>
      </c>
      <c r="P156" s="103">
        <v>8504</v>
      </c>
      <c r="Q156" s="38" t="str">
        <f>MID(Таблица1[[#This Row],[ТН ВЭД 1]],1,2)</f>
        <v>85</v>
      </c>
    </row>
    <row r="157" spans="1:17" x14ac:dyDescent="0.25">
      <c r="A157" s="2" t="s">
        <v>387</v>
      </c>
      <c r="B157" s="3">
        <v>8413810000</v>
      </c>
      <c r="C157" s="3"/>
      <c r="D157" s="3" t="s">
        <v>388</v>
      </c>
      <c r="E157" s="3"/>
      <c r="F157" s="3" t="s">
        <v>374</v>
      </c>
      <c r="G157" s="3"/>
      <c r="H157" s="3"/>
      <c r="I157" s="3"/>
      <c r="J157" s="3"/>
      <c r="K157" s="37" t="s">
        <v>204</v>
      </c>
      <c r="L157" s="37">
        <v>7117000076</v>
      </c>
      <c r="M157" s="37" t="s">
        <v>205</v>
      </c>
      <c r="N157" s="37" t="s">
        <v>25</v>
      </c>
      <c r="O157" s="37" t="s">
        <v>206</v>
      </c>
      <c r="P157" s="101">
        <v>8413</v>
      </c>
      <c r="Q157" s="37" t="str">
        <f>MID(Таблица1[[#This Row],[ТН ВЭД 1]],1,2)</f>
        <v>84</v>
      </c>
    </row>
    <row r="158" spans="1:17" x14ac:dyDescent="0.25">
      <c r="A158" s="9" t="s">
        <v>387</v>
      </c>
      <c r="B158" s="10">
        <v>8413810000</v>
      </c>
      <c r="C158" s="10"/>
      <c r="D158" s="10" t="s">
        <v>388</v>
      </c>
      <c r="E158" s="10"/>
      <c r="F158" s="10" t="s">
        <v>377</v>
      </c>
      <c r="G158" s="10"/>
      <c r="H158" s="10"/>
      <c r="I158" s="10"/>
      <c r="J158" s="10"/>
      <c r="K158" s="38" t="s">
        <v>204</v>
      </c>
      <c r="L158" s="38">
        <v>7117000076</v>
      </c>
      <c r="M158" s="38" t="s">
        <v>205</v>
      </c>
      <c r="N158" s="38" t="s">
        <v>25</v>
      </c>
      <c r="O158" s="38" t="s">
        <v>206</v>
      </c>
      <c r="P158" s="103">
        <v>8413</v>
      </c>
      <c r="Q158" s="38" t="str">
        <f>MID(Таблица1[[#This Row],[ТН ВЭД 1]],1,2)</f>
        <v>84</v>
      </c>
    </row>
    <row r="159" spans="1:17" x14ac:dyDescent="0.25">
      <c r="A159" s="2" t="s">
        <v>387</v>
      </c>
      <c r="B159" s="3">
        <v>8413810000</v>
      </c>
      <c r="C159" s="3"/>
      <c r="D159" s="3" t="s">
        <v>388</v>
      </c>
      <c r="E159" s="3"/>
      <c r="F159" s="3" t="s">
        <v>389</v>
      </c>
      <c r="G159" s="3"/>
      <c r="H159" s="3"/>
      <c r="I159" s="3"/>
      <c r="J159" s="3"/>
      <c r="K159" s="37" t="s">
        <v>204</v>
      </c>
      <c r="L159" s="37">
        <v>7117000076</v>
      </c>
      <c r="M159" s="37" t="s">
        <v>205</v>
      </c>
      <c r="N159" s="37" t="s">
        <v>25</v>
      </c>
      <c r="O159" s="37" t="s">
        <v>206</v>
      </c>
      <c r="P159" s="101">
        <v>8413</v>
      </c>
      <c r="Q159" s="37" t="str">
        <f>MID(Таблица1[[#This Row],[ТН ВЭД 1]],1,2)</f>
        <v>84</v>
      </c>
    </row>
    <row r="160" spans="1:17" x14ac:dyDescent="0.25">
      <c r="A160" s="9" t="s">
        <v>390</v>
      </c>
      <c r="B160" s="10">
        <v>8413810000</v>
      </c>
      <c r="C160" s="10"/>
      <c r="D160" s="10" t="s">
        <v>388</v>
      </c>
      <c r="E160" s="10"/>
      <c r="F160" s="10" t="s">
        <v>374</v>
      </c>
      <c r="G160" s="10"/>
      <c r="H160" s="10"/>
      <c r="I160" s="10"/>
      <c r="J160" s="10"/>
      <c r="K160" s="38" t="s">
        <v>204</v>
      </c>
      <c r="L160" s="38">
        <v>7117000076</v>
      </c>
      <c r="M160" s="38" t="s">
        <v>205</v>
      </c>
      <c r="N160" s="38" t="s">
        <v>25</v>
      </c>
      <c r="O160" s="38" t="s">
        <v>206</v>
      </c>
      <c r="P160" s="103">
        <v>8413</v>
      </c>
      <c r="Q160" s="38" t="str">
        <f>MID(Таблица1[[#This Row],[ТН ВЭД 1]],1,2)</f>
        <v>84</v>
      </c>
    </row>
    <row r="161" spans="1:1024" x14ac:dyDescent="0.25">
      <c r="A161" s="2" t="s">
        <v>390</v>
      </c>
      <c r="B161" s="3">
        <v>8413810000</v>
      </c>
      <c r="C161" s="3"/>
      <c r="D161" s="3" t="s">
        <v>388</v>
      </c>
      <c r="E161" s="3"/>
      <c r="F161" s="3" t="s">
        <v>377</v>
      </c>
      <c r="G161" s="3"/>
      <c r="H161" s="3"/>
      <c r="I161" s="3"/>
      <c r="J161" s="3"/>
      <c r="K161" s="37" t="s">
        <v>204</v>
      </c>
      <c r="L161" s="37">
        <v>7117000076</v>
      </c>
      <c r="M161" s="37" t="s">
        <v>205</v>
      </c>
      <c r="N161" s="37" t="s">
        <v>25</v>
      </c>
      <c r="O161" s="37" t="s">
        <v>206</v>
      </c>
      <c r="P161" s="101">
        <v>8413</v>
      </c>
      <c r="Q161" s="37" t="str">
        <f>MID(Таблица1[[#This Row],[ТН ВЭД 1]],1,2)</f>
        <v>84</v>
      </c>
    </row>
    <row r="162" spans="1:1024" x14ac:dyDescent="0.25">
      <c r="A162" s="9" t="s">
        <v>390</v>
      </c>
      <c r="B162" s="10">
        <v>8413810000</v>
      </c>
      <c r="C162" s="10"/>
      <c r="D162" s="10" t="s">
        <v>388</v>
      </c>
      <c r="E162" s="10"/>
      <c r="F162" s="10" t="s">
        <v>389</v>
      </c>
      <c r="G162" s="10"/>
      <c r="H162" s="10"/>
      <c r="I162" s="10"/>
      <c r="J162" s="10"/>
      <c r="K162" s="38" t="s">
        <v>204</v>
      </c>
      <c r="L162" s="38">
        <v>7117000076</v>
      </c>
      <c r="M162" s="38" t="s">
        <v>205</v>
      </c>
      <c r="N162" s="38" t="s">
        <v>25</v>
      </c>
      <c r="O162" s="38" t="s">
        <v>206</v>
      </c>
      <c r="P162" s="103">
        <v>8413</v>
      </c>
      <c r="Q162" s="38" t="str">
        <f>MID(Таблица1[[#This Row],[ТН ВЭД 1]],1,2)</f>
        <v>84</v>
      </c>
    </row>
    <row r="163" spans="1:1024" x14ac:dyDescent="0.25">
      <c r="A163" s="2" t="s">
        <v>391</v>
      </c>
      <c r="B163" s="3">
        <v>8413702100</v>
      </c>
      <c r="C163" s="3"/>
      <c r="D163" s="3" t="s">
        <v>388</v>
      </c>
      <c r="E163" s="3"/>
      <c r="F163" s="3" t="s">
        <v>374</v>
      </c>
      <c r="G163" s="3"/>
      <c r="H163" s="3"/>
      <c r="I163" s="3"/>
      <c r="J163" s="3"/>
      <c r="K163" s="37" t="s">
        <v>204</v>
      </c>
      <c r="L163" s="37">
        <v>7117000076</v>
      </c>
      <c r="M163" s="37" t="s">
        <v>205</v>
      </c>
      <c r="N163" s="37" t="s">
        <v>25</v>
      </c>
      <c r="O163" s="37" t="s">
        <v>206</v>
      </c>
      <c r="P163" s="101">
        <v>8413</v>
      </c>
      <c r="Q163" s="37" t="str">
        <f>MID(Таблица1[[#This Row],[ТН ВЭД 1]],1,2)</f>
        <v>84</v>
      </c>
    </row>
    <row r="164" spans="1:1024" x14ac:dyDescent="0.25">
      <c r="A164" s="9" t="s">
        <v>391</v>
      </c>
      <c r="B164" s="10">
        <v>8413702100</v>
      </c>
      <c r="C164" s="10"/>
      <c r="D164" s="10" t="s">
        <v>388</v>
      </c>
      <c r="E164" s="10"/>
      <c r="F164" s="10" t="s">
        <v>377</v>
      </c>
      <c r="G164" s="10"/>
      <c r="H164" s="10"/>
      <c r="I164" s="10"/>
      <c r="J164" s="10"/>
      <c r="K164" s="38" t="s">
        <v>204</v>
      </c>
      <c r="L164" s="38">
        <v>7117000076</v>
      </c>
      <c r="M164" s="38" t="s">
        <v>205</v>
      </c>
      <c r="N164" s="38" t="s">
        <v>25</v>
      </c>
      <c r="O164" s="38" t="s">
        <v>206</v>
      </c>
      <c r="P164" s="103">
        <v>8413</v>
      </c>
      <c r="Q164" s="38" t="str">
        <f>MID(Таблица1[[#This Row],[ТН ВЭД 1]],1,2)</f>
        <v>84</v>
      </c>
    </row>
    <row r="165" spans="1:1024" x14ac:dyDescent="0.25">
      <c r="A165" s="2" t="s">
        <v>391</v>
      </c>
      <c r="B165" s="3">
        <v>8413702100</v>
      </c>
      <c r="C165" s="3"/>
      <c r="D165" s="3" t="s">
        <v>388</v>
      </c>
      <c r="E165" s="3"/>
      <c r="F165" s="3" t="s">
        <v>389</v>
      </c>
      <c r="G165" s="3"/>
      <c r="H165" s="3"/>
      <c r="I165" s="3"/>
      <c r="J165" s="3"/>
      <c r="K165" s="37" t="s">
        <v>204</v>
      </c>
      <c r="L165" s="37">
        <v>7117000076</v>
      </c>
      <c r="M165" s="37" t="s">
        <v>205</v>
      </c>
      <c r="N165" s="37" t="s">
        <v>25</v>
      </c>
      <c r="O165" s="37" t="s">
        <v>206</v>
      </c>
      <c r="P165" s="101">
        <v>8413</v>
      </c>
      <c r="Q165" s="37" t="str">
        <f>MID(Таблица1[[#This Row],[ТН ВЭД 1]],1,2)</f>
        <v>84</v>
      </c>
    </row>
    <row r="166" spans="1:1024" x14ac:dyDescent="0.25">
      <c r="A166" s="9" t="s">
        <v>392</v>
      </c>
      <c r="B166" s="10">
        <v>8414807800</v>
      </c>
      <c r="C166" s="10"/>
      <c r="D166" s="10" t="s">
        <v>393</v>
      </c>
      <c r="E166" s="10"/>
      <c r="F166" s="10" t="s">
        <v>377</v>
      </c>
      <c r="G166" s="10"/>
      <c r="H166" s="10"/>
      <c r="I166" s="10"/>
      <c r="J166" s="10"/>
      <c r="K166" s="38" t="s">
        <v>204</v>
      </c>
      <c r="L166" s="38">
        <v>7117000076</v>
      </c>
      <c r="M166" s="38" t="s">
        <v>205</v>
      </c>
      <c r="N166" s="38" t="s">
        <v>25</v>
      </c>
      <c r="O166" s="38" t="s">
        <v>206</v>
      </c>
      <c r="P166" s="103">
        <v>8414</v>
      </c>
      <c r="Q166" s="38" t="str">
        <f>MID(Таблица1[[#This Row],[ТН ВЭД 1]],1,2)</f>
        <v>84</v>
      </c>
    </row>
    <row r="167" spans="1:1024" customFormat="1" ht="51" hidden="1" customHeight="1" x14ac:dyDescent="0.25">
      <c r="A167" s="41" t="s">
        <v>394</v>
      </c>
      <c r="B167" s="42">
        <v>9026900009</v>
      </c>
      <c r="C167" s="22" t="s">
        <v>395</v>
      </c>
      <c r="D167" s="6" t="s">
        <v>396</v>
      </c>
      <c r="E167" s="43" t="s">
        <v>397</v>
      </c>
      <c r="F167" s="6" t="s">
        <v>398</v>
      </c>
      <c r="G167" s="6" t="s">
        <v>88</v>
      </c>
      <c r="H167" s="6" t="s">
        <v>399</v>
      </c>
      <c r="I167" s="6" t="s">
        <v>90</v>
      </c>
      <c r="J167" s="44">
        <v>6854.35</v>
      </c>
      <c r="K167" s="45" t="s">
        <v>400</v>
      </c>
      <c r="L167" s="6">
        <v>7132037345</v>
      </c>
      <c r="M167" s="45" t="s">
        <v>401</v>
      </c>
      <c r="N167" s="6" t="s">
        <v>25</v>
      </c>
      <c r="O167" s="6" t="s">
        <v>402</v>
      </c>
      <c r="P167" s="8">
        <v>9026</v>
      </c>
      <c r="Q167" s="6" t="str">
        <f>MID(Таблица1[[#This Row],[ТН ВЭД 1]],1,2)</f>
        <v>90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1:1024" customFormat="1" ht="31.5" hidden="1" x14ac:dyDescent="0.25">
      <c r="A168" s="46" t="s">
        <v>403</v>
      </c>
      <c r="B168" s="13">
        <v>8481109908</v>
      </c>
      <c r="C168" s="19" t="s">
        <v>404</v>
      </c>
      <c r="D168" s="19" t="s">
        <v>405</v>
      </c>
      <c r="E168" s="19" t="s">
        <v>406</v>
      </c>
      <c r="F168" s="13" t="s">
        <v>398</v>
      </c>
      <c r="G168" s="13" t="s">
        <v>88</v>
      </c>
      <c r="H168" s="13" t="s">
        <v>407</v>
      </c>
      <c r="I168" s="13" t="s">
        <v>90</v>
      </c>
      <c r="J168" s="47">
        <v>7597.25</v>
      </c>
      <c r="K168" s="48" t="s">
        <v>400</v>
      </c>
      <c r="L168" s="13">
        <v>7132037345</v>
      </c>
      <c r="M168" s="48" t="s">
        <v>401</v>
      </c>
      <c r="N168" s="13" t="s">
        <v>25</v>
      </c>
      <c r="O168" s="13" t="s">
        <v>402</v>
      </c>
      <c r="P168" s="15">
        <v>8481</v>
      </c>
      <c r="Q168" s="13" t="str">
        <f>MID(Таблица1[[#This Row],[ТН ВЭД 1]],1,2)</f>
        <v>84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1:1024" customFormat="1" hidden="1" x14ac:dyDescent="0.25">
      <c r="A169" s="41" t="s">
        <v>408</v>
      </c>
      <c r="B169" s="6">
        <v>3917400009</v>
      </c>
      <c r="C169" s="6" t="s">
        <v>409</v>
      </c>
      <c r="D169" s="6" t="s">
        <v>405</v>
      </c>
      <c r="E169" s="6" t="s">
        <v>406</v>
      </c>
      <c r="F169" s="6" t="s">
        <v>398</v>
      </c>
      <c r="G169" s="6" t="s">
        <v>88</v>
      </c>
      <c r="H169" s="6" t="s">
        <v>410</v>
      </c>
      <c r="I169" s="6" t="s">
        <v>90</v>
      </c>
      <c r="J169" s="6">
        <v>723.58</v>
      </c>
      <c r="K169" s="45" t="s">
        <v>400</v>
      </c>
      <c r="L169" s="6">
        <v>7132037345</v>
      </c>
      <c r="M169" s="45" t="s">
        <v>401</v>
      </c>
      <c r="N169" s="6" t="s">
        <v>25</v>
      </c>
      <c r="O169" s="6" t="s">
        <v>402</v>
      </c>
      <c r="P169" s="8">
        <v>3917</v>
      </c>
      <c r="Q169" s="6" t="str">
        <f>MID(Таблица1[[#This Row],[ТН ВЭД 1]],1,2)</f>
        <v>39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1:1024" customFormat="1" hidden="1" x14ac:dyDescent="0.25">
      <c r="A170" s="49" t="s">
        <v>411</v>
      </c>
      <c r="B170" s="13">
        <v>8471500000</v>
      </c>
      <c r="C170" s="13" t="s">
        <v>412</v>
      </c>
      <c r="D170" s="13" t="s">
        <v>396</v>
      </c>
      <c r="E170" s="13" t="s">
        <v>413</v>
      </c>
      <c r="F170" s="13" t="s">
        <v>398</v>
      </c>
      <c r="G170" s="13" t="s">
        <v>88</v>
      </c>
      <c r="H170" s="13" t="s">
        <v>414</v>
      </c>
      <c r="I170" s="13" t="s">
        <v>90</v>
      </c>
      <c r="J170" s="47">
        <v>2723.58</v>
      </c>
      <c r="K170" s="48" t="s">
        <v>400</v>
      </c>
      <c r="L170" s="13">
        <v>7132037345</v>
      </c>
      <c r="M170" s="48" t="s">
        <v>401</v>
      </c>
      <c r="N170" s="13" t="s">
        <v>25</v>
      </c>
      <c r="O170" s="13" t="s">
        <v>402</v>
      </c>
      <c r="P170" s="15">
        <v>8471</v>
      </c>
      <c r="Q170" s="13" t="str">
        <f>MID(Таблица1[[#This Row],[ТН ВЭД 1]],1,2)</f>
        <v>84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1:1024" customFormat="1" ht="31.5" hidden="1" x14ac:dyDescent="0.25">
      <c r="A171" s="41" t="s">
        <v>415</v>
      </c>
      <c r="B171" s="6">
        <v>8537109100</v>
      </c>
      <c r="C171" s="6" t="s">
        <v>416</v>
      </c>
      <c r="D171" s="6" t="s">
        <v>396</v>
      </c>
      <c r="E171" s="6" t="s">
        <v>413</v>
      </c>
      <c r="F171" s="6" t="s">
        <v>398</v>
      </c>
      <c r="G171" s="6" t="s">
        <v>88</v>
      </c>
      <c r="H171" s="6" t="s">
        <v>417</v>
      </c>
      <c r="I171" s="6" t="s">
        <v>90</v>
      </c>
      <c r="J171" s="44">
        <v>47227.8</v>
      </c>
      <c r="K171" s="45" t="s">
        <v>400</v>
      </c>
      <c r="L171" s="6">
        <v>7132037345</v>
      </c>
      <c r="M171" s="45" t="s">
        <v>401</v>
      </c>
      <c r="N171" s="6" t="s">
        <v>25</v>
      </c>
      <c r="O171" s="6" t="s">
        <v>402</v>
      </c>
      <c r="P171" s="8">
        <v>8537</v>
      </c>
      <c r="Q171" s="6" t="str">
        <f>MID(Таблица1[[#This Row],[ТН ВЭД 1]],1,2)</f>
        <v>85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1:1024" customFormat="1" ht="31.5" hidden="1" x14ac:dyDescent="0.25">
      <c r="A172" s="49" t="s">
        <v>418</v>
      </c>
      <c r="B172" s="13">
        <v>8537109100</v>
      </c>
      <c r="C172" s="13" t="s">
        <v>419</v>
      </c>
      <c r="D172" s="13" t="s">
        <v>396</v>
      </c>
      <c r="E172" s="13" t="s">
        <v>413</v>
      </c>
      <c r="F172" s="13" t="s">
        <v>398</v>
      </c>
      <c r="G172" s="13" t="s">
        <v>88</v>
      </c>
      <c r="H172" s="13" t="s">
        <v>420</v>
      </c>
      <c r="I172" s="13" t="s">
        <v>90</v>
      </c>
      <c r="J172" s="13">
        <v>38203.18</v>
      </c>
      <c r="K172" s="48" t="s">
        <v>400</v>
      </c>
      <c r="L172" s="13">
        <v>7132037345</v>
      </c>
      <c r="M172" s="48" t="s">
        <v>401</v>
      </c>
      <c r="N172" s="13" t="s">
        <v>25</v>
      </c>
      <c r="O172" s="13" t="s">
        <v>402</v>
      </c>
      <c r="P172" s="15">
        <v>8537</v>
      </c>
      <c r="Q172" s="13" t="str">
        <f>MID(Таблица1[[#This Row],[ТН ВЭД 1]],1,2)</f>
        <v>85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1:1024" customFormat="1" hidden="1" x14ac:dyDescent="0.25">
      <c r="A173" s="41" t="s">
        <v>421</v>
      </c>
      <c r="B173" s="6">
        <v>8537109100</v>
      </c>
      <c r="C173" s="6" t="s">
        <v>422</v>
      </c>
      <c r="D173" s="6" t="s">
        <v>396</v>
      </c>
      <c r="E173" s="6" t="s">
        <v>413</v>
      </c>
      <c r="F173" s="6" t="s">
        <v>398</v>
      </c>
      <c r="G173" s="6" t="s">
        <v>88</v>
      </c>
      <c r="H173" s="6" t="s">
        <v>423</v>
      </c>
      <c r="I173" s="6" t="s">
        <v>90</v>
      </c>
      <c r="J173" s="44">
        <v>3564.52</v>
      </c>
      <c r="K173" s="45" t="s">
        <v>400</v>
      </c>
      <c r="L173" s="6">
        <v>7132037345</v>
      </c>
      <c r="M173" s="45" t="s">
        <v>401</v>
      </c>
      <c r="N173" s="6" t="s">
        <v>25</v>
      </c>
      <c r="O173" s="6" t="s">
        <v>402</v>
      </c>
      <c r="P173" s="8">
        <v>8537</v>
      </c>
      <c r="Q173" s="6" t="str">
        <f>MID(Таблица1[[#This Row],[ТН ВЭД 1]],1,2)</f>
        <v>85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1:1024" customFormat="1" ht="31.5" hidden="1" x14ac:dyDescent="0.25">
      <c r="A174" s="49" t="s">
        <v>424</v>
      </c>
      <c r="B174" s="13">
        <v>8537109100</v>
      </c>
      <c r="C174" s="13" t="s">
        <v>425</v>
      </c>
      <c r="D174" s="13" t="s">
        <v>396</v>
      </c>
      <c r="E174" s="13" t="s">
        <v>413</v>
      </c>
      <c r="F174" s="13" t="s">
        <v>398</v>
      </c>
      <c r="G174" s="13" t="s">
        <v>88</v>
      </c>
      <c r="H174" s="13" t="s">
        <v>426</v>
      </c>
      <c r="I174" s="13" t="s">
        <v>90</v>
      </c>
      <c r="J174" s="47">
        <v>67796.17</v>
      </c>
      <c r="K174" s="48" t="s">
        <v>400</v>
      </c>
      <c r="L174" s="13">
        <v>7132037345</v>
      </c>
      <c r="M174" s="48" t="s">
        <v>401</v>
      </c>
      <c r="N174" s="13" t="s">
        <v>25</v>
      </c>
      <c r="O174" s="13" t="s">
        <v>402</v>
      </c>
      <c r="P174" s="15">
        <v>8537</v>
      </c>
      <c r="Q174" s="13" t="str">
        <f>MID(Таблица1[[#This Row],[ТН ВЭД 1]],1,2)</f>
        <v>85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1:1024" customFormat="1" hidden="1" x14ac:dyDescent="0.25">
      <c r="A175" s="41" t="s">
        <v>427</v>
      </c>
      <c r="B175" s="6">
        <v>8537109100</v>
      </c>
      <c r="C175" s="23" t="s">
        <v>428</v>
      </c>
      <c r="D175" s="6" t="s">
        <v>396</v>
      </c>
      <c r="E175" s="6" t="s">
        <v>413</v>
      </c>
      <c r="F175" s="6" t="s">
        <v>398</v>
      </c>
      <c r="G175" s="6" t="s">
        <v>88</v>
      </c>
      <c r="H175" s="6" t="s">
        <v>417</v>
      </c>
      <c r="I175" s="6" t="s">
        <v>90</v>
      </c>
      <c r="J175" s="44">
        <v>176349.67</v>
      </c>
      <c r="K175" s="45" t="s">
        <v>400</v>
      </c>
      <c r="L175" s="6">
        <v>7132037345</v>
      </c>
      <c r="M175" s="45" t="s">
        <v>401</v>
      </c>
      <c r="N175" s="6" t="s">
        <v>25</v>
      </c>
      <c r="O175" s="6" t="s">
        <v>402</v>
      </c>
      <c r="P175" s="8">
        <v>8537</v>
      </c>
      <c r="Q175" s="6" t="str">
        <f>MID(Таблица1[[#This Row],[ТН ВЭД 1]],1,2)</f>
        <v>85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1:1024" customFormat="1" hidden="1" x14ac:dyDescent="0.25">
      <c r="A176" s="49" t="s">
        <v>429</v>
      </c>
      <c r="B176" s="13">
        <v>8537109100</v>
      </c>
      <c r="C176" s="13" t="s">
        <v>430</v>
      </c>
      <c r="D176" s="13" t="s">
        <v>396</v>
      </c>
      <c r="E176" s="13" t="s">
        <v>413</v>
      </c>
      <c r="F176" s="13" t="s">
        <v>398</v>
      </c>
      <c r="G176" s="13" t="s">
        <v>88</v>
      </c>
      <c r="H176" s="13" t="s">
        <v>431</v>
      </c>
      <c r="I176" s="13" t="s">
        <v>90</v>
      </c>
      <c r="J176" s="47">
        <v>236289.6</v>
      </c>
      <c r="K176" s="48" t="s">
        <v>400</v>
      </c>
      <c r="L176" s="13">
        <v>7132037345</v>
      </c>
      <c r="M176" s="48" t="s">
        <v>401</v>
      </c>
      <c r="N176" s="13" t="s">
        <v>25</v>
      </c>
      <c r="O176" s="13" t="s">
        <v>402</v>
      </c>
      <c r="P176" s="15">
        <v>8537</v>
      </c>
      <c r="Q176" s="13" t="str">
        <f>MID(Таблица1[[#This Row],[ТН ВЭД 1]],1,2)</f>
        <v>85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1:1024" customFormat="1" hidden="1" x14ac:dyDescent="0.25">
      <c r="A177" s="41" t="s">
        <v>432</v>
      </c>
      <c r="B177" s="6">
        <v>8481209009</v>
      </c>
      <c r="C177" s="6" t="s">
        <v>433</v>
      </c>
      <c r="D177" s="6" t="s">
        <v>405</v>
      </c>
      <c r="E177" s="6" t="s">
        <v>434</v>
      </c>
      <c r="F177" s="6" t="s">
        <v>398</v>
      </c>
      <c r="G177" s="6" t="s">
        <v>88</v>
      </c>
      <c r="H177" s="6" t="s">
        <v>435</v>
      </c>
      <c r="I177" s="6" t="s">
        <v>90</v>
      </c>
      <c r="J177" s="44">
        <v>16483.87</v>
      </c>
      <c r="K177" s="45" t="s">
        <v>400</v>
      </c>
      <c r="L177" s="6">
        <v>7132037345</v>
      </c>
      <c r="M177" s="45" t="s">
        <v>401</v>
      </c>
      <c r="N177" s="6" t="s">
        <v>25</v>
      </c>
      <c r="O177" s="6" t="s">
        <v>402</v>
      </c>
      <c r="P177" s="8">
        <v>8481</v>
      </c>
      <c r="Q177" s="6" t="str">
        <f>MID(Таблица1[[#This Row],[ТН ВЭД 1]],1,2)</f>
        <v>84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1:1024" customFormat="1" hidden="1" x14ac:dyDescent="0.25">
      <c r="A178" s="18" t="s">
        <v>436</v>
      </c>
      <c r="B178" s="13">
        <v>8481209009</v>
      </c>
      <c r="C178" s="13" t="s">
        <v>437</v>
      </c>
      <c r="D178" s="13" t="s">
        <v>396</v>
      </c>
      <c r="E178" s="13" t="s">
        <v>438</v>
      </c>
      <c r="F178" s="13" t="s">
        <v>398</v>
      </c>
      <c r="G178" s="13" t="s">
        <v>88</v>
      </c>
      <c r="H178" s="13" t="s">
        <v>439</v>
      </c>
      <c r="I178" s="13" t="s">
        <v>90</v>
      </c>
      <c r="J178" s="47">
        <v>9147.31</v>
      </c>
      <c r="K178" s="48" t="s">
        <v>400</v>
      </c>
      <c r="L178" s="13">
        <v>7132037345</v>
      </c>
      <c r="M178" s="48" t="s">
        <v>401</v>
      </c>
      <c r="N178" s="13" t="s">
        <v>25</v>
      </c>
      <c r="O178" s="13" t="s">
        <v>402</v>
      </c>
      <c r="P178" s="15">
        <v>8481</v>
      </c>
      <c r="Q178" s="13" t="str">
        <f>MID(Таблица1[[#This Row],[ТН ВЭД 1]],1,2)</f>
        <v>84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1:1024" customFormat="1" hidden="1" x14ac:dyDescent="0.25">
      <c r="A179" s="41" t="s">
        <v>440</v>
      </c>
      <c r="B179" s="6">
        <v>9026900009</v>
      </c>
      <c r="C179" s="6" t="s">
        <v>441</v>
      </c>
      <c r="D179" s="6" t="s">
        <v>396</v>
      </c>
      <c r="E179" s="6" t="s">
        <v>442</v>
      </c>
      <c r="F179" s="6" t="s">
        <v>398</v>
      </c>
      <c r="G179" s="6" t="s">
        <v>88</v>
      </c>
      <c r="H179" s="6" t="s">
        <v>443</v>
      </c>
      <c r="I179" s="6" t="s">
        <v>90</v>
      </c>
      <c r="J179" s="44">
        <v>23289.599999999999</v>
      </c>
      <c r="K179" s="45" t="s">
        <v>400</v>
      </c>
      <c r="L179" s="6">
        <v>7132037345</v>
      </c>
      <c r="M179" s="45" t="s">
        <v>401</v>
      </c>
      <c r="N179" s="6" t="s">
        <v>25</v>
      </c>
      <c r="O179" s="6" t="s">
        <v>402</v>
      </c>
      <c r="P179" s="8">
        <v>9026</v>
      </c>
      <c r="Q179" s="6" t="str">
        <f>MID(Таблица1[[#This Row],[ТН ВЭД 1]],1,2)</f>
        <v>90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1:1024" customFormat="1" hidden="1" x14ac:dyDescent="0.25">
      <c r="A180" s="49" t="s">
        <v>444</v>
      </c>
      <c r="B180" s="13">
        <v>8538100000</v>
      </c>
      <c r="C180" s="13" t="s">
        <v>445</v>
      </c>
      <c r="D180" s="13" t="s">
        <v>396</v>
      </c>
      <c r="E180" s="13" t="s">
        <v>446</v>
      </c>
      <c r="F180" s="13" t="s">
        <v>398</v>
      </c>
      <c r="G180" s="13" t="s">
        <v>88</v>
      </c>
      <c r="H180" s="13" t="s">
        <v>447</v>
      </c>
      <c r="I180" s="13" t="s">
        <v>90</v>
      </c>
      <c r="J180" s="47">
        <v>62089</v>
      </c>
      <c r="K180" s="48" t="s">
        <v>400</v>
      </c>
      <c r="L180" s="13">
        <v>7132037345</v>
      </c>
      <c r="M180" s="48" t="s">
        <v>401</v>
      </c>
      <c r="N180" s="13" t="s">
        <v>25</v>
      </c>
      <c r="O180" s="13" t="s">
        <v>402</v>
      </c>
      <c r="P180" s="15">
        <v>8538</v>
      </c>
      <c r="Q180" s="13" t="str">
        <f>MID(Таблица1[[#This Row],[ТН ВЭД 1]],1,2)</f>
        <v>85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1:1024" customFormat="1" hidden="1" x14ac:dyDescent="0.25">
      <c r="A181" s="41" t="s">
        <v>448</v>
      </c>
      <c r="B181" s="6">
        <v>8538100000</v>
      </c>
      <c r="C181" s="6" t="s">
        <v>445</v>
      </c>
      <c r="D181" s="6" t="s">
        <v>396</v>
      </c>
      <c r="E181" s="6" t="s">
        <v>446</v>
      </c>
      <c r="F181" s="6" t="s">
        <v>398</v>
      </c>
      <c r="G181" s="6" t="s">
        <v>88</v>
      </c>
      <c r="H181" s="6" t="s">
        <v>431</v>
      </c>
      <c r="I181" s="6" t="s">
        <v>90</v>
      </c>
      <c r="J181" s="44">
        <v>28108.09</v>
      </c>
      <c r="K181" s="45" t="s">
        <v>400</v>
      </c>
      <c r="L181" s="6">
        <v>7132037345</v>
      </c>
      <c r="M181" s="45" t="s">
        <v>401</v>
      </c>
      <c r="N181" s="6" t="s">
        <v>25</v>
      </c>
      <c r="O181" s="6" t="s">
        <v>402</v>
      </c>
      <c r="P181" s="8">
        <v>8538</v>
      </c>
      <c r="Q181" s="6" t="str">
        <f>MID(Таблица1[[#This Row],[ТН ВЭД 1]],1,2)</f>
        <v>85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1:1024" customFormat="1" ht="105.75" hidden="1" customHeight="1" x14ac:dyDescent="0.25">
      <c r="A182" s="50" t="s">
        <v>449</v>
      </c>
      <c r="B182" s="10">
        <v>4706100000</v>
      </c>
      <c r="C182" s="27" t="s">
        <v>450</v>
      </c>
      <c r="D182" s="10" t="s">
        <v>451</v>
      </c>
      <c r="E182" s="10"/>
      <c r="F182" s="10" t="s">
        <v>452</v>
      </c>
      <c r="G182" s="10" t="s">
        <v>453</v>
      </c>
      <c r="H182" s="10">
        <v>40</v>
      </c>
      <c r="I182" s="10" t="s">
        <v>454</v>
      </c>
      <c r="J182" s="10">
        <v>2400</v>
      </c>
      <c r="K182" s="13" t="s">
        <v>455</v>
      </c>
      <c r="L182" s="13">
        <v>276054941</v>
      </c>
      <c r="M182" s="48" t="s">
        <v>456</v>
      </c>
      <c r="N182" s="13" t="s">
        <v>25</v>
      </c>
      <c r="O182" s="14" t="s">
        <v>457</v>
      </c>
      <c r="P182" s="15">
        <v>4706</v>
      </c>
      <c r="Q182" s="13" t="str">
        <f>MID(Таблица1[[#This Row],[ТН ВЭД 1]],1,2)</f>
        <v>47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1:1024" customFormat="1" ht="159.75" hidden="1" customHeight="1" x14ac:dyDescent="0.25">
      <c r="A183" s="51" t="s">
        <v>458</v>
      </c>
      <c r="B183" s="3"/>
      <c r="C183" s="23" t="s">
        <v>459</v>
      </c>
      <c r="D183" s="3" t="s">
        <v>173</v>
      </c>
      <c r="E183" s="3"/>
      <c r="F183" s="3" t="s">
        <v>452</v>
      </c>
      <c r="G183" s="3" t="s">
        <v>319</v>
      </c>
      <c r="H183" s="3">
        <v>375</v>
      </c>
      <c r="I183" s="3" t="s">
        <v>460</v>
      </c>
      <c r="J183" s="3">
        <v>935</v>
      </c>
      <c r="K183" s="13" t="s">
        <v>455</v>
      </c>
      <c r="L183" s="13">
        <v>276054941</v>
      </c>
      <c r="M183" s="45" t="s">
        <v>456</v>
      </c>
      <c r="N183" s="6" t="s">
        <v>25</v>
      </c>
      <c r="O183" s="7" t="s">
        <v>457</v>
      </c>
      <c r="P183" s="8">
        <v>2921</v>
      </c>
      <c r="Q183" s="6" t="str">
        <f>MID(Таблица1[[#This Row],[ТН ВЭД 1]],1,2)</f>
        <v>29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1:1024" customFormat="1" ht="204.75" hidden="1" x14ac:dyDescent="0.25">
      <c r="A184" s="50" t="s">
        <v>461</v>
      </c>
      <c r="B184" s="10">
        <v>4002390000</v>
      </c>
      <c r="C184" s="27" t="s">
        <v>462</v>
      </c>
      <c r="D184" s="10" t="s">
        <v>173</v>
      </c>
      <c r="E184" s="10"/>
      <c r="F184" s="10" t="s">
        <v>452</v>
      </c>
      <c r="G184" s="10" t="s">
        <v>319</v>
      </c>
      <c r="H184" s="10">
        <v>375</v>
      </c>
      <c r="I184" s="10" t="s">
        <v>460</v>
      </c>
      <c r="J184" s="10">
        <v>565</v>
      </c>
      <c r="K184" s="13" t="s">
        <v>455</v>
      </c>
      <c r="L184" s="13">
        <v>276054941</v>
      </c>
      <c r="M184" s="48" t="s">
        <v>456</v>
      </c>
      <c r="N184" s="13" t="s">
        <v>25</v>
      </c>
      <c r="O184" s="14" t="s">
        <v>457</v>
      </c>
      <c r="P184" s="15">
        <v>4002</v>
      </c>
      <c r="Q184" s="13" t="str">
        <f>MID(Таблица1[[#This Row],[ТН ВЭД 1]],1,2)</f>
        <v>40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1:1024" customFormat="1" ht="173.25" hidden="1" x14ac:dyDescent="0.25">
      <c r="A185" s="51" t="s">
        <v>463</v>
      </c>
      <c r="B185" s="3"/>
      <c r="C185" s="23" t="s">
        <v>464</v>
      </c>
      <c r="D185" s="3" t="s">
        <v>309</v>
      </c>
      <c r="E185" s="3"/>
      <c r="F185" s="3"/>
      <c r="G185" s="3" t="s">
        <v>319</v>
      </c>
      <c r="H185" s="3">
        <v>300</v>
      </c>
      <c r="I185" s="3" t="s">
        <v>460</v>
      </c>
      <c r="J185" s="3">
        <v>407</v>
      </c>
      <c r="K185" s="13" t="s">
        <v>455</v>
      </c>
      <c r="L185" s="13">
        <v>276054941</v>
      </c>
      <c r="M185" s="45" t="s">
        <v>456</v>
      </c>
      <c r="N185" s="6" t="s">
        <v>25</v>
      </c>
      <c r="O185" s="7" t="s">
        <v>457</v>
      </c>
      <c r="P185" s="8">
        <v>3546</v>
      </c>
      <c r="Q185" s="6" t="str">
        <f>MID(Таблица1[[#This Row],[ТН ВЭД 1]],1,2)</f>
        <v>35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1:1024" customFormat="1" ht="267.75" hidden="1" x14ac:dyDescent="0.25">
      <c r="A186" s="50" t="s">
        <v>465</v>
      </c>
      <c r="B186" s="17"/>
      <c r="C186" s="27" t="s">
        <v>466</v>
      </c>
      <c r="D186" s="10" t="s">
        <v>467</v>
      </c>
      <c r="E186" s="10"/>
      <c r="F186" s="10" t="s">
        <v>452</v>
      </c>
      <c r="G186" s="10" t="s">
        <v>453</v>
      </c>
      <c r="H186" s="10">
        <v>1666</v>
      </c>
      <c r="I186" s="10"/>
      <c r="J186" s="10">
        <v>300</v>
      </c>
      <c r="K186" s="13" t="s">
        <v>455</v>
      </c>
      <c r="L186" s="13">
        <v>276054941</v>
      </c>
      <c r="M186" s="48" t="s">
        <v>456</v>
      </c>
      <c r="N186" s="13" t="s">
        <v>25</v>
      </c>
      <c r="O186" s="14" t="s">
        <v>457</v>
      </c>
      <c r="P186" s="15">
        <v>4002</v>
      </c>
      <c r="Q186" s="13" t="str">
        <f>MID(Таблица1[[#This Row],[ТН ВЭД 1]],1,2)</f>
        <v>40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1:1024" customFormat="1" ht="94.5" hidden="1" x14ac:dyDescent="0.25">
      <c r="A187" s="51" t="s">
        <v>468</v>
      </c>
      <c r="B187" s="3">
        <v>4001100000</v>
      </c>
      <c r="C187" s="23" t="s">
        <v>469</v>
      </c>
      <c r="D187" s="3" t="s">
        <v>470</v>
      </c>
      <c r="E187" s="3"/>
      <c r="F187" s="3" t="s">
        <v>452</v>
      </c>
      <c r="G187" s="3" t="s">
        <v>319</v>
      </c>
      <c r="H187" s="3">
        <v>25</v>
      </c>
      <c r="I187" s="3" t="s">
        <v>460</v>
      </c>
      <c r="J187" s="3">
        <v>152</v>
      </c>
      <c r="K187" s="13" t="s">
        <v>455</v>
      </c>
      <c r="L187" s="13">
        <v>276054941</v>
      </c>
      <c r="M187" s="45" t="s">
        <v>456</v>
      </c>
      <c r="N187" s="6" t="s">
        <v>25</v>
      </c>
      <c r="O187" s="7" t="s">
        <v>457</v>
      </c>
      <c r="P187" s="8">
        <v>4001</v>
      </c>
      <c r="Q187" s="6" t="str">
        <f>MID(Таблица1[[#This Row],[ТН ВЭД 1]],1,2)</f>
        <v>40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1:1024" customFormat="1" ht="204.75" hidden="1" x14ac:dyDescent="0.25">
      <c r="A188" s="50" t="s">
        <v>471</v>
      </c>
      <c r="B188" s="10"/>
      <c r="C188" s="27" t="s">
        <v>472</v>
      </c>
      <c r="D188" s="10" t="s">
        <v>473</v>
      </c>
      <c r="E188" s="27"/>
      <c r="F188" s="10" t="s">
        <v>452</v>
      </c>
      <c r="G188" s="10" t="s">
        <v>319</v>
      </c>
      <c r="H188" s="10">
        <v>50</v>
      </c>
      <c r="I188" s="10" t="s">
        <v>460</v>
      </c>
      <c r="J188" s="10">
        <v>3162</v>
      </c>
      <c r="K188" s="13" t="s">
        <v>455</v>
      </c>
      <c r="L188" s="13">
        <v>276054941</v>
      </c>
      <c r="M188" s="48" t="s">
        <v>456</v>
      </c>
      <c r="N188" s="13" t="s">
        <v>25</v>
      </c>
      <c r="O188" s="14" t="s">
        <v>457</v>
      </c>
      <c r="P188" s="15"/>
      <c r="Q188" s="13" t="str">
        <f>MID(Таблица1[[#This Row],[ТН ВЭД 1]],1,2)</f>
        <v/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1:1024" customFormat="1" ht="94.5" hidden="1" x14ac:dyDescent="0.25">
      <c r="A189" s="51" t="s">
        <v>474</v>
      </c>
      <c r="B189" s="3"/>
      <c r="C189" s="23" t="s">
        <v>475</v>
      </c>
      <c r="D189" s="3" t="s">
        <v>473</v>
      </c>
      <c r="E189" s="23"/>
      <c r="F189" s="3" t="s">
        <v>452</v>
      </c>
      <c r="G189" s="3" t="s">
        <v>319</v>
      </c>
      <c r="H189" s="3">
        <v>20</v>
      </c>
      <c r="I189" s="3" t="s">
        <v>460</v>
      </c>
      <c r="J189" s="3">
        <v>10422</v>
      </c>
      <c r="K189" s="13" t="s">
        <v>455</v>
      </c>
      <c r="L189" s="13">
        <v>276054941</v>
      </c>
      <c r="M189" s="45" t="s">
        <v>456</v>
      </c>
      <c r="N189" s="6" t="s">
        <v>25</v>
      </c>
      <c r="O189" s="7" t="s">
        <v>457</v>
      </c>
      <c r="P189" s="8"/>
      <c r="Q189" s="6" t="str">
        <f>MID(Таблица1[[#This Row],[ТН ВЭД 1]],1,2)</f>
        <v/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1:1024" customFormat="1" ht="204.75" hidden="1" x14ac:dyDescent="0.25">
      <c r="A190" s="50" t="s">
        <v>476</v>
      </c>
      <c r="B190" s="10"/>
      <c r="C190" s="27" t="s">
        <v>477</v>
      </c>
      <c r="D190" s="10" t="s">
        <v>478</v>
      </c>
      <c r="E190" s="10"/>
      <c r="F190" s="10" t="s">
        <v>452</v>
      </c>
      <c r="G190" s="10" t="s">
        <v>319</v>
      </c>
      <c r="H190" s="10">
        <v>200</v>
      </c>
      <c r="I190" s="10" t="s">
        <v>460</v>
      </c>
      <c r="J190" s="10">
        <v>1090.54</v>
      </c>
      <c r="K190" s="13" t="s">
        <v>455</v>
      </c>
      <c r="L190" s="13">
        <v>276054941</v>
      </c>
      <c r="M190" s="48" t="s">
        <v>456</v>
      </c>
      <c r="N190" s="13" t="s">
        <v>25</v>
      </c>
      <c r="O190" s="14" t="s">
        <v>457</v>
      </c>
      <c r="P190" s="15"/>
      <c r="Q190" s="13" t="str">
        <f>MID(Таблица1[[#This Row],[ТН ВЭД 1]],1,2)</f>
        <v/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1:1024" customFormat="1" ht="94.5" hidden="1" x14ac:dyDescent="0.25">
      <c r="A191" s="51" t="s">
        <v>479</v>
      </c>
      <c r="B191" s="3"/>
      <c r="C191" s="23" t="s">
        <v>480</v>
      </c>
      <c r="D191" s="3" t="s">
        <v>309</v>
      </c>
      <c r="E191" s="3"/>
      <c r="F191" s="3" t="s">
        <v>452</v>
      </c>
      <c r="G191" s="3" t="s">
        <v>319</v>
      </c>
      <c r="H191" s="3">
        <v>5</v>
      </c>
      <c r="I191" s="3"/>
      <c r="J191" s="3"/>
      <c r="K191" s="13" t="s">
        <v>455</v>
      </c>
      <c r="L191" s="13">
        <v>276054941</v>
      </c>
      <c r="M191" s="45" t="s">
        <v>456</v>
      </c>
      <c r="N191" s="6" t="s">
        <v>25</v>
      </c>
      <c r="O191" s="7" t="s">
        <v>457</v>
      </c>
      <c r="P191" s="8"/>
      <c r="Q191" s="6" t="str">
        <f>MID(Таблица1[[#This Row],[ТН ВЭД 1]],1,2)</f>
        <v/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1:1024" customFormat="1" ht="63" hidden="1" x14ac:dyDescent="0.25">
      <c r="A192" s="50" t="s">
        <v>481</v>
      </c>
      <c r="B192" s="10"/>
      <c r="C192" s="27" t="s">
        <v>482</v>
      </c>
      <c r="D192" s="10"/>
      <c r="E192" s="10"/>
      <c r="F192" s="10" t="s">
        <v>452</v>
      </c>
      <c r="G192" s="10" t="s">
        <v>319</v>
      </c>
      <c r="H192" s="10">
        <v>10</v>
      </c>
      <c r="I192" s="10" t="s">
        <v>460</v>
      </c>
      <c r="J192" s="10">
        <v>283</v>
      </c>
      <c r="K192" s="13" t="s">
        <v>455</v>
      </c>
      <c r="L192" s="13">
        <v>276054941</v>
      </c>
      <c r="M192" s="48" t="s">
        <v>456</v>
      </c>
      <c r="N192" s="13" t="s">
        <v>25</v>
      </c>
      <c r="O192" s="14" t="s">
        <v>457</v>
      </c>
      <c r="P192" s="15">
        <v>2530</v>
      </c>
      <c r="Q192" s="13" t="str">
        <f>MID(Таблица1[[#This Row],[ТН ВЭД 1]],1,2)</f>
        <v>25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1:1024" customFormat="1" ht="94.5" hidden="1" x14ac:dyDescent="0.25">
      <c r="A193" s="51" t="s">
        <v>483</v>
      </c>
      <c r="B193" s="3"/>
      <c r="C193" s="23" t="s">
        <v>484</v>
      </c>
      <c r="D193" s="3" t="s">
        <v>485</v>
      </c>
      <c r="E193" s="3"/>
      <c r="F193" s="3" t="s">
        <v>452</v>
      </c>
      <c r="G193" s="3" t="s">
        <v>319</v>
      </c>
      <c r="H193" s="3">
        <v>500</v>
      </c>
      <c r="I193" s="3" t="s">
        <v>460</v>
      </c>
      <c r="J193" s="3">
        <v>582</v>
      </c>
      <c r="K193" s="13" t="s">
        <v>455</v>
      </c>
      <c r="L193" s="13">
        <v>276054941</v>
      </c>
      <c r="M193" s="45" t="s">
        <v>456</v>
      </c>
      <c r="N193" s="6" t="s">
        <v>25</v>
      </c>
      <c r="O193" s="7" t="s">
        <v>457</v>
      </c>
      <c r="P193" s="8">
        <v>3920</v>
      </c>
      <c r="Q193" s="6" t="str">
        <f>MID(Таблица1[[#This Row],[ТН ВЭД 1]],1,2)</f>
        <v>39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1:1024" customFormat="1" ht="236.25" hidden="1" x14ac:dyDescent="0.25">
      <c r="A194" s="50" t="s">
        <v>486</v>
      </c>
      <c r="B194" s="10"/>
      <c r="C194" s="27" t="s">
        <v>487</v>
      </c>
      <c r="D194" s="10" t="s">
        <v>173</v>
      </c>
      <c r="E194" s="10"/>
      <c r="F194" s="10" t="s">
        <v>452</v>
      </c>
      <c r="G194" s="10" t="s">
        <v>319</v>
      </c>
      <c r="H194" s="10">
        <v>2</v>
      </c>
      <c r="I194" s="10" t="s">
        <v>460</v>
      </c>
      <c r="J194" s="10"/>
      <c r="K194" s="13" t="s">
        <v>455</v>
      </c>
      <c r="L194" s="13">
        <v>276054941</v>
      </c>
      <c r="M194" s="48" t="s">
        <v>456</v>
      </c>
      <c r="N194" s="13" t="s">
        <v>25</v>
      </c>
      <c r="O194" s="14" t="s">
        <v>457</v>
      </c>
      <c r="P194" s="15">
        <v>3920</v>
      </c>
      <c r="Q194" s="13" t="str">
        <f>MID(Таблица1[[#This Row],[ТН ВЭД 1]],1,2)</f>
        <v>39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1:1024" customFormat="1" ht="110.25" hidden="1" x14ac:dyDescent="0.25">
      <c r="A195" s="51" t="s">
        <v>488</v>
      </c>
      <c r="B195" s="3"/>
      <c r="C195" s="23" t="s">
        <v>489</v>
      </c>
      <c r="D195" s="3" t="s">
        <v>173</v>
      </c>
      <c r="E195" s="3"/>
      <c r="F195" s="3" t="s">
        <v>452</v>
      </c>
      <c r="G195" s="3" t="s">
        <v>319</v>
      </c>
      <c r="H195" s="3">
        <v>15</v>
      </c>
      <c r="I195" s="3" t="s">
        <v>460</v>
      </c>
      <c r="J195" s="3">
        <v>127</v>
      </c>
      <c r="K195" s="13" t="s">
        <v>455</v>
      </c>
      <c r="L195" s="13">
        <v>276054941</v>
      </c>
      <c r="M195" s="45" t="s">
        <v>456</v>
      </c>
      <c r="N195" s="6" t="s">
        <v>25</v>
      </c>
      <c r="O195" s="7" t="s">
        <v>457</v>
      </c>
      <c r="P195" s="8">
        <v>2923</v>
      </c>
      <c r="Q195" s="6" t="str">
        <f>MID(Таблица1[[#This Row],[ТН ВЭД 1]],1,2)</f>
        <v>29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1:1024" customFormat="1" ht="126" hidden="1" x14ac:dyDescent="0.25">
      <c r="A196" s="50" t="s">
        <v>490</v>
      </c>
      <c r="B196" s="10"/>
      <c r="C196" s="27" t="s">
        <v>491</v>
      </c>
      <c r="D196" s="10" t="s">
        <v>492</v>
      </c>
      <c r="E196" s="10"/>
      <c r="F196" s="10" t="s">
        <v>452</v>
      </c>
      <c r="G196" s="10" t="s">
        <v>319</v>
      </c>
      <c r="H196" s="10">
        <v>75</v>
      </c>
      <c r="I196" s="10" t="s">
        <v>460</v>
      </c>
      <c r="J196" s="10">
        <v>738</v>
      </c>
      <c r="K196" s="13" t="s">
        <v>455</v>
      </c>
      <c r="L196" s="13">
        <v>276054941</v>
      </c>
      <c r="M196" s="48" t="s">
        <v>456</v>
      </c>
      <c r="N196" s="13" t="s">
        <v>25</v>
      </c>
      <c r="O196" s="14" t="s">
        <v>457</v>
      </c>
      <c r="P196" s="15">
        <v>32</v>
      </c>
      <c r="Q196" s="13" t="str">
        <f>MID(Таблица1[[#This Row],[ТН ВЭД 1]],1,2)</f>
        <v>32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1:1024" customFormat="1" ht="189" hidden="1" x14ac:dyDescent="0.25">
      <c r="A197" s="51" t="s">
        <v>493</v>
      </c>
      <c r="B197" s="3"/>
      <c r="C197" s="23" t="s">
        <v>494</v>
      </c>
      <c r="D197" s="3" t="s">
        <v>492</v>
      </c>
      <c r="E197" s="3"/>
      <c r="F197" s="3" t="s">
        <v>452</v>
      </c>
      <c r="G197" s="3" t="s">
        <v>319</v>
      </c>
      <c r="H197" s="3">
        <v>375</v>
      </c>
      <c r="I197" s="3" t="s">
        <v>460</v>
      </c>
      <c r="J197" s="3">
        <v>212</v>
      </c>
      <c r="K197" s="13" t="s">
        <v>455</v>
      </c>
      <c r="L197" s="13">
        <v>276054941</v>
      </c>
      <c r="M197" s="45" t="s">
        <v>456</v>
      </c>
      <c r="N197" s="6" t="s">
        <v>25</v>
      </c>
      <c r="O197" s="7" t="s">
        <v>457</v>
      </c>
      <c r="P197" s="8" t="s">
        <v>495</v>
      </c>
      <c r="Q197" s="6" t="str">
        <f>MID(Таблица1[[#This Row],[ТН ВЭД 1]],1,2)</f>
        <v>28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1:1024" customFormat="1" ht="94.5" hidden="1" x14ac:dyDescent="0.25">
      <c r="A198" s="50" t="s">
        <v>496</v>
      </c>
      <c r="B198" s="10"/>
      <c r="C198" s="27" t="s">
        <v>497</v>
      </c>
      <c r="D198" s="10" t="s">
        <v>485</v>
      </c>
      <c r="E198" s="10"/>
      <c r="F198" s="10" t="s">
        <v>452</v>
      </c>
      <c r="G198" s="10" t="s">
        <v>319</v>
      </c>
      <c r="H198" s="10">
        <v>2</v>
      </c>
      <c r="I198" s="10" t="s">
        <v>460</v>
      </c>
      <c r="J198" s="10"/>
      <c r="K198" s="13" t="s">
        <v>455</v>
      </c>
      <c r="L198" s="13">
        <v>276054941</v>
      </c>
      <c r="M198" s="48" t="s">
        <v>456</v>
      </c>
      <c r="N198" s="13" t="s">
        <v>25</v>
      </c>
      <c r="O198" s="14" t="s">
        <v>457</v>
      </c>
      <c r="P198" s="15">
        <v>2710</v>
      </c>
      <c r="Q198" s="13" t="str">
        <f>MID(Таблица1[[#This Row],[ТН ВЭД 1]],1,2)</f>
        <v>27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1:1024" customFormat="1" ht="126" hidden="1" x14ac:dyDescent="0.25">
      <c r="A199" s="51" t="s">
        <v>498</v>
      </c>
      <c r="B199" s="3"/>
      <c r="C199" s="23" t="s">
        <v>499</v>
      </c>
      <c r="D199" s="3" t="s">
        <v>500</v>
      </c>
      <c r="E199" s="3" t="s">
        <v>501</v>
      </c>
      <c r="F199" s="3" t="s">
        <v>452</v>
      </c>
      <c r="G199" s="3" t="s">
        <v>319</v>
      </c>
      <c r="H199" s="3">
        <v>2</v>
      </c>
      <c r="I199" s="3" t="s">
        <v>460</v>
      </c>
      <c r="J199" s="3">
        <v>415</v>
      </c>
      <c r="K199" s="13" t="s">
        <v>455</v>
      </c>
      <c r="L199" s="13">
        <v>276054941</v>
      </c>
      <c r="M199" s="45" t="s">
        <v>456</v>
      </c>
      <c r="N199" s="6" t="s">
        <v>25</v>
      </c>
      <c r="O199" s="7" t="s">
        <v>457</v>
      </c>
      <c r="P199" s="8">
        <v>2710</v>
      </c>
      <c r="Q199" s="6" t="str">
        <f>MID(Таблица1[[#This Row],[ТН ВЭД 1]],1,2)</f>
        <v>27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1:1024" customFormat="1" hidden="1" x14ac:dyDescent="0.25">
      <c r="A200" s="50" t="s">
        <v>502</v>
      </c>
      <c r="B200" s="10">
        <v>2930300000</v>
      </c>
      <c r="C200" s="10"/>
      <c r="D200" s="10" t="s">
        <v>500</v>
      </c>
      <c r="E200" s="10"/>
      <c r="F200" s="10"/>
      <c r="G200" s="10"/>
      <c r="H200" s="10"/>
      <c r="I200" s="10"/>
      <c r="J200" s="10"/>
      <c r="K200" s="13" t="s">
        <v>455</v>
      </c>
      <c r="L200" s="13">
        <v>276054941</v>
      </c>
      <c r="M200" s="48" t="s">
        <v>456</v>
      </c>
      <c r="N200" s="13" t="s">
        <v>25</v>
      </c>
      <c r="O200" s="14" t="s">
        <v>457</v>
      </c>
      <c r="P200" s="15">
        <v>2930</v>
      </c>
      <c r="Q200" s="13" t="str">
        <f>MID(Таблица1[[#This Row],[ТН ВЭД 1]],1,2)</f>
        <v>29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1:1024" customFormat="1" ht="157.5" hidden="1" x14ac:dyDescent="0.25">
      <c r="A201" s="51" t="s">
        <v>503</v>
      </c>
      <c r="B201" s="3">
        <v>2519903000</v>
      </c>
      <c r="C201" s="23" t="s">
        <v>504</v>
      </c>
      <c r="D201" s="3" t="s">
        <v>505</v>
      </c>
      <c r="E201" s="3"/>
      <c r="F201" s="3" t="s">
        <v>452</v>
      </c>
      <c r="G201" s="3" t="s">
        <v>319</v>
      </c>
      <c r="H201" s="3">
        <v>10</v>
      </c>
      <c r="I201" s="3" t="s">
        <v>460</v>
      </c>
      <c r="J201" s="3">
        <v>135</v>
      </c>
      <c r="K201" s="13" t="s">
        <v>455</v>
      </c>
      <c r="L201" s="13">
        <v>276054941</v>
      </c>
      <c r="M201" s="45" t="s">
        <v>456</v>
      </c>
      <c r="N201" s="6" t="s">
        <v>25</v>
      </c>
      <c r="O201" s="7" t="s">
        <v>457</v>
      </c>
      <c r="P201" s="8">
        <v>2519</v>
      </c>
      <c r="Q201" s="6" t="str">
        <f>MID(Таблица1[[#This Row],[ТН ВЭД 1]],1,2)</f>
        <v>25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1:1024" customFormat="1" ht="126" hidden="1" x14ac:dyDescent="0.25">
      <c r="A202" s="50" t="s">
        <v>506</v>
      </c>
      <c r="B202" s="10"/>
      <c r="C202" s="27" t="s">
        <v>507</v>
      </c>
      <c r="D202" s="10" t="s">
        <v>508</v>
      </c>
      <c r="E202" s="10"/>
      <c r="F202" s="10" t="s">
        <v>452</v>
      </c>
      <c r="G202" s="10" t="s">
        <v>319</v>
      </c>
      <c r="H202" s="10">
        <v>70</v>
      </c>
      <c r="I202" s="10" t="s">
        <v>460</v>
      </c>
      <c r="J202" s="10">
        <v>650</v>
      </c>
      <c r="K202" s="13" t="s">
        <v>455</v>
      </c>
      <c r="L202" s="13">
        <v>276054941</v>
      </c>
      <c r="M202" s="48" t="s">
        <v>456</v>
      </c>
      <c r="N202" s="13" t="s">
        <v>25</v>
      </c>
      <c r="O202" s="14" t="s">
        <v>457</v>
      </c>
      <c r="P202" s="15">
        <v>2710</v>
      </c>
      <c r="Q202" s="13" t="str">
        <f>MID(Таблица1[[#This Row],[ТН ВЭД 1]],1,2)</f>
        <v>27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1:1024" customFormat="1" ht="23.25" hidden="1" customHeight="1" x14ac:dyDescent="0.25">
      <c r="A203" s="2" t="s">
        <v>509</v>
      </c>
      <c r="B203" s="39" t="s">
        <v>510</v>
      </c>
      <c r="C203" s="3"/>
      <c r="D203" s="3" t="s">
        <v>309</v>
      </c>
      <c r="E203" s="39" t="s">
        <v>511</v>
      </c>
      <c r="F203" s="5" t="s">
        <v>512</v>
      </c>
      <c r="G203" s="5" t="s">
        <v>88</v>
      </c>
      <c r="H203" s="5">
        <v>16</v>
      </c>
      <c r="I203" s="5" t="s">
        <v>117</v>
      </c>
      <c r="J203" s="3"/>
      <c r="K203" s="6" t="s">
        <v>513</v>
      </c>
      <c r="L203" s="52">
        <v>7130505333</v>
      </c>
      <c r="M203" s="37" t="s">
        <v>514</v>
      </c>
      <c r="N203" s="6" t="s">
        <v>25</v>
      </c>
      <c r="O203" s="53" t="e">
        <f ca="1">VLOOKUP($O203,[1]ОКВЭД!$C$2:$D$2791,2,FALSE())</f>
        <v>#VALUE!</v>
      </c>
      <c r="P203" s="8">
        <v>85</v>
      </c>
      <c r="Q203" s="6" t="str">
        <f>MID(Таблица1[[#This Row],[ТН ВЭД 1]],1,2)</f>
        <v>85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1:1024" customFormat="1" ht="23.25" hidden="1" customHeight="1" x14ac:dyDescent="0.25">
      <c r="A204" s="9" t="s">
        <v>509</v>
      </c>
      <c r="B204" s="40" t="s">
        <v>515</v>
      </c>
      <c r="C204" s="10"/>
      <c r="D204" s="10" t="s">
        <v>309</v>
      </c>
      <c r="E204" s="40" t="s">
        <v>511</v>
      </c>
      <c r="F204" s="12" t="s">
        <v>512</v>
      </c>
      <c r="G204" s="12" t="s">
        <v>88</v>
      </c>
      <c r="H204" s="12">
        <v>8</v>
      </c>
      <c r="I204" s="12" t="s">
        <v>117</v>
      </c>
      <c r="J204" s="10"/>
      <c r="K204" s="13" t="s">
        <v>513</v>
      </c>
      <c r="L204" s="54">
        <v>7130505333</v>
      </c>
      <c r="M204" s="38" t="s">
        <v>514</v>
      </c>
      <c r="N204" s="13" t="s">
        <v>25</v>
      </c>
      <c r="O204" s="55" t="e">
        <f ca="1">VLOOKUP($O204,[1]ОКВЭД!$C$2:$D$2791,2,FALSE())</f>
        <v>#VALUE!</v>
      </c>
      <c r="P204" s="15">
        <v>85</v>
      </c>
      <c r="Q204" s="13" t="str">
        <f>MID(Таблица1[[#This Row],[ТН ВЭД 1]],1,2)</f>
        <v>85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1:1024" customFormat="1" ht="24" hidden="1" customHeight="1" x14ac:dyDescent="0.25">
      <c r="A205" s="2" t="s">
        <v>509</v>
      </c>
      <c r="B205" s="39" t="s">
        <v>516</v>
      </c>
      <c r="C205" s="3"/>
      <c r="D205" s="3" t="s">
        <v>309</v>
      </c>
      <c r="E205" s="39" t="s">
        <v>511</v>
      </c>
      <c r="F205" s="5" t="s">
        <v>512</v>
      </c>
      <c r="G205" s="5" t="s">
        <v>88</v>
      </c>
      <c r="H205" s="5">
        <v>8</v>
      </c>
      <c r="I205" s="5" t="s">
        <v>117</v>
      </c>
      <c r="J205" s="3"/>
      <c r="K205" s="6" t="s">
        <v>513</v>
      </c>
      <c r="L205" s="52">
        <v>7130505333</v>
      </c>
      <c r="M205" s="37" t="s">
        <v>514</v>
      </c>
      <c r="N205" s="6" t="s">
        <v>25</v>
      </c>
      <c r="O205" s="53" t="e">
        <f ca="1">VLOOKUP($O205,[1]ОКВЭД!$C$2:$D$2791,2,FALSE())</f>
        <v>#VALUE!</v>
      </c>
      <c r="P205" s="8">
        <v>85</v>
      </c>
      <c r="Q205" s="6" t="str">
        <f>MID(Таблица1[[#This Row],[ТН ВЭД 1]],1,2)</f>
        <v>85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1:1024" customFormat="1" ht="24" hidden="1" customHeight="1" x14ac:dyDescent="0.25">
      <c r="A206" s="9" t="s">
        <v>517</v>
      </c>
      <c r="B206" s="40" t="s">
        <v>518</v>
      </c>
      <c r="C206" s="10"/>
      <c r="D206" s="10" t="s">
        <v>309</v>
      </c>
      <c r="E206" s="40" t="s">
        <v>519</v>
      </c>
      <c r="F206" s="12" t="s">
        <v>512</v>
      </c>
      <c r="G206" s="12" t="s">
        <v>88</v>
      </c>
      <c r="H206" s="12">
        <v>1</v>
      </c>
      <c r="I206" s="12" t="s">
        <v>117</v>
      </c>
      <c r="J206" s="10"/>
      <c r="K206" s="13" t="s">
        <v>513</v>
      </c>
      <c r="L206" s="54">
        <v>7130505333</v>
      </c>
      <c r="M206" s="38" t="s">
        <v>514</v>
      </c>
      <c r="N206" s="13" t="s">
        <v>25</v>
      </c>
      <c r="O206" s="55" t="e">
        <f ca="1">VLOOKUP($O206,[1]ОКВЭД!$C$2:$D$2791,2,FALSE())</f>
        <v>#VALUE!</v>
      </c>
      <c r="P206" s="15">
        <v>85</v>
      </c>
      <c r="Q206" s="13" t="str">
        <f>MID(Таблица1[[#This Row],[ТН ВЭД 1]],1,2)</f>
        <v>85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1:1024" customFormat="1" hidden="1" x14ac:dyDescent="0.25">
      <c r="A207" s="20" t="s">
        <v>520</v>
      </c>
      <c r="B207" s="39" t="s">
        <v>518</v>
      </c>
      <c r="C207" s="3"/>
      <c r="D207" s="3" t="s">
        <v>309</v>
      </c>
      <c r="E207" s="39" t="s">
        <v>521</v>
      </c>
      <c r="F207" s="5" t="s">
        <v>512</v>
      </c>
      <c r="G207" s="5" t="s">
        <v>88</v>
      </c>
      <c r="H207" s="5">
        <v>2</v>
      </c>
      <c r="I207" s="5" t="s">
        <v>117</v>
      </c>
      <c r="J207" s="3"/>
      <c r="K207" s="6" t="s">
        <v>513</v>
      </c>
      <c r="L207" s="52">
        <v>7130505333</v>
      </c>
      <c r="M207" s="37" t="s">
        <v>514</v>
      </c>
      <c r="N207" s="6" t="s">
        <v>25</v>
      </c>
      <c r="O207" s="53" t="e">
        <f ca="1">VLOOKUP($O207,[1]ОКВЭД!$C$2:$D$2791,2,FALSE())</f>
        <v>#VALUE!</v>
      </c>
      <c r="P207" s="8">
        <v>85</v>
      </c>
      <c r="Q207" s="6" t="str">
        <f>MID(Таблица1[[#This Row],[ТН ВЭД 1]],1,2)</f>
        <v>85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1:1024" customFormat="1" ht="24" hidden="1" customHeight="1" x14ac:dyDescent="0.25">
      <c r="A208" s="18" t="s">
        <v>522</v>
      </c>
      <c r="B208" s="40"/>
      <c r="C208" s="10"/>
      <c r="D208" s="10" t="s">
        <v>309</v>
      </c>
      <c r="E208" s="40" t="s">
        <v>521</v>
      </c>
      <c r="F208" s="12" t="s">
        <v>512</v>
      </c>
      <c r="G208" s="12" t="s">
        <v>88</v>
      </c>
      <c r="H208" s="12">
        <v>1</v>
      </c>
      <c r="I208" s="12" t="s">
        <v>117</v>
      </c>
      <c r="J208" s="10"/>
      <c r="K208" s="13" t="s">
        <v>513</v>
      </c>
      <c r="L208" s="54">
        <v>7130505333</v>
      </c>
      <c r="M208" s="38" t="s">
        <v>514</v>
      </c>
      <c r="N208" s="13" t="s">
        <v>25</v>
      </c>
      <c r="O208" s="55" t="e">
        <f ca="1">VLOOKUP($O208,[1]ОКВЭД!$C$2:$D$2791,2,FALSE())</f>
        <v>#VALUE!</v>
      </c>
      <c r="P208" s="15">
        <v>85</v>
      </c>
      <c r="Q208" s="13" t="str">
        <f>MID(Таблица1[[#This Row],[ТН ВЭД 1]],1,2)</f>
        <v>85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customFormat="1" ht="26.25" hidden="1" customHeight="1" x14ac:dyDescent="0.25">
      <c r="A209" s="2" t="s">
        <v>523</v>
      </c>
      <c r="B209" s="39"/>
      <c r="C209" s="3"/>
      <c r="D209" s="3"/>
      <c r="E209" s="39" t="s">
        <v>524</v>
      </c>
      <c r="F209" s="5" t="s">
        <v>512</v>
      </c>
      <c r="G209" s="5" t="s">
        <v>88</v>
      </c>
      <c r="H209" s="5">
        <v>1</v>
      </c>
      <c r="I209" s="5" t="s">
        <v>117</v>
      </c>
      <c r="J209" s="3"/>
      <c r="K209" s="6" t="s">
        <v>513</v>
      </c>
      <c r="L209" s="52">
        <v>7130505333</v>
      </c>
      <c r="M209" s="37" t="s">
        <v>514</v>
      </c>
      <c r="N209" s="6" t="s">
        <v>25</v>
      </c>
      <c r="O209" s="53" t="e">
        <f ca="1">VLOOKUP($O209,[1]ОКВЭД!$C$2:$D$2791,2,FALSE())</f>
        <v>#VALUE!</v>
      </c>
      <c r="P209" s="8">
        <v>85</v>
      </c>
      <c r="Q209" s="6" t="str">
        <f>MID(Таблица1[[#This Row],[ТН ВЭД 1]],1,2)</f>
        <v>85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customFormat="1" hidden="1" x14ac:dyDescent="0.25">
      <c r="A210" s="18" t="s">
        <v>525</v>
      </c>
      <c r="B210" s="40"/>
      <c r="C210" s="10"/>
      <c r="D210" s="10" t="s">
        <v>526</v>
      </c>
      <c r="E210" s="40" t="s">
        <v>527</v>
      </c>
      <c r="F210" s="12" t="s">
        <v>512</v>
      </c>
      <c r="G210" s="12" t="s">
        <v>88</v>
      </c>
      <c r="H210" s="12">
        <v>2</v>
      </c>
      <c r="I210" s="12" t="s">
        <v>117</v>
      </c>
      <c r="J210" s="10"/>
      <c r="K210" s="13" t="s">
        <v>513</v>
      </c>
      <c r="L210" s="54">
        <v>7130505333</v>
      </c>
      <c r="M210" s="38" t="s">
        <v>514</v>
      </c>
      <c r="N210" s="13" t="s">
        <v>25</v>
      </c>
      <c r="O210" s="55" t="e">
        <f ca="1">VLOOKUP($O210,[1]ОКВЭД!$C$2:$D$2791,2,FALSE())</f>
        <v>#VALUE!</v>
      </c>
      <c r="P210" s="15">
        <v>85</v>
      </c>
      <c r="Q210" s="13" t="str">
        <f>MID(Таблица1[[#This Row],[ТН ВЭД 1]],1,2)</f>
        <v>85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customFormat="1" hidden="1" x14ac:dyDescent="0.25">
      <c r="A211" s="20" t="s">
        <v>528</v>
      </c>
      <c r="B211" s="39"/>
      <c r="C211" s="3"/>
      <c r="D211" s="3" t="s">
        <v>526</v>
      </c>
      <c r="E211" s="39" t="s">
        <v>529</v>
      </c>
      <c r="F211" s="5" t="s">
        <v>512</v>
      </c>
      <c r="G211" s="5" t="s">
        <v>88</v>
      </c>
      <c r="H211" s="5">
        <v>2</v>
      </c>
      <c r="I211" s="5" t="s">
        <v>117</v>
      </c>
      <c r="J211" s="3"/>
      <c r="K211" s="6" t="s">
        <v>513</v>
      </c>
      <c r="L211" s="52">
        <v>7130505333</v>
      </c>
      <c r="M211" s="37" t="s">
        <v>514</v>
      </c>
      <c r="N211" s="6" t="s">
        <v>25</v>
      </c>
      <c r="O211" s="53" t="e">
        <f ca="1">VLOOKUP($O211,[1]ОКВЭД!$C$2:$D$2791,2,FALSE())</f>
        <v>#VALUE!</v>
      </c>
      <c r="P211" s="8">
        <v>85</v>
      </c>
      <c r="Q211" s="6" t="str">
        <f>MID(Таблица1[[#This Row],[ТН ВЭД 1]],1,2)</f>
        <v>85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customFormat="1" hidden="1" x14ac:dyDescent="0.25">
      <c r="A212" s="18" t="s">
        <v>530</v>
      </c>
      <c r="B212" s="40"/>
      <c r="C212" s="10"/>
      <c r="D212" s="10" t="s">
        <v>526</v>
      </c>
      <c r="E212" s="40" t="s">
        <v>529</v>
      </c>
      <c r="F212" s="12" t="s">
        <v>512</v>
      </c>
      <c r="G212" s="12" t="s">
        <v>88</v>
      </c>
      <c r="H212" s="12">
        <v>2</v>
      </c>
      <c r="I212" s="12" t="s">
        <v>117</v>
      </c>
      <c r="J212" s="10"/>
      <c r="K212" s="13" t="s">
        <v>513</v>
      </c>
      <c r="L212" s="54">
        <v>7130505333</v>
      </c>
      <c r="M212" s="38" t="s">
        <v>514</v>
      </c>
      <c r="N212" s="13" t="s">
        <v>25</v>
      </c>
      <c r="O212" s="55" t="e">
        <f ca="1">VLOOKUP($O212,[1]ОКВЭД!$C$2:$D$2791,2,FALSE())</f>
        <v>#VALUE!</v>
      </c>
      <c r="P212" s="15">
        <v>85</v>
      </c>
      <c r="Q212" s="13" t="str">
        <f>MID(Таблица1[[#This Row],[ТН ВЭД 1]],1,2)</f>
        <v>85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customFormat="1" hidden="1" x14ac:dyDescent="0.25">
      <c r="A213" s="20" t="s">
        <v>531</v>
      </c>
      <c r="B213" s="39"/>
      <c r="C213" s="3"/>
      <c r="D213" s="3" t="s">
        <v>309</v>
      </c>
      <c r="E213" s="39" t="s">
        <v>532</v>
      </c>
      <c r="F213" s="5" t="s">
        <v>512</v>
      </c>
      <c r="G213" s="5" t="s">
        <v>88</v>
      </c>
      <c r="H213" s="5">
        <v>1</v>
      </c>
      <c r="I213" s="5" t="s">
        <v>117</v>
      </c>
      <c r="J213" s="3"/>
      <c r="K213" s="6" t="s">
        <v>513</v>
      </c>
      <c r="L213" s="52">
        <v>7130505333</v>
      </c>
      <c r="M213" s="37" t="s">
        <v>514</v>
      </c>
      <c r="N213" s="6" t="s">
        <v>25</v>
      </c>
      <c r="O213" s="53" t="e">
        <f ca="1">VLOOKUP($O213,[1]ОКВЭД!$C$2:$D$2791,2,FALSE())</f>
        <v>#VALUE!</v>
      </c>
      <c r="P213" s="8">
        <v>85</v>
      </c>
      <c r="Q213" s="6" t="str">
        <f>MID(Таблица1[[#This Row],[ТН ВЭД 1]],1,2)</f>
        <v>85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customFormat="1" ht="23.25" hidden="1" customHeight="1" x14ac:dyDescent="0.25">
      <c r="A214" s="9" t="s">
        <v>533</v>
      </c>
      <c r="B214" s="40">
        <v>600028</v>
      </c>
      <c r="C214" s="10"/>
      <c r="D214" s="10"/>
      <c r="E214" s="40" t="s">
        <v>534</v>
      </c>
      <c r="F214" s="12" t="s">
        <v>512</v>
      </c>
      <c r="G214" s="12" t="s">
        <v>88</v>
      </c>
      <c r="H214" s="12">
        <v>1</v>
      </c>
      <c r="I214" s="12" t="s">
        <v>117</v>
      </c>
      <c r="J214" s="10"/>
      <c r="K214" s="13" t="s">
        <v>513</v>
      </c>
      <c r="L214" s="54">
        <v>7130505333</v>
      </c>
      <c r="M214" s="38" t="s">
        <v>514</v>
      </c>
      <c r="N214" s="13" t="s">
        <v>25</v>
      </c>
      <c r="O214" s="55" t="e">
        <f ca="1">VLOOKUP($O214,[1]ОКВЭД!$C$2:$D$2791,2,FALSE())</f>
        <v>#VALUE!</v>
      </c>
      <c r="P214" s="15">
        <v>60</v>
      </c>
      <c r="Q214" s="13" t="str">
        <f>MID(Таблица1[[#This Row],[ТН ВЭД 1]],1,2)</f>
        <v>60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customFormat="1" ht="25.5" hidden="1" customHeight="1" x14ac:dyDescent="0.25">
      <c r="A215" s="2" t="s">
        <v>535</v>
      </c>
      <c r="B215" s="39">
        <v>600271</v>
      </c>
      <c r="C215" s="3"/>
      <c r="D215" s="3"/>
      <c r="E215" s="39" t="s">
        <v>534</v>
      </c>
      <c r="F215" s="5" t="s">
        <v>512</v>
      </c>
      <c r="G215" s="5" t="s">
        <v>88</v>
      </c>
      <c r="H215" s="5">
        <v>1</v>
      </c>
      <c r="I215" s="5" t="s">
        <v>117</v>
      </c>
      <c r="J215" s="3"/>
      <c r="K215" s="6" t="s">
        <v>513</v>
      </c>
      <c r="L215" s="52">
        <v>7130505333</v>
      </c>
      <c r="M215" s="37" t="s">
        <v>514</v>
      </c>
      <c r="N215" s="6" t="s">
        <v>25</v>
      </c>
      <c r="O215" s="53" t="e">
        <f ca="1">VLOOKUP($O215,[1]ОКВЭД!$C$2:$D$2791,2,FALSE())</f>
        <v>#VALUE!</v>
      </c>
      <c r="P215" s="8">
        <v>60</v>
      </c>
      <c r="Q215" s="6" t="str">
        <f>MID(Таблица1[[#This Row],[ТН ВЭД 1]],1,2)</f>
        <v>60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customFormat="1" hidden="1" x14ac:dyDescent="0.25">
      <c r="A216" s="18" t="s">
        <v>536</v>
      </c>
      <c r="B216" s="40">
        <v>600170</v>
      </c>
      <c r="C216" s="10"/>
      <c r="D216" s="10"/>
      <c r="E216" s="40" t="s">
        <v>534</v>
      </c>
      <c r="F216" s="12" t="s">
        <v>512</v>
      </c>
      <c r="G216" s="12" t="s">
        <v>88</v>
      </c>
      <c r="H216" s="12">
        <v>1</v>
      </c>
      <c r="I216" s="12" t="s">
        <v>117</v>
      </c>
      <c r="J216" s="10"/>
      <c r="K216" s="13" t="s">
        <v>513</v>
      </c>
      <c r="L216" s="54">
        <v>7130505333</v>
      </c>
      <c r="M216" s="38" t="s">
        <v>514</v>
      </c>
      <c r="N216" s="13" t="s">
        <v>25</v>
      </c>
      <c r="O216" s="55" t="e">
        <f ca="1">VLOOKUP($O216,[1]ОКВЭД!$C$2:$D$2791,2,FALSE())</f>
        <v>#VALUE!</v>
      </c>
      <c r="P216" s="15">
        <v>60</v>
      </c>
      <c r="Q216" s="13" t="str">
        <f>MID(Таблица1[[#This Row],[ТН ВЭД 1]],1,2)</f>
        <v>60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customFormat="1" hidden="1" x14ac:dyDescent="0.25">
      <c r="A217" s="20" t="s">
        <v>537</v>
      </c>
      <c r="B217" s="39">
        <v>600164</v>
      </c>
      <c r="C217" s="3"/>
      <c r="D217" s="3"/>
      <c r="E217" s="39" t="s">
        <v>534</v>
      </c>
      <c r="F217" s="5" t="s">
        <v>512</v>
      </c>
      <c r="G217" s="5" t="s">
        <v>88</v>
      </c>
      <c r="H217" s="5">
        <v>1</v>
      </c>
      <c r="I217" s="5" t="s">
        <v>117</v>
      </c>
      <c r="J217" s="3"/>
      <c r="K217" s="6" t="s">
        <v>513</v>
      </c>
      <c r="L217" s="52">
        <v>7130505333</v>
      </c>
      <c r="M217" s="37" t="s">
        <v>514</v>
      </c>
      <c r="N217" s="6" t="s">
        <v>25</v>
      </c>
      <c r="O217" s="53" t="e">
        <f ca="1">VLOOKUP($O217,[1]ОКВЭД!$C$2:$D$2791,2,FALSE())</f>
        <v>#VALUE!</v>
      </c>
      <c r="P217" s="8">
        <v>60</v>
      </c>
      <c r="Q217" s="6" t="str">
        <f>MID(Таблица1[[#This Row],[ТН ВЭД 1]],1,2)</f>
        <v>60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customFormat="1" ht="18" hidden="1" customHeight="1" x14ac:dyDescent="0.25">
      <c r="A218" s="56" t="s">
        <v>538</v>
      </c>
      <c r="B218" s="57">
        <v>3389</v>
      </c>
      <c r="C218" s="57"/>
      <c r="D218" s="57"/>
      <c r="E218" s="57"/>
      <c r="F218" s="57"/>
      <c r="G218" s="57"/>
      <c r="H218" s="57"/>
      <c r="I218" s="57"/>
      <c r="J218" s="57"/>
      <c r="K218" s="48" t="s">
        <v>539</v>
      </c>
      <c r="L218" s="40">
        <v>7130024372</v>
      </c>
      <c r="M218" s="48" t="s">
        <v>540</v>
      </c>
      <c r="N218" s="13" t="s">
        <v>541</v>
      </c>
      <c r="O218" s="14" t="s">
        <v>542</v>
      </c>
      <c r="P218" s="15">
        <v>3389</v>
      </c>
      <c r="Q218" s="13" t="str">
        <f>MID(Таблица1[[#This Row],[ТН ВЭД 1]],1,2)</f>
        <v>33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customFormat="1" ht="18" hidden="1" customHeight="1" x14ac:dyDescent="0.25">
      <c r="A219" s="58" t="s">
        <v>543</v>
      </c>
      <c r="B219" s="3">
        <v>3389</v>
      </c>
      <c r="C219" s="3"/>
      <c r="D219" s="3"/>
      <c r="E219" s="3"/>
      <c r="F219" s="3"/>
      <c r="G219" s="3"/>
      <c r="H219" s="3"/>
      <c r="I219" s="3"/>
      <c r="J219" s="3"/>
      <c r="K219" s="45" t="s">
        <v>539</v>
      </c>
      <c r="L219" s="39">
        <v>7130024372</v>
      </c>
      <c r="M219" s="45" t="s">
        <v>540</v>
      </c>
      <c r="N219" s="6" t="s">
        <v>541</v>
      </c>
      <c r="O219" s="7" t="s">
        <v>542</v>
      </c>
      <c r="P219" s="8">
        <v>3389</v>
      </c>
      <c r="Q219" s="6" t="str">
        <f>MID(Таблица1[[#This Row],[ТН ВЭД 1]],1,2)</f>
        <v>33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customFormat="1" hidden="1" x14ac:dyDescent="0.25">
      <c r="A220" s="59" t="s">
        <v>544</v>
      </c>
      <c r="B220" s="60" t="s">
        <v>545</v>
      </c>
      <c r="C220" s="10"/>
      <c r="D220" s="10" t="s">
        <v>546</v>
      </c>
      <c r="E220" s="10" t="s">
        <v>547</v>
      </c>
      <c r="F220" s="12" t="s">
        <v>548</v>
      </c>
      <c r="G220" s="12" t="s">
        <v>549</v>
      </c>
      <c r="H220" s="10"/>
      <c r="I220" s="12" t="s">
        <v>90</v>
      </c>
      <c r="J220" s="61">
        <v>145000</v>
      </c>
      <c r="K220" s="48" t="s">
        <v>539</v>
      </c>
      <c r="L220" s="40">
        <v>7130024372</v>
      </c>
      <c r="M220" s="48" t="s">
        <v>540</v>
      </c>
      <c r="N220" s="13" t="s">
        <v>541</v>
      </c>
      <c r="O220" s="14" t="s">
        <v>542</v>
      </c>
      <c r="P220" s="15">
        <v>3389</v>
      </c>
      <c r="Q220" s="13" t="str">
        <f>MID(Таблица1[[#This Row],[ТН ВЭД 1]],1,2)</f>
        <v>33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customFormat="1" hidden="1" x14ac:dyDescent="0.25">
      <c r="A221" s="62" t="s">
        <v>550</v>
      </c>
      <c r="B221" s="63" t="s">
        <v>551</v>
      </c>
      <c r="C221" s="3"/>
      <c r="D221" s="3" t="s">
        <v>546</v>
      </c>
      <c r="E221" s="3" t="s">
        <v>547</v>
      </c>
      <c r="F221" s="5" t="s">
        <v>552</v>
      </c>
      <c r="G221" s="5" t="s">
        <v>553</v>
      </c>
      <c r="H221" s="3"/>
      <c r="I221" s="5" t="s">
        <v>90</v>
      </c>
      <c r="J221" s="64">
        <v>138000</v>
      </c>
      <c r="K221" s="45" t="s">
        <v>539</v>
      </c>
      <c r="L221" s="39">
        <v>7130024372</v>
      </c>
      <c r="M221" s="45" t="s">
        <v>540</v>
      </c>
      <c r="N221" s="6" t="s">
        <v>541</v>
      </c>
      <c r="O221" s="7" t="s">
        <v>542</v>
      </c>
      <c r="P221" s="8">
        <v>3389</v>
      </c>
      <c r="Q221" s="6" t="str">
        <f>MID(Таблица1[[#This Row],[ТН ВЭД 1]],1,2)</f>
        <v>33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customFormat="1" hidden="1" x14ac:dyDescent="0.25">
      <c r="A222" s="59" t="s">
        <v>554</v>
      </c>
      <c r="B222" s="65" t="s">
        <v>555</v>
      </c>
      <c r="C222" s="10"/>
      <c r="D222" s="10" t="s">
        <v>546</v>
      </c>
      <c r="E222" s="10" t="s">
        <v>547</v>
      </c>
      <c r="F222" s="12" t="s">
        <v>552</v>
      </c>
      <c r="G222" s="12" t="s">
        <v>553</v>
      </c>
      <c r="H222" s="10"/>
      <c r="I222" s="12" t="s">
        <v>90</v>
      </c>
      <c r="J222" s="61">
        <v>114000</v>
      </c>
      <c r="K222" s="48" t="s">
        <v>539</v>
      </c>
      <c r="L222" s="40">
        <v>7130024372</v>
      </c>
      <c r="M222" s="48" t="s">
        <v>540</v>
      </c>
      <c r="N222" s="13" t="s">
        <v>541</v>
      </c>
      <c r="O222" s="14" t="s">
        <v>542</v>
      </c>
      <c r="P222" s="15">
        <v>3389</v>
      </c>
      <c r="Q222" s="13" t="str">
        <f>MID(Таблица1[[#This Row],[ТН ВЭД 1]],1,2)</f>
        <v>33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customFormat="1" hidden="1" x14ac:dyDescent="0.25">
      <c r="A223" s="62" t="s">
        <v>556</v>
      </c>
      <c r="B223" s="63" t="s">
        <v>557</v>
      </c>
      <c r="C223" s="3"/>
      <c r="D223" s="3" t="s">
        <v>546</v>
      </c>
      <c r="E223" s="3" t="s">
        <v>547</v>
      </c>
      <c r="F223" s="5" t="s">
        <v>548</v>
      </c>
      <c r="G223" s="5" t="s">
        <v>553</v>
      </c>
      <c r="H223" s="3"/>
      <c r="I223" s="5" t="s">
        <v>90</v>
      </c>
      <c r="J223" s="64">
        <v>51000</v>
      </c>
      <c r="K223" s="45" t="s">
        <v>539</v>
      </c>
      <c r="L223" s="39">
        <v>7130024372</v>
      </c>
      <c r="M223" s="45" t="s">
        <v>540</v>
      </c>
      <c r="N223" s="6" t="s">
        <v>541</v>
      </c>
      <c r="O223" s="7" t="s">
        <v>542</v>
      </c>
      <c r="P223" s="8">
        <v>3389</v>
      </c>
      <c r="Q223" s="6" t="str">
        <f>MID(Таблица1[[#This Row],[ТН ВЭД 1]],1,2)</f>
        <v>33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customFormat="1" hidden="1" x14ac:dyDescent="0.25">
      <c r="A224" s="59" t="s">
        <v>558</v>
      </c>
      <c r="B224" s="60" t="s">
        <v>559</v>
      </c>
      <c r="C224" s="10"/>
      <c r="D224" s="10" t="s">
        <v>546</v>
      </c>
      <c r="E224" s="10" t="s">
        <v>547</v>
      </c>
      <c r="F224" s="12" t="s">
        <v>548</v>
      </c>
      <c r="G224" s="12" t="s">
        <v>553</v>
      </c>
      <c r="H224" s="10"/>
      <c r="I224" s="12" t="s">
        <v>90</v>
      </c>
      <c r="J224" s="61">
        <v>42000</v>
      </c>
      <c r="K224" s="48" t="s">
        <v>539</v>
      </c>
      <c r="L224" s="40">
        <v>7130024372</v>
      </c>
      <c r="M224" s="48" t="s">
        <v>540</v>
      </c>
      <c r="N224" s="13" t="s">
        <v>541</v>
      </c>
      <c r="O224" s="14" t="s">
        <v>542</v>
      </c>
      <c r="P224" s="15">
        <v>3389</v>
      </c>
      <c r="Q224" s="13" t="str">
        <f>MID(Таблица1[[#This Row],[ТН ВЭД 1]],1,2)</f>
        <v>33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customFormat="1" hidden="1" x14ac:dyDescent="0.25">
      <c r="A225" s="62" t="s">
        <v>560</v>
      </c>
      <c r="B225" s="63" t="s">
        <v>561</v>
      </c>
      <c r="C225" s="3"/>
      <c r="D225" s="3" t="s">
        <v>546</v>
      </c>
      <c r="E225" s="3" t="s">
        <v>547</v>
      </c>
      <c r="F225" s="5" t="s">
        <v>548</v>
      </c>
      <c r="G225" s="5" t="s">
        <v>447</v>
      </c>
      <c r="H225" s="3"/>
      <c r="I225" s="5" t="s">
        <v>90</v>
      </c>
      <c r="J225" s="64">
        <v>27000</v>
      </c>
      <c r="K225" s="45" t="s">
        <v>539</v>
      </c>
      <c r="L225" s="39">
        <v>7130024372</v>
      </c>
      <c r="M225" s="45" t="s">
        <v>540</v>
      </c>
      <c r="N225" s="6" t="s">
        <v>541</v>
      </c>
      <c r="O225" s="7" t="s">
        <v>542</v>
      </c>
      <c r="P225" s="8">
        <v>3389</v>
      </c>
      <c r="Q225" s="6" t="str">
        <f>MID(Таблица1[[#This Row],[ТН ВЭД 1]],1,2)</f>
        <v>33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customFormat="1" hidden="1" x14ac:dyDescent="0.25">
      <c r="A226" s="59" t="s">
        <v>562</v>
      </c>
      <c r="B226" s="60" t="s">
        <v>563</v>
      </c>
      <c r="C226" s="10"/>
      <c r="D226" s="10" t="s">
        <v>546</v>
      </c>
      <c r="E226" s="10" t="s">
        <v>547</v>
      </c>
      <c r="F226" s="12" t="s">
        <v>552</v>
      </c>
      <c r="G226" s="12" t="s">
        <v>553</v>
      </c>
      <c r="H226" s="10"/>
      <c r="I226" s="12" t="s">
        <v>90</v>
      </c>
      <c r="J226" s="61">
        <v>9600</v>
      </c>
      <c r="K226" s="48" t="s">
        <v>539</v>
      </c>
      <c r="L226" s="40">
        <v>7130024372</v>
      </c>
      <c r="M226" s="48" t="s">
        <v>540</v>
      </c>
      <c r="N226" s="13" t="s">
        <v>541</v>
      </c>
      <c r="O226" s="14" t="s">
        <v>542</v>
      </c>
      <c r="P226" s="15">
        <v>3389</v>
      </c>
      <c r="Q226" s="13" t="str">
        <f>MID(Таблица1[[#This Row],[ТН ВЭД 1]],1,2)</f>
        <v>33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customFormat="1" hidden="1" x14ac:dyDescent="0.25">
      <c r="A227" s="62" t="s">
        <v>564</v>
      </c>
      <c r="B227" s="63" t="s">
        <v>565</v>
      </c>
      <c r="C227" s="3"/>
      <c r="D227" s="3" t="s">
        <v>546</v>
      </c>
      <c r="E227" s="3" t="s">
        <v>547</v>
      </c>
      <c r="F227" s="5" t="s">
        <v>552</v>
      </c>
      <c r="G227" s="5" t="s">
        <v>553</v>
      </c>
      <c r="H227" s="3"/>
      <c r="I227" s="5" t="s">
        <v>90</v>
      </c>
      <c r="J227" s="64">
        <v>8200</v>
      </c>
      <c r="K227" s="45" t="s">
        <v>539</v>
      </c>
      <c r="L227" s="39">
        <v>7130024372</v>
      </c>
      <c r="M227" s="45" t="s">
        <v>540</v>
      </c>
      <c r="N227" s="6" t="s">
        <v>541</v>
      </c>
      <c r="O227" s="7" t="s">
        <v>542</v>
      </c>
      <c r="P227" s="8">
        <v>3389</v>
      </c>
      <c r="Q227" s="6" t="str">
        <f>MID(Таблица1[[#This Row],[ТН ВЭД 1]],1,2)</f>
        <v>33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customFormat="1" hidden="1" x14ac:dyDescent="0.25">
      <c r="A228" s="59"/>
      <c r="B228" s="66"/>
      <c r="C228" s="10"/>
      <c r="D228" s="10"/>
      <c r="E228" s="10"/>
      <c r="F228" s="12"/>
      <c r="G228" s="10"/>
      <c r="H228" s="10"/>
      <c r="I228" s="10"/>
      <c r="J228" s="12"/>
      <c r="K228" s="48" t="s">
        <v>539</v>
      </c>
      <c r="L228" s="40">
        <v>7130024372</v>
      </c>
      <c r="M228" s="48" t="s">
        <v>540</v>
      </c>
      <c r="N228" s="13" t="s">
        <v>541</v>
      </c>
      <c r="O228" s="14" t="s">
        <v>542</v>
      </c>
      <c r="P228" s="15">
        <v>3389</v>
      </c>
      <c r="Q228" s="13" t="str">
        <f>MID(Таблица1[[#This Row],[ТН ВЭД 1]],1,2)</f>
        <v>33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customFormat="1" hidden="1" x14ac:dyDescent="0.25">
      <c r="A229" s="58" t="s">
        <v>566</v>
      </c>
      <c r="B229" s="67" t="s">
        <v>567</v>
      </c>
      <c r="C229" s="3"/>
      <c r="D229" s="3"/>
      <c r="E229" s="3"/>
      <c r="F229" s="3"/>
      <c r="G229" s="3"/>
      <c r="H229" s="3"/>
      <c r="I229" s="3"/>
      <c r="J229" s="5"/>
      <c r="K229" s="45" t="s">
        <v>539</v>
      </c>
      <c r="L229" s="39">
        <v>7130024372</v>
      </c>
      <c r="M229" s="45" t="s">
        <v>540</v>
      </c>
      <c r="N229" s="6" t="s">
        <v>541</v>
      </c>
      <c r="O229" s="7" t="s">
        <v>542</v>
      </c>
      <c r="P229" s="8">
        <v>3389</v>
      </c>
      <c r="Q229" s="6" t="str">
        <f>MID(Таблица1[[#This Row],[ТН ВЭД 1]],1,2)</f>
        <v>33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customFormat="1" hidden="1" x14ac:dyDescent="0.25">
      <c r="A230" s="59" t="s">
        <v>568</v>
      </c>
      <c r="B230" s="60" t="s">
        <v>569</v>
      </c>
      <c r="C230" s="10"/>
      <c r="D230" s="10" t="s">
        <v>546</v>
      </c>
      <c r="E230" s="10" t="s">
        <v>547</v>
      </c>
      <c r="F230" s="12" t="s">
        <v>552</v>
      </c>
      <c r="G230" s="12" t="s">
        <v>553</v>
      </c>
      <c r="H230" s="10"/>
      <c r="I230" s="12" t="s">
        <v>90</v>
      </c>
      <c r="J230" s="61">
        <v>68000</v>
      </c>
      <c r="K230" s="48" t="s">
        <v>539</v>
      </c>
      <c r="L230" s="40">
        <v>7130024372</v>
      </c>
      <c r="M230" s="48" t="s">
        <v>540</v>
      </c>
      <c r="N230" s="13" t="s">
        <v>541</v>
      </c>
      <c r="O230" s="14" t="s">
        <v>542</v>
      </c>
      <c r="P230" s="15">
        <v>3389</v>
      </c>
      <c r="Q230" s="13" t="str">
        <f>MID(Таблица1[[#This Row],[ТН ВЭД 1]],1,2)</f>
        <v>33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customFormat="1" hidden="1" x14ac:dyDescent="0.25">
      <c r="A231" s="62" t="s">
        <v>570</v>
      </c>
      <c r="B231" s="63" t="s">
        <v>571</v>
      </c>
      <c r="C231" s="3"/>
      <c r="D231" s="3" t="s">
        <v>546</v>
      </c>
      <c r="E231" s="3" t="s">
        <v>547</v>
      </c>
      <c r="F231" s="5" t="s">
        <v>552</v>
      </c>
      <c r="G231" s="5" t="s">
        <v>553</v>
      </c>
      <c r="H231" s="3"/>
      <c r="I231" s="5" t="s">
        <v>90</v>
      </c>
      <c r="J231" s="64">
        <v>35000</v>
      </c>
      <c r="K231" s="45" t="s">
        <v>539</v>
      </c>
      <c r="L231" s="39">
        <v>7130024372</v>
      </c>
      <c r="M231" s="45" t="s">
        <v>540</v>
      </c>
      <c r="N231" s="6" t="s">
        <v>541</v>
      </c>
      <c r="O231" s="7" t="s">
        <v>542</v>
      </c>
      <c r="P231" s="8">
        <v>3389</v>
      </c>
      <c r="Q231" s="6" t="str">
        <f>MID(Таблица1[[#This Row],[ТН ВЭД 1]],1,2)</f>
        <v>33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customFormat="1" hidden="1" x14ac:dyDescent="0.25">
      <c r="A232" s="59" t="s">
        <v>572</v>
      </c>
      <c r="B232" s="60" t="s">
        <v>573</v>
      </c>
      <c r="C232" s="10"/>
      <c r="D232" s="10" t="s">
        <v>546</v>
      </c>
      <c r="E232" s="10" t="s">
        <v>547</v>
      </c>
      <c r="F232" s="12" t="s">
        <v>552</v>
      </c>
      <c r="G232" s="12" t="s">
        <v>553</v>
      </c>
      <c r="H232" s="10"/>
      <c r="I232" s="12" t="s">
        <v>90</v>
      </c>
      <c r="J232" s="61">
        <v>43700</v>
      </c>
      <c r="K232" s="48" t="s">
        <v>539</v>
      </c>
      <c r="L232" s="40">
        <v>7130024372</v>
      </c>
      <c r="M232" s="48" t="s">
        <v>540</v>
      </c>
      <c r="N232" s="13" t="s">
        <v>541</v>
      </c>
      <c r="O232" s="14" t="s">
        <v>542</v>
      </c>
      <c r="P232" s="15">
        <v>3389</v>
      </c>
      <c r="Q232" s="13" t="str">
        <f>MID(Таблица1[[#This Row],[ТН ВЭД 1]],1,2)</f>
        <v>33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customFormat="1" hidden="1" x14ac:dyDescent="0.25">
      <c r="A233" s="62" t="s">
        <v>574</v>
      </c>
      <c r="B233" s="63" t="s">
        <v>575</v>
      </c>
      <c r="C233" s="3"/>
      <c r="D233" s="3" t="s">
        <v>546</v>
      </c>
      <c r="E233" s="3" t="s">
        <v>547</v>
      </c>
      <c r="F233" s="5" t="s">
        <v>552</v>
      </c>
      <c r="G233" s="5" t="s">
        <v>553</v>
      </c>
      <c r="H233" s="3"/>
      <c r="I233" s="5" t="s">
        <v>90</v>
      </c>
      <c r="J233" s="64">
        <v>38000</v>
      </c>
      <c r="K233" s="45" t="s">
        <v>539</v>
      </c>
      <c r="L233" s="39">
        <v>7130024372</v>
      </c>
      <c r="M233" s="45" t="s">
        <v>540</v>
      </c>
      <c r="N233" s="6" t="s">
        <v>541</v>
      </c>
      <c r="O233" s="7" t="s">
        <v>542</v>
      </c>
      <c r="P233" s="8">
        <v>3389</v>
      </c>
      <c r="Q233" s="6" t="str">
        <f>MID(Таблица1[[#This Row],[ТН ВЭД 1]],1,2)</f>
        <v>33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customFormat="1" hidden="1" x14ac:dyDescent="0.25">
      <c r="A234" s="59" t="s">
        <v>576</v>
      </c>
      <c r="B234" s="60" t="s">
        <v>577</v>
      </c>
      <c r="C234" s="10"/>
      <c r="D234" s="10" t="s">
        <v>546</v>
      </c>
      <c r="E234" s="10" t="s">
        <v>547</v>
      </c>
      <c r="F234" s="12" t="s">
        <v>552</v>
      </c>
      <c r="G234" s="12" t="s">
        <v>553</v>
      </c>
      <c r="H234" s="10"/>
      <c r="I234" s="12" t="s">
        <v>90</v>
      </c>
      <c r="J234" s="61">
        <v>36000</v>
      </c>
      <c r="K234" s="48" t="s">
        <v>539</v>
      </c>
      <c r="L234" s="40">
        <v>7130024372</v>
      </c>
      <c r="M234" s="48" t="s">
        <v>540</v>
      </c>
      <c r="N234" s="13" t="s">
        <v>541</v>
      </c>
      <c r="O234" s="14" t="s">
        <v>542</v>
      </c>
      <c r="P234" s="15">
        <v>3389</v>
      </c>
      <c r="Q234" s="13" t="str">
        <f>MID(Таблица1[[#This Row],[ТН ВЭД 1]],1,2)</f>
        <v>33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customFormat="1" hidden="1" x14ac:dyDescent="0.25">
      <c r="A235" s="62" t="s">
        <v>578</v>
      </c>
      <c r="B235" s="63" t="s">
        <v>579</v>
      </c>
      <c r="C235" s="3"/>
      <c r="D235" s="3" t="s">
        <v>546</v>
      </c>
      <c r="E235" s="3" t="s">
        <v>547</v>
      </c>
      <c r="F235" s="5" t="s">
        <v>548</v>
      </c>
      <c r="G235" s="5" t="s">
        <v>549</v>
      </c>
      <c r="H235" s="3"/>
      <c r="I235" s="5" t="s">
        <v>90</v>
      </c>
      <c r="J235" s="64">
        <v>22000</v>
      </c>
      <c r="K235" s="45" t="s">
        <v>539</v>
      </c>
      <c r="L235" s="39">
        <v>7130024372</v>
      </c>
      <c r="M235" s="45" t="s">
        <v>540</v>
      </c>
      <c r="N235" s="6" t="s">
        <v>541</v>
      </c>
      <c r="O235" s="7" t="s">
        <v>542</v>
      </c>
      <c r="P235" s="8">
        <v>3389</v>
      </c>
      <c r="Q235" s="6" t="str">
        <f>MID(Таблица1[[#This Row],[ТН ВЭД 1]],1,2)</f>
        <v>33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customFormat="1" hidden="1" x14ac:dyDescent="0.25">
      <c r="A236" s="59" t="s">
        <v>580</v>
      </c>
      <c r="B236" s="60" t="s">
        <v>581</v>
      </c>
      <c r="C236" s="10"/>
      <c r="D236" s="10" t="s">
        <v>546</v>
      </c>
      <c r="E236" s="10" t="s">
        <v>547</v>
      </c>
      <c r="F236" s="12" t="s">
        <v>548</v>
      </c>
      <c r="G236" s="12" t="s">
        <v>553</v>
      </c>
      <c r="H236" s="10"/>
      <c r="I236" s="12" t="s">
        <v>90</v>
      </c>
      <c r="J236" s="61">
        <v>12000</v>
      </c>
      <c r="K236" s="48" t="s">
        <v>539</v>
      </c>
      <c r="L236" s="40">
        <v>7130024372</v>
      </c>
      <c r="M236" s="48" t="s">
        <v>540</v>
      </c>
      <c r="N236" s="13" t="s">
        <v>541</v>
      </c>
      <c r="O236" s="14" t="s">
        <v>542</v>
      </c>
      <c r="P236" s="15">
        <v>3389</v>
      </c>
      <c r="Q236" s="13" t="str">
        <f>MID(Таблица1[[#This Row],[ТН ВЭД 1]],1,2)</f>
        <v>33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customFormat="1" hidden="1" x14ac:dyDescent="0.25">
      <c r="A237" s="62" t="s">
        <v>582</v>
      </c>
      <c r="B237" s="63" t="s">
        <v>583</v>
      </c>
      <c r="C237" s="3"/>
      <c r="D237" s="3" t="s">
        <v>546</v>
      </c>
      <c r="E237" s="3" t="s">
        <v>547</v>
      </c>
      <c r="F237" s="5" t="s">
        <v>552</v>
      </c>
      <c r="G237" s="5" t="s">
        <v>553</v>
      </c>
      <c r="H237" s="3"/>
      <c r="I237" s="5" t="s">
        <v>90</v>
      </c>
      <c r="J237" s="5" t="s">
        <v>584</v>
      </c>
      <c r="K237" s="45" t="s">
        <v>539</v>
      </c>
      <c r="L237" s="39">
        <v>7130024372</v>
      </c>
      <c r="M237" s="45" t="s">
        <v>540</v>
      </c>
      <c r="N237" s="6" t="s">
        <v>541</v>
      </c>
      <c r="O237" s="7" t="s">
        <v>542</v>
      </c>
      <c r="P237" s="8">
        <v>3389</v>
      </c>
      <c r="Q237" s="6" t="str">
        <f>MID(Таблица1[[#This Row],[ТН ВЭД 1]],1,2)</f>
        <v>33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customFormat="1" hidden="1" x14ac:dyDescent="0.25">
      <c r="A238" s="59" t="s">
        <v>585</v>
      </c>
      <c r="B238" s="60" t="s">
        <v>586</v>
      </c>
      <c r="C238" s="10"/>
      <c r="D238" s="10" t="s">
        <v>546</v>
      </c>
      <c r="E238" s="10" t="s">
        <v>547</v>
      </c>
      <c r="F238" s="12" t="s">
        <v>552</v>
      </c>
      <c r="G238" s="12" t="s">
        <v>553</v>
      </c>
      <c r="H238" s="10"/>
      <c r="I238" s="12" t="s">
        <v>90</v>
      </c>
      <c r="J238" s="61">
        <v>4500</v>
      </c>
      <c r="K238" s="48" t="s">
        <v>539</v>
      </c>
      <c r="L238" s="40">
        <v>7130024372</v>
      </c>
      <c r="M238" s="48" t="s">
        <v>540</v>
      </c>
      <c r="N238" s="13" t="s">
        <v>541</v>
      </c>
      <c r="O238" s="14" t="s">
        <v>542</v>
      </c>
      <c r="P238" s="15">
        <v>3389</v>
      </c>
      <c r="Q238" s="13" t="str">
        <f>MID(Таблица1[[#This Row],[ТН ВЭД 1]],1,2)</f>
        <v>33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customFormat="1" hidden="1" x14ac:dyDescent="0.25">
      <c r="A239" s="62" t="s">
        <v>587</v>
      </c>
      <c r="B239" s="63" t="s">
        <v>588</v>
      </c>
      <c r="C239" s="3"/>
      <c r="D239" s="3" t="s">
        <v>546</v>
      </c>
      <c r="E239" s="3" t="s">
        <v>547</v>
      </c>
      <c r="F239" s="5" t="s">
        <v>552</v>
      </c>
      <c r="G239" s="5" t="s">
        <v>553</v>
      </c>
      <c r="H239" s="3"/>
      <c r="I239" s="5" t="s">
        <v>90</v>
      </c>
      <c r="J239" s="5" t="s">
        <v>589</v>
      </c>
      <c r="K239" s="45" t="s">
        <v>539</v>
      </c>
      <c r="L239" s="39">
        <v>7130024372</v>
      </c>
      <c r="M239" s="45" t="s">
        <v>540</v>
      </c>
      <c r="N239" s="6" t="s">
        <v>541</v>
      </c>
      <c r="O239" s="7" t="s">
        <v>542</v>
      </c>
      <c r="P239" s="8">
        <v>3389</v>
      </c>
      <c r="Q239" s="6" t="str">
        <f>MID(Таблица1[[#This Row],[ТН ВЭД 1]],1,2)</f>
        <v>33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customFormat="1" hidden="1" x14ac:dyDescent="0.25">
      <c r="A240" s="59" t="s">
        <v>590</v>
      </c>
      <c r="B240" s="60" t="s">
        <v>591</v>
      </c>
      <c r="C240" s="10"/>
      <c r="D240" s="10" t="s">
        <v>546</v>
      </c>
      <c r="E240" s="10" t="s">
        <v>547</v>
      </c>
      <c r="F240" s="12" t="s">
        <v>548</v>
      </c>
      <c r="G240" s="12" t="s">
        <v>553</v>
      </c>
      <c r="H240" s="10"/>
      <c r="I240" s="12" t="s">
        <v>90</v>
      </c>
      <c r="J240" s="61">
        <v>39000</v>
      </c>
      <c r="K240" s="48" t="s">
        <v>539</v>
      </c>
      <c r="L240" s="40">
        <v>7130024372</v>
      </c>
      <c r="M240" s="48" t="s">
        <v>540</v>
      </c>
      <c r="N240" s="13" t="s">
        <v>541</v>
      </c>
      <c r="O240" s="14" t="s">
        <v>542</v>
      </c>
      <c r="P240" s="15">
        <v>3389</v>
      </c>
      <c r="Q240" s="13" t="str">
        <f>MID(Таблица1[[#This Row],[ТН ВЭД 1]],1,2)</f>
        <v>33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customFormat="1" hidden="1" x14ac:dyDescent="0.25">
      <c r="A241" s="62"/>
      <c r="B241" s="67"/>
      <c r="C241" s="3"/>
      <c r="D241" s="3"/>
      <c r="E241" s="3"/>
      <c r="F241" s="5"/>
      <c r="G241" s="5"/>
      <c r="H241" s="3"/>
      <c r="I241" s="3"/>
      <c r="J241" s="5"/>
      <c r="K241" s="45" t="s">
        <v>539</v>
      </c>
      <c r="L241" s="39">
        <v>7130024372</v>
      </c>
      <c r="M241" s="45" t="s">
        <v>540</v>
      </c>
      <c r="N241" s="6" t="s">
        <v>541</v>
      </c>
      <c r="O241" s="7" t="s">
        <v>542</v>
      </c>
      <c r="P241" s="8">
        <v>3389</v>
      </c>
      <c r="Q241" s="6" t="str">
        <f>MID(Таблица1[[#This Row],[ТН ВЭД 1]],1,2)</f>
        <v>33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customFormat="1" hidden="1" x14ac:dyDescent="0.25">
      <c r="A242" s="68" t="s">
        <v>592</v>
      </c>
      <c r="B242" s="66" t="s">
        <v>567</v>
      </c>
      <c r="C242" s="10"/>
      <c r="D242" s="10"/>
      <c r="E242" s="10"/>
      <c r="F242" s="12"/>
      <c r="G242" s="12"/>
      <c r="H242" s="10"/>
      <c r="I242" s="10"/>
      <c r="J242" s="12"/>
      <c r="K242" s="48" t="s">
        <v>539</v>
      </c>
      <c r="L242" s="40">
        <v>7130024372</v>
      </c>
      <c r="M242" s="48" t="s">
        <v>540</v>
      </c>
      <c r="N242" s="13" t="s">
        <v>541</v>
      </c>
      <c r="O242" s="14" t="s">
        <v>542</v>
      </c>
      <c r="P242" s="15">
        <v>3389</v>
      </c>
      <c r="Q242" s="13" t="str">
        <f>MID(Таблица1[[#This Row],[ТН ВЭД 1]],1,2)</f>
        <v>33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customFormat="1" hidden="1" x14ac:dyDescent="0.25">
      <c r="A243" s="62" t="s">
        <v>593</v>
      </c>
      <c r="B243" s="63" t="s">
        <v>594</v>
      </c>
      <c r="C243" s="3"/>
      <c r="D243" s="3" t="s">
        <v>546</v>
      </c>
      <c r="E243" s="3" t="s">
        <v>547</v>
      </c>
      <c r="F243" s="5" t="s">
        <v>552</v>
      </c>
      <c r="G243" s="5" t="s">
        <v>553</v>
      </c>
      <c r="H243" s="3"/>
      <c r="I243" s="5" t="s">
        <v>90</v>
      </c>
      <c r="J243" s="64">
        <v>3000</v>
      </c>
      <c r="K243" s="45" t="s">
        <v>539</v>
      </c>
      <c r="L243" s="39">
        <v>7130024372</v>
      </c>
      <c r="M243" s="45" t="s">
        <v>540</v>
      </c>
      <c r="N243" s="6" t="s">
        <v>541</v>
      </c>
      <c r="O243" s="7" t="s">
        <v>542</v>
      </c>
      <c r="P243" s="8">
        <v>3389</v>
      </c>
      <c r="Q243" s="6" t="str">
        <f>MID(Таблица1[[#This Row],[ТН ВЭД 1]],1,2)</f>
        <v>33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customFormat="1" hidden="1" x14ac:dyDescent="0.25">
      <c r="A244" s="59" t="s">
        <v>595</v>
      </c>
      <c r="B244" s="60" t="s">
        <v>596</v>
      </c>
      <c r="C244" s="10"/>
      <c r="D244" s="10" t="s">
        <v>546</v>
      </c>
      <c r="E244" s="10" t="s">
        <v>547</v>
      </c>
      <c r="F244" s="12" t="s">
        <v>552</v>
      </c>
      <c r="G244" s="12" t="s">
        <v>553</v>
      </c>
      <c r="H244" s="10"/>
      <c r="I244" s="12" t="s">
        <v>90</v>
      </c>
      <c r="J244" s="61">
        <v>2500</v>
      </c>
      <c r="K244" s="48" t="s">
        <v>539</v>
      </c>
      <c r="L244" s="40">
        <v>7130024372</v>
      </c>
      <c r="M244" s="48" t="s">
        <v>540</v>
      </c>
      <c r="N244" s="13" t="s">
        <v>541</v>
      </c>
      <c r="O244" s="14" t="s">
        <v>542</v>
      </c>
      <c r="P244" s="15">
        <v>3389</v>
      </c>
      <c r="Q244" s="13" t="str">
        <f>MID(Таблица1[[#This Row],[ТН ВЭД 1]],1,2)</f>
        <v>33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customFormat="1" hidden="1" x14ac:dyDescent="0.25">
      <c r="A245" s="62" t="s">
        <v>597</v>
      </c>
      <c r="B245" s="63" t="s">
        <v>598</v>
      </c>
      <c r="C245" s="3"/>
      <c r="D245" s="3" t="s">
        <v>546</v>
      </c>
      <c r="E245" s="3" t="s">
        <v>547</v>
      </c>
      <c r="F245" s="5" t="s">
        <v>552</v>
      </c>
      <c r="G245" s="5" t="s">
        <v>553</v>
      </c>
      <c r="H245" s="3"/>
      <c r="I245" s="5" t="s">
        <v>90</v>
      </c>
      <c r="J245" s="64">
        <v>1800</v>
      </c>
      <c r="K245" s="45" t="s">
        <v>539</v>
      </c>
      <c r="L245" s="39">
        <v>7130024372</v>
      </c>
      <c r="M245" s="45" t="s">
        <v>540</v>
      </c>
      <c r="N245" s="6" t="s">
        <v>541</v>
      </c>
      <c r="O245" s="7" t="s">
        <v>542</v>
      </c>
      <c r="P245" s="8">
        <v>3389</v>
      </c>
      <c r="Q245" s="6" t="str">
        <f>MID(Таблица1[[#This Row],[ТН ВЭД 1]],1,2)</f>
        <v>33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customFormat="1" hidden="1" x14ac:dyDescent="0.25">
      <c r="A246" s="59" t="s">
        <v>599</v>
      </c>
      <c r="B246" s="60" t="s">
        <v>600</v>
      </c>
      <c r="C246" s="10"/>
      <c r="D246" s="10" t="s">
        <v>546</v>
      </c>
      <c r="E246" s="10" t="s">
        <v>547</v>
      </c>
      <c r="F246" s="12" t="s">
        <v>552</v>
      </c>
      <c r="G246" s="12" t="s">
        <v>553</v>
      </c>
      <c r="H246" s="10"/>
      <c r="I246" s="12" t="s">
        <v>90</v>
      </c>
      <c r="J246" s="61">
        <v>1200</v>
      </c>
      <c r="K246" s="48" t="s">
        <v>539</v>
      </c>
      <c r="L246" s="40">
        <v>7130024372</v>
      </c>
      <c r="M246" s="48" t="s">
        <v>540</v>
      </c>
      <c r="N246" s="13" t="s">
        <v>541</v>
      </c>
      <c r="O246" s="14" t="s">
        <v>542</v>
      </c>
      <c r="P246" s="15">
        <v>3389</v>
      </c>
      <c r="Q246" s="13" t="str">
        <f>MID(Таблица1[[#This Row],[ТН ВЭД 1]],1,2)</f>
        <v>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customFormat="1" hidden="1" x14ac:dyDescent="0.25">
      <c r="A247" s="62"/>
      <c r="B247" s="67"/>
      <c r="C247" s="3"/>
      <c r="D247" s="3"/>
      <c r="E247" s="3"/>
      <c r="F247" s="5"/>
      <c r="G247" s="5"/>
      <c r="H247" s="3"/>
      <c r="I247" s="5"/>
      <c r="J247" s="5"/>
      <c r="K247" s="45" t="s">
        <v>539</v>
      </c>
      <c r="L247" s="39">
        <v>7130024372</v>
      </c>
      <c r="M247" s="45" t="s">
        <v>540</v>
      </c>
      <c r="N247" s="6" t="s">
        <v>541</v>
      </c>
      <c r="O247" s="7" t="s">
        <v>542</v>
      </c>
      <c r="P247" s="8">
        <v>3389</v>
      </c>
      <c r="Q247" s="6" t="str">
        <f>MID(Таблица1[[#This Row],[ТН ВЭД 1]],1,2)</f>
        <v>33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customFormat="1" hidden="1" x14ac:dyDescent="0.25">
      <c r="A248" s="68" t="s">
        <v>601</v>
      </c>
      <c r="B248" s="66"/>
      <c r="C248" s="10"/>
      <c r="D248" s="10"/>
      <c r="E248" s="10"/>
      <c r="F248" s="12"/>
      <c r="G248" s="12"/>
      <c r="H248" s="10"/>
      <c r="I248" s="12"/>
      <c r="J248" s="12"/>
      <c r="K248" s="48" t="s">
        <v>539</v>
      </c>
      <c r="L248" s="40">
        <v>7130024372</v>
      </c>
      <c r="M248" s="48" t="s">
        <v>540</v>
      </c>
      <c r="N248" s="13" t="s">
        <v>541</v>
      </c>
      <c r="O248" s="14" t="s">
        <v>542</v>
      </c>
      <c r="P248" s="15">
        <v>3389</v>
      </c>
      <c r="Q248" s="13" t="str">
        <f>MID(Таблица1[[#This Row],[ТН ВЭД 1]],1,2)</f>
        <v>33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customFormat="1" hidden="1" x14ac:dyDescent="0.25">
      <c r="A249" s="62" t="s">
        <v>602</v>
      </c>
      <c r="B249" s="63" t="s">
        <v>603</v>
      </c>
      <c r="C249" s="3"/>
      <c r="D249" s="3" t="s">
        <v>546</v>
      </c>
      <c r="E249" s="3" t="s">
        <v>547</v>
      </c>
      <c r="F249" s="5" t="s">
        <v>604</v>
      </c>
      <c r="G249" s="5" t="s">
        <v>549</v>
      </c>
      <c r="H249" s="3"/>
      <c r="I249" s="5" t="s">
        <v>90</v>
      </c>
      <c r="J249" s="64">
        <v>24660</v>
      </c>
      <c r="K249" s="45" t="s">
        <v>539</v>
      </c>
      <c r="L249" s="39">
        <v>7130024372</v>
      </c>
      <c r="M249" s="45" t="s">
        <v>540</v>
      </c>
      <c r="N249" s="6" t="s">
        <v>541</v>
      </c>
      <c r="O249" s="7" t="s">
        <v>542</v>
      </c>
      <c r="P249" s="8">
        <v>3389</v>
      </c>
      <c r="Q249" s="6" t="str">
        <f>MID(Таблица1[[#This Row],[ТН ВЭД 1]],1,2)</f>
        <v>33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customFormat="1" hidden="1" x14ac:dyDescent="0.25">
      <c r="A250" s="9"/>
      <c r="B250" s="66"/>
      <c r="C250" s="10"/>
      <c r="D250" s="10"/>
      <c r="E250" s="10"/>
      <c r="F250" s="12"/>
      <c r="G250" s="12"/>
      <c r="H250" s="10"/>
      <c r="I250" s="12"/>
      <c r="J250" s="10"/>
      <c r="K250" s="48" t="s">
        <v>539</v>
      </c>
      <c r="L250" s="40">
        <v>7130024372</v>
      </c>
      <c r="M250" s="48" t="s">
        <v>540</v>
      </c>
      <c r="N250" s="13" t="s">
        <v>541</v>
      </c>
      <c r="O250" s="14" t="s">
        <v>542</v>
      </c>
      <c r="P250" s="15">
        <v>3389</v>
      </c>
      <c r="Q250" s="13" t="str">
        <f>MID(Таблица1[[#This Row],[ТН ВЭД 1]],1,2)</f>
        <v>33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customFormat="1" hidden="1" x14ac:dyDescent="0.25">
      <c r="A251" s="58" t="s">
        <v>605</v>
      </c>
      <c r="B251" s="67"/>
      <c r="C251" s="3"/>
      <c r="D251" s="3"/>
      <c r="E251" s="3"/>
      <c r="F251" s="5"/>
      <c r="G251" s="5"/>
      <c r="H251" s="3"/>
      <c r="I251" s="5"/>
      <c r="J251" s="3"/>
      <c r="K251" s="45" t="s">
        <v>539</v>
      </c>
      <c r="L251" s="39">
        <v>7130024372</v>
      </c>
      <c r="M251" s="45" t="s">
        <v>540</v>
      </c>
      <c r="N251" s="6" t="s">
        <v>541</v>
      </c>
      <c r="O251" s="7" t="s">
        <v>542</v>
      </c>
      <c r="P251" s="8">
        <v>3389</v>
      </c>
      <c r="Q251" s="6" t="str">
        <f>MID(Таблица1[[#This Row],[ТН ВЭД 1]],1,2)</f>
        <v>33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customFormat="1" hidden="1" x14ac:dyDescent="0.25">
      <c r="A252" s="59" t="s">
        <v>606</v>
      </c>
      <c r="B252" s="60" t="s">
        <v>607</v>
      </c>
      <c r="C252" s="10"/>
      <c r="D252" s="10" t="s">
        <v>608</v>
      </c>
      <c r="E252" s="10" t="s">
        <v>547</v>
      </c>
      <c r="F252" s="12" t="s">
        <v>548</v>
      </c>
      <c r="G252" s="12" t="s">
        <v>447</v>
      </c>
      <c r="H252" s="10"/>
      <c r="I252" s="12" t="s">
        <v>90</v>
      </c>
      <c r="J252" s="61" t="s">
        <v>609</v>
      </c>
      <c r="K252" s="48" t="s">
        <v>539</v>
      </c>
      <c r="L252" s="40">
        <v>7130024372</v>
      </c>
      <c r="M252" s="48" t="s">
        <v>540</v>
      </c>
      <c r="N252" s="13" t="s">
        <v>541</v>
      </c>
      <c r="O252" s="14" t="s">
        <v>542</v>
      </c>
      <c r="P252" s="15">
        <v>3389</v>
      </c>
      <c r="Q252" s="13" t="str">
        <f>MID(Таблица1[[#This Row],[ТН ВЭД 1]],1,2)</f>
        <v>33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customFormat="1" hidden="1" x14ac:dyDescent="0.25">
      <c r="A253" s="62" t="s">
        <v>610</v>
      </c>
      <c r="B253" s="67"/>
      <c r="C253" s="3"/>
      <c r="D253" s="3"/>
      <c r="E253" s="3"/>
      <c r="F253" s="5"/>
      <c r="G253" s="5"/>
      <c r="H253" s="3"/>
      <c r="I253" s="5"/>
      <c r="J253" s="3"/>
      <c r="K253" s="45" t="s">
        <v>539</v>
      </c>
      <c r="L253" s="39">
        <v>7130024372</v>
      </c>
      <c r="M253" s="45" t="s">
        <v>540</v>
      </c>
      <c r="N253" s="6" t="s">
        <v>541</v>
      </c>
      <c r="O253" s="7" t="s">
        <v>542</v>
      </c>
      <c r="P253" s="8">
        <v>3389</v>
      </c>
      <c r="Q253" s="6" t="str">
        <f>MID(Таблица1[[#This Row],[ТН ВЭД 1]],1,2)</f>
        <v>33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customFormat="1" hidden="1" x14ac:dyDescent="0.25">
      <c r="A254" s="59"/>
      <c r="B254" s="66"/>
      <c r="C254" s="10"/>
      <c r="D254" s="10"/>
      <c r="E254" s="10"/>
      <c r="F254" s="12"/>
      <c r="G254" s="12"/>
      <c r="H254" s="10"/>
      <c r="I254" s="12"/>
      <c r="J254" s="10"/>
      <c r="K254" s="48" t="s">
        <v>539</v>
      </c>
      <c r="L254" s="40">
        <v>7130024372</v>
      </c>
      <c r="M254" s="48" t="s">
        <v>540</v>
      </c>
      <c r="N254" s="13" t="s">
        <v>541</v>
      </c>
      <c r="O254" s="14" t="s">
        <v>542</v>
      </c>
      <c r="P254" s="15">
        <v>3389</v>
      </c>
      <c r="Q254" s="13" t="str">
        <f>MID(Таблица1[[#This Row],[ТН ВЭД 1]],1,2)</f>
        <v>33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customFormat="1" hidden="1" x14ac:dyDescent="0.25">
      <c r="A255" s="58" t="s">
        <v>611</v>
      </c>
      <c r="B255" s="67"/>
      <c r="C255" s="3"/>
      <c r="D255" s="3"/>
      <c r="E255" s="3"/>
      <c r="F255" s="5"/>
      <c r="G255" s="5"/>
      <c r="H255" s="3"/>
      <c r="I255" s="5"/>
      <c r="J255" s="3"/>
      <c r="K255" s="45" t="s">
        <v>539</v>
      </c>
      <c r="L255" s="39">
        <v>7130024372</v>
      </c>
      <c r="M255" s="45" t="s">
        <v>540</v>
      </c>
      <c r="N255" s="6" t="s">
        <v>541</v>
      </c>
      <c r="O255" s="7" t="s">
        <v>542</v>
      </c>
      <c r="P255" s="8"/>
      <c r="Q255" s="6" t="str">
        <f>MID(Таблица1[[#This Row],[ТН ВЭД 1]],1,2)</f>
        <v/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customFormat="1" hidden="1" x14ac:dyDescent="0.25">
      <c r="A256" s="68" t="s">
        <v>612</v>
      </c>
      <c r="B256" s="66"/>
      <c r="C256" s="10"/>
      <c r="D256" s="10"/>
      <c r="E256" s="10"/>
      <c r="F256" s="12"/>
      <c r="G256" s="12"/>
      <c r="H256" s="10"/>
      <c r="I256" s="12"/>
      <c r="J256" s="10"/>
      <c r="K256" s="48" t="s">
        <v>539</v>
      </c>
      <c r="L256" s="40">
        <v>7130024372</v>
      </c>
      <c r="M256" s="48" t="s">
        <v>540</v>
      </c>
      <c r="N256" s="13" t="s">
        <v>541</v>
      </c>
      <c r="O256" s="14" t="s">
        <v>542</v>
      </c>
      <c r="P256" s="15"/>
      <c r="Q256" s="13" t="str">
        <f>MID(Таблица1[[#This Row],[ТН ВЭД 1]],1,2)</f>
        <v/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customFormat="1" hidden="1" x14ac:dyDescent="0.25">
      <c r="A257" s="62" t="s">
        <v>613</v>
      </c>
      <c r="B257" s="69" t="s">
        <v>614</v>
      </c>
      <c r="C257" s="3"/>
      <c r="D257" s="3" t="s">
        <v>615</v>
      </c>
      <c r="E257" s="3" t="s">
        <v>616</v>
      </c>
      <c r="F257" s="5" t="s">
        <v>617</v>
      </c>
      <c r="G257" s="5" t="s">
        <v>553</v>
      </c>
      <c r="H257" s="3"/>
      <c r="I257" s="5" t="s">
        <v>117</v>
      </c>
      <c r="J257" s="64">
        <v>6520</v>
      </c>
      <c r="K257" s="45" t="s">
        <v>539</v>
      </c>
      <c r="L257" s="39">
        <v>7130024372</v>
      </c>
      <c r="M257" s="45" t="s">
        <v>540</v>
      </c>
      <c r="N257" s="6" t="s">
        <v>541</v>
      </c>
      <c r="O257" s="7" t="s">
        <v>542</v>
      </c>
      <c r="P257" s="8"/>
      <c r="Q257" s="6" t="str">
        <f>MID(Таблица1[[#This Row],[ТН ВЭД 1]],1,2)</f>
        <v/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customFormat="1" hidden="1" x14ac:dyDescent="0.25">
      <c r="A258" s="9" t="s">
        <v>618</v>
      </c>
      <c r="B258" s="66"/>
      <c r="C258" s="10"/>
      <c r="D258" s="10"/>
      <c r="E258" s="10"/>
      <c r="F258" s="12"/>
      <c r="G258" s="12"/>
      <c r="H258" s="10"/>
      <c r="I258" s="12"/>
      <c r="J258" s="10"/>
      <c r="K258" s="48" t="s">
        <v>539</v>
      </c>
      <c r="L258" s="40">
        <v>7130024372</v>
      </c>
      <c r="M258" s="48" t="s">
        <v>540</v>
      </c>
      <c r="N258" s="13" t="s">
        <v>541</v>
      </c>
      <c r="O258" s="14" t="s">
        <v>542</v>
      </c>
      <c r="P258" s="15"/>
      <c r="Q258" s="13" t="str">
        <f>MID(Таблица1[[#This Row],[ТН ВЭД 1]],1,2)</f>
        <v/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customFormat="1" ht="31.5" hidden="1" x14ac:dyDescent="0.25">
      <c r="A259" s="20" t="s">
        <v>619</v>
      </c>
      <c r="B259" s="42">
        <v>8704101021</v>
      </c>
      <c r="C259" s="6" t="s">
        <v>620</v>
      </c>
      <c r="D259" s="39" t="s">
        <v>621</v>
      </c>
      <c r="E259" s="39" t="s">
        <v>622</v>
      </c>
      <c r="F259" s="39" t="s">
        <v>623</v>
      </c>
      <c r="G259" s="39" t="s">
        <v>88</v>
      </c>
      <c r="H259" s="3"/>
      <c r="I259" s="3"/>
      <c r="J259" s="3"/>
      <c r="K259" s="45" t="s">
        <v>539</v>
      </c>
      <c r="L259" s="39">
        <v>7130024372</v>
      </c>
      <c r="M259" s="45" t="s">
        <v>540</v>
      </c>
      <c r="N259" s="6" t="s">
        <v>541</v>
      </c>
      <c r="O259" s="7" t="s">
        <v>542</v>
      </c>
      <c r="P259" s="8">
        <v>87</v>
      </c>
      <c r="Q259" s="6" t="str">
        <f>MID(Таблица1[[#This Row],[ТН ВЭД 1]],1,2)</f>
        <v>87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customFormat="1" ht="47.25" hidden="1" x14ac:dyDescent="0.25">
      <c r="A260" s="18" t="s">
        <v>624</v>
      </c>
      <c r="B260" s="40">
        <v>8704101022</v>
      </c>
      <c r="C260" s="13" t="s">
        <v>620</v>
      </c>
      <c r="D260" s="13" t="s">
        <v>625</v>
      </c>
      <c r="E260" s="40" t="s">
        <v>622</v>
      </c>
      <c r="F260" s="40" t="s">
        <v>623</v>
      </c>
      <c r="G260" s="40" t="s">
        <v>88</v>
      </c>
      <c r="H260" s="10"/>
      <c r="I260" s="10"/>
      <c r="J260" s="10"/>
      <c r="K260" s="48" t="s">
        <v>539</v>
      </c>
      <c r="L260" s="40">
        <v>7130024372</v>
      </c>
      <c r="M260" s="48" t="s">
        <v>540</v>
      </c>
      <c r="N260" s="13" t="s">
        <v>541</v>
      </c>
      <c r="O260" s="14" t="s">
        <v>542</v>
      </c>
      <c r="P260" s="15">
        <v>87</v>
      </c>
      <c r="Q260" s="13" t="str">
        <f>MID(Таблица1[[#This Row],[ТН ВЭД 1]],1,2)</f>
        <v>87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customFormat="1" ht="47.25" hidden="1" x14ac:dyDescent="0.25">
      <c r="A261" s="20" t="s">
        <v>626</v>
      </c>
      <c r="B261" s="6" t="s">
        <v>627</v>
      </c>
      <c r="C261" s="6" t="s">
        <v>620</v>
      </c>
      <c r="D261" s="39" t="s">
        <v>621</v>
      </c>
      <c r="E261" s="39" t="s">
        <v>622</v>
      </c>
      <c r="F261" s="39" t="s">
        <v>623</v>
      </c>
      <c r="G261" s="39" t="s">
        <v>88</v>
      </c>
      <c r="H261" s="3"/>
      <c r="I261" s="3"/>
      <c r="J261" s="3"/>
      <c r="K261" s="45" t="s">
        <v>539</v>
      </c>
      <c r="L261" s="39">
        <v>7130024372</v>
      </c>
      <c r="M261" s="45" t="s">
        <v>540</v>
      </c>
      <c r="N261" s="6" t="s">
        <v>541</v>
      </c>
      <c r="O261" s="7" t="s">
        <v>542</v>
      </c>
      <c r="P261" s="8">
        <v>87</v>
      </c>
      <c r="Q261" s="6" t="str">
        <f>MID(Таблица1[[#This Row],[ТН ВЭД 1]],1,2)</f>
        <v>87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customFormat="1" ht="31.5" hidden="1" x14ac:dyDescent="0.25">
      <c r="A262" s="18" t="s">
        <v>628</v>
      </c>
      <c r="B262" s="13" t="s">
        <v>629</v>
      </c>
      <c r="C262" s="13" t="s">
        <v>620</v>
      </c>
      <c r="D262" s="40" t="s">
        <v>630</v>
      </c>
      <c r="E262" s="40" t="s">
        <v>622</v>
      </c>
      <c r="F262" s="40" t="s">
        <v>623</v>
      </c>
      <c r="G262" s="40" t="s">
        <v>88</v>
      </c>
      <c r="H262" s="10"/>
      <c r="I262" s="10"/>
      <c r="J262" s="10"/>
      <c r="K262" s="48" t="s">
        <v>539</v>
      </c>
      <c r="L262" s="40">
        <v>7130024372</v>
      </c>
      <c r="M262" s="48" t="s">
        <v>540</v>
      </c>
      <c r="N262" s="13" t="s">
        <v>541</v>
      </c>
      <c r="O262" s="14" t="s">
        <v>542</v>
      </c>
      <c r="P262" s="15">
        <v>87</v>
      </c>
      <c r="Q262" s="13" t="str">
        <f>MID(Таблица1[[#This Row],[ТН ВЭД 1]],1,2)</f>
        <v>87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customFormat="1" ht="28.5" hidden="1" customHeight="1" x14ac:dyDescent="0.25">
      <c r="A263" s="20" t="s">
        <v>631</v>
      </c>
      <c r="B263" s="6"/>
      <c r="C263" s="6"/>
      <c r="D263" s="39"/>
      <c r="E263" s="39"/>
      <c r="F263" s="39"/>
      <c r="G263" s="39"/>
      <c r="H263" s="3"/>
      <c r="I263" s="3"/>
      <c r="J263" s="3"/>
      <c r="K263" s="45" t="s">
        <v>539</v>
      </c>
      <c r="L263" s="39">
        <v>7130024372</v>
      </c>
      <c r="M263" s="45" t="s">
        <v>540</v>
      </c>
      <c r="N263" s="6" t="s">
        <v>541</v>
      </c>
      <c r="O263" s="7" t="s">
        <v>542</v>
      </c>
      <c r="P263" s="8"/>
      <c r="Q263" s="6" t="str">
        <f>MID(Таблица1[[#This Row],[ТН ВЭД 1]],1,2)</f>
        <v/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customFormat="1" ht="31.5" hidden="1" x14ac:dyDescent="0.25">
      <c r="A264" s="24" t="s">
        <v>632</v>
      </c>
      <c r="B264" s="40" t="s">
        <v>633</v>
      </c>
      <c r="C264" s="13" t="s">
        <v>634</v>
      </c>
      <c r="D264" s="40" t="s">
        <v>309</v>
      </c>
      <c r="E264" s="40" t="s">
        <v>635</v>
      </c>
      <c r="F264" s="40" t="s">
        <v>636</v>
      </c>
      <c r="G264" s="40" t="s">
        <v>21</v>
      </c>
      <c r="H264" s="40"/>
      <c r="I264" s="40" t="s">
        <v>637</v>
      </c>
      <c r="J264" s="10"/>
      <c r="K264" s="48" t="s">
        <v>539</v>
      </c>
      <c r="L264" s="40">
        <v>7130024372</v>
      </c>
      <c r="M264" s="48" t="s">
        <v>540</v>
      </c>
      <c r="N264" s="13" t="s">
        <v>541</v>
      </c>
      <c r="O264" s="14" t="s">
        <v>542</v>
      </c>
      <c r="P264" s="15">
        <v>85</v>
      </c>
      <c r="Q264" s="13" t="str">
        <f>MID(Таблица1[[#This Row],[ТН ВЭД 1]],1,2)</f>
        <v>85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customFormat="1" ht="78" hidden="1" customHeight="1" x14ac:dyDescent="0.25">
      <c r="A265" s="25" t="s">
        <v>638</v>
      </c>
      <c r="B265" s="39" t="s">
        <v>633</v>
      </c>
      <c r="C265" s="6" t="s">
        <v>634</v>
      </c>
      <c r="D265" s="39" t="s">
        <v>309</v>
      </c>
      <c r="E265" s="39" t="s">
        <v>635</v>
      </c>
      <c r="F265" s="39" t="s">
        <v>636</v>
      </c>
      <c r="G265" s="39" t="s">
        <v>21</v>
      </c>
      <c r="H265" s="39"/>
      <c r="I265" s="39" t="s">
        <v>637</v>
      </c>
      <c r="J265" s="3"/>
      <c r="K265" s="45" t="s">
        <v>539</v>
      </c>
      <c r="L265" s="39">
        <v>7130024372</v>
      </c>
      <c r="M265" s="45" t="s">
        <v>540</v>
      </c>
      <c r="N265" s="6" t="s">
        <v>541</v>
      </c>
      <c r="O265" s="7" t="s">
        <v>542</v>
      </c>
      <c r="P265" s="8">
        <v>85</v>
      </c>
      <c r="Q265" s="6" t="str">
        <f>MID(Таблица1[[#This Row],[ТН ВЭД 1]],1,2)</f>
        <v>85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customFormat="1" hidden="1" x14ac:dyDescent="0.25">
      <c r="A266" s="24" t="s">
        <v>639</v>
      </c>
      <c r="B266" s="40" t="s">
        <v>633</v>
      </c>
      <c r="C266" s="13" t="s">
        <v>634</v>
      </c>
      <c r="D266" s="40" t="s">
        <v>309</v>
      </c>
      <c r="E266" s="40" t="s">
        <v>635</v>
      </c>
      <c r="F266" s="40" t="s">
        <v>636</v>
      </c>
      <c r="G266" s="40" t="s">
        <v>21</v>
      </c>
      <c r="H266" s="40"/>
      <c r="I266" s="40" t="s">
        <v>637</v>
      </c>
      <c r="J266" s="10"/>
      <c r="K266" s="48" t="s">
        <v>539</v>
      </c>
      <c r="L266" s="40">
        <v>7130024372</v>
      </c>
      <c r="M266" s="48" t="s">
        <v>540</v>
      </c>
      <c r="N266" s="13" t="s">
        <v>541</v>
      </c>
      <c r="O266" s="14" t="s">
        <v>542</v>
      </c>
      <c r="P266" s="15">
        <v>85</v>
      </c>
      <c r="Q266" s="13" t="str">
        <f>MID(Таблица1[[#This Row],[ТН ВЭД 1]],1,2)</f>
        <v>85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customFormat="1" hidden="1" x14ac:dyDescent="0.25">
      <c r="A267" s="25" t="s">
        <v>639</v>
      </c>
      <c r="B267" s="39" t="s">
        <v>633</v>
      </c>
      <c r="C267" s="6" t="s">
        <v>634</v>
      </c>
      <c r="D267" s="39" t="s">
        <v>309</v>
      </c>
      <c r="E267" s="39" t="s">
        <v>635</v>
      </c>
      <c r="F267" s="39" t="s">
        <v>636</v>
      </c>
      <c r="G267" s="39" t="s">
        <v>21</v>
      </c>
      <c r="H267" s="39"/>
      <c r="I267" s="39" t="s">
        <v>637</v>
      </c>
      <c r="J267" s="3"/>
      <c r="K267" s="45" t="s">
        <v>539</v>
      </c>
      <c r="L267" s="39">
        <v>7130024372</v>
      </c>
      <c r="M267" s="45" t="s">
        <v>540</v>
      </c>
      <c r="N267" s="6" t="s">
        <v>541</v>
      </c>
      <c r="O267" s="7" t="s">
        <v>542</v>
      </c>
      <c r="P267" s="8">
        <v>85</v>
      </c>
      <c r="Q267" s="6" t="str">
        <f>MID(Таблица1[[#This Row],[ТН ВЭД 1]],1,2)</f>
        <v>85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customFormat="1" hidden="1" x14ac:dyDescent="0.25">
      <c r="A268" s="18" t="s">
        <v>640</v>
      </c>
      <c r="B268" s="70" t="s">
        <v>641</v>
      </c>
      <c r="C268" s="13" t="s">
        <v>634</v>
      </c>
      <c r="D268" s="40" t="s">
        <v>309</v>
      </c>
      <c r="E268" s="40" t="s">
        <v>635</v>
      </c>
      <c r="F268" s="40" t="s">
        <v>642</v>
      </c>
      <c r="G268" s="40" t="s">
        <v>21</v>
      </c>
      <c r="H268" s="40"/>
      <c r="I268" s="40" t="s">
        <v>637</v>
      </c>
      <c r="J268" s="10"/>
      <c r="K268" s="48" t="s">
        <v>539</v>
      </c>
      <c r="L268" s="40">
        <v>7130024372</v>
      </c>
      <c r="M268" s="48" t="s">
        <v>540</v>
      </c>
      <c r="N268" s="13" t="s">
        <v>541</v>
      </c>
      <c r="O268" s="14" t="s">
        <v>542</v>
      </c>
      <c r="P268" s="15">
        <v>8416</v>
      </c>
      <c r="Q268" s="13" t="str">
        <f>MID(Таблица1[[#This Row],[ТН ВЭД 1]],1,2)</f>
        <v>84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customFormat="1" hidden="1" x14ac:dyDescent="0.25">
      <c r="A269" s="71" t="s">
        <v>643</v>
      </c>
      <c r="B269" s="63" t="s">
        <v>644</v>
      </c>
      <c r="C269" s="6" t="s">
        <v>645</v>
      </c>
      <c r="D269" s="5" t="s">
        <v>646</v>
      </c>
      <c r="E269" s="39" t="s">
        <v>647</v>
      </c>
      <c r="F269" s="5" t="s">
        <v>648</v>
      </c>
      <c r="G269" s="5" t="s">
        <v>21</v>
      </c>
      <c r="H269" s="39">
        <v>1</v>
      </c>
      <c r="I269" s="5" t="s">
        <v>649</v>
      </c>
      <c r="J269" s="3"/>
      <c r="K269" s="45" t="s">
        <v>539</v>
      </c>
      <c r="L269" s="39">
        <v>7130024372</v>
      </c>
      <c r="M269" s="45" t="s">
        <v>540</v>
      </c>
      <c r="N269" s="6" t="s">
        <v>541</v>
      </c>
      <c r="O269" s="7" t="s">
        <v>542</v>
      </c>
      <c r="P269" s="8">
        <v>8482</v>
      </c>
      <c r="Q269" s="6" t="str">
        <f>MID(Таблица1[[#This Row],[ТН ВЭД 1]],1,2)</f>
        <v>84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customFormat="1" hidden="1" x14ac:dyDescent="0.25">
      <c r="A270" s="72" t="s">
        <v>650</v>
      </c>
      <c r="B270" s="10">
        <v>7211290000</v>
      </c>
      <c r="C270" s="27" t="s">
        <v>651</v>
      </c>
      <c r="D270" s="10" t="s">
        <v>652</v>
      </c>
      <c r="E270" s="27" t="s">
        <v>653</v>
      </c>
      <c r="F270" s="10">
        <v>180</v>
      </c>
      <c r="G270" s="10" t="s">
        <v>319</v>
      </c>
      <c r="H270" s="10">
        <v>155</v>
      </c>
      <c r="I270" s="10" t="s">
        <v>654</v>
      </c>
      <c r="J270" s="10" t="s">
        <v>655</v>
      </c>
      <c r="K270" s="48" t="s">
        <v>656</v>
      </c>
      <c r="L270" s="40">
        <v>7105023801</v>
      </c>
      <c r="M270" s="38" t="s">
        <v>657</v>
      </c>
      <c r="N270" s="13" t="s">
        <v>25</v>
      </c>
      <c r="O270" s="73" t="s">
        <v>658</v>
      </c>
      <c r="P270" s="15">
        <v>7211</v>
      </c>
      <c r="Q270" s="13" t="str">
        <f>MID(Таблица1[[#This Row],[ТН ВЭД 1]],1,2)</f>
        <v>72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customFormat="1" ht="47.25" hidden="1" x14ac:dyDescent="0.25">
      <c r="A271" s="20" t="s">
        <v>659</v>
      </c>
      <c r="B271" s="23" t="s">
        <v>660</v>
      </c>
      <c r="C271" s="3" t="s">
        <v>661</v>
      </c>
      <c r="D271" s="23" t="s">
        <v>662</v>
      </c>
      <c r="E271" s="23" t="s">
        <v>663</v>
      </c>
      <c r="F271" s="3">
        <v>360</v>
      </c>
      <c r="G271" s="3" t="s">
        <v>664</v>
      </c>
      <c r="H271" s="3">
        <v>500</v>
      </c>
      <c r="I271" s="3" t="s">
        <v>203</v>
      </c>
      <c r="J271" s="3">
        <v>4.25</v>
      </c>
      <c r="K271" s="45" t="s">
        <v>656</v>
      </c>
      <c r="L271" s="39">
        <v>7105023801</v>
      </c>
      <c r="M271" s="37" t="s">
        <v>657</v>
      </c>
      <c r="N271" s="6" t="s">
        <v>25</v>
      </c>
      <c r="O271" s="74" t="s">
        <v>658</v>
      </c>
      <c r="P271" s="8">
        <v>4112</v>
      </c>
      <c r="Q271" s="6" t="str">
        <f>MID(Таблица1[[#This Row],[ТН ВЭД 1]],1,2)</f>
        <v>41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customFormat="1" hidden="1" x14ac:dyDescent="0.25">
      <c r="A272" s="18" t="s">
        <v>665</v>
      </c>
      <c r="B272" s="10">
        <v>9209992000</v>
      </c>
      <c r="C272" s="10" t="s">
        <v>661</v>
      </c>
      <c r="D272" s="10" t="s">
        <v>666</v>
      </c>
      <c r="E272" s="10" t="s">
        <v>666</v>
      </c>
      <c r="F272" s="10">
        <v>120</v>
      </c>
      <c r="G272" s="10" t="s">
        <v>88</v>
      </c>
      <c r="H272" s="10">
        <v>1850</v>
      </c>
      <c r="I272" s="10" t="s">
        <v>215</v>
      </c>
      <c r="J272" s="10">
        <v>0.65</v>
      </c>
      <c r="K272" s="48" t="s">
        <v>656</v>
      </c>
      <c r="L272" s="40">
        <v>7105023801</v>
      </c>
      <c r="M272" s="38" t="s">
        <v>657</v>
      </c>
      <c r="N272" s="13" t="s">
        <v>25</v>
      </c>
      <c r="O272" s="73" t="s">
        <v>658</v>
      </c>
      <c r="P272" s="15">
        <v>9209</v>
      </c>
      <c r="Q272" s="13" t="str">
        <f>MID(Таблица1[[#This Row],[ТН ВЭД 1]],1,2)</f>
        <v>92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customFormat="1" hidden="1" x14ac:dyDescent="0.25">
      <c r="A273" s="2" t="s">
        <v>667</v>
      </c>
      <c r="B273" s="3">
        <v>3920799000</v>
      </c>
      <c r="C273" s="3"/>
      <c r="D273" s="23" t="s">
        <v>662</v>
      </c>
      <c r="E273" s="23" t="s">
        <v>663</v>
      </c>
      <c r="F273" s="3">
        <v>360</v>
      </c>
      <c r="G273" s="3" t="s">
        <v>319</v>
      </c>
      <c r="H273" s="3">
        <v>185</v>
      </c>
      <c r="I273" s="3" t="s">
        <v>203</v>
      </c>
      <c r="J273" s="3">
        <v>23</v>
      </c>
      <c r="K273" s="45" t="s">
        <v>656</v>
      </c>
      <c r="L273" s="39">
        <v>7105023801</v>
      </c>
      <c r="M273" s="37" t="s">
        <v>657</v>
      </c>
      <c r="N273" s="6" t="s">
        <v>25</v>
      </c>
      <c r="O273" s="74" t="s">
        <v>658</v>
      </c>
      <c r="P273" s="8">
        <v>3920</v>
      </c>
      <c r="Q273" s="6" t="str">
        <f>MID(Таблица1[[#This Row],[ТН ВЭД 1]],1,2)</f>
        <v>39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customFormat="1" hidden="1" x14ac:dyDescent="0.25">
      <c r="A274" s="72" t="s">
        <v>668</v>
      </c>
      <c r="B274" s="75">
        <v>5903909900</v>
      </c>
      <c r="C274" s="10"/>
      <c r="D274" s="10" t="s">
        <v>669</v>
      </c>
      <c r="E274" s="10" t="s">
        <v>669</v>
      </c>
      <c r="F274" s="10">
        <v>90</v>
      </c>
      <c r="G274" s="10" t="s">
        <v>138</v>
      </c>
      <c r="H274" s="10">
        <v>100</v>
      </c>
      <c r="I274" s="10" t="s">
        <v>215</v>
      </c>
      <c r="J274" s="10">
        <v>0.55000000000000004</v>
      </c>
      <c r="K274" s="48" t="s">
        <v>656</v>
      </c>
      <c r="L274" s="40">
        <v>7105023801</v>
      </c>
      <c r="M274" s="38" t="s">
        <v>657</v>
      </c>
      <c r="N274" s="13" t="s">
        <v>25</v>
      </c>
      <c r="O274" s="73" t="s">
        <v>658</v>
      </c>
      <c r="P274" s="15">
        <v>5903</v>
      </c>
      <c r="Q274" s="13" t="str">
        <f>MID(Таблица1[[#This Row],[ТН ВЭД 1]],1,2)</f>
        <v>59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customFormat="1" ht="18" hidden="1" customHeight="1" x14ac:dyDescent="0.25">
      <c r="A275" s="2" t="s">
        <v>670</v>
      </c>
      <c r="B275" s="3"/>
      <c r="C275" s="3"/>
      <c r="D275" s="3" t="s">
        <v>671</v>
      </c>
      <c r="E275" s="3" t="s">
        <v>671</v>
      </c>
      <c r="F275" s="3" t="s">
        <v>672</v>
      </c>
      <c r="G275" s="3" t="s">
        <v>673</v>
      </c>
      <c r="H275" s="3">
        <v>2</v>
      </c>
      <c r="I275" s="3" t="s">
        <v>117</v>
      </c>
      <c r="J275" s="3">
        <v>1245</v>
      </c>
      <c r="K275" s="6" t="s">
        <v>674</v>
      </c>
      <c r="L275" s="6">
        <v>7111000016</v>
      </c>
      <c r="M275" s="6" t="s">
        <v>675</v>
      </c>
      <c r="N275" s="29" t="s">
        <v>676</v>
      </c>
      <c r="O275" s="6" t="s">
        <v>677</v>
      </c>
      <c r="P275" s="8">
        <v>85</v>
      </c>
      <c r="Q275" s="6" t="str">
        <f>MID(Таблица1[[#This Row],[ТН ВЭД 1]],1,2)</f>
        <v>85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customFormat="1" hidden="1" x14ac:dyDescent="0.25">
      <c r="A276" s="9" t="s">
        <v>678</v>
      </c>
      <c r="B276" s="10"/>
      <c r="C276" s="10"/>
      <c r="D276" s="10" t="s">
        <v>671</v>
      </c>
      <c r="E276" s="10" t="s">
        <v>671</v>
      </c>
      <c r="F276" s="10" t="s">
        <v>672</v>
      </c>
      <c r="G276" s="10" t="s">
        <v>673</v>
      </c>
      <c r="H276" s="10">
        <v>2</v>
      </c>
      <c r="I276" s="10" t="s">
        <v>117</v>
      </c>
      <c r="J276" s="10">
        <v>352</v>
      </c>
      <c r="K276" s="38" t="s">
        <v>674</v>
      </c>
      <c r="L276" s="38">
        <v>7111000016</v>
      </c>
      <c r="M276" s="38" t="s">
        <v>675</v>
      </c>
      <c r="N276" s="30" t="s">
        <v>676</v>
      </c>
      <c r="O276" s="13" t="s">
        <v>677</v>
      </c>
      <c r="P276" s="15">
        <v>85</v>
      </c>
      <c r="Q276" s="13" t="str">
        <f>MID(Таблица1[[#This Row],[ТН ВЭД 1]],1,2)</f>
        <v>85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customFormat="1" hidden="1" x14ac:dyDescent="0.25">
      <c r="A277" s="2" t="s">
        <v>679</v>
      </c>
      <c r="B277" s="3"/>
      <c r="C277" s="3"/>
      <c r="D277" s="3" t="s">
        <v>671</v>
      </c>
      <c r="E277" s="3" t="s">
        <v>671</v>
      </c>
      <c r="F277" s="3" t="s">
        <v>672</v>
      </c>
      <c r="G277" s="3" t="s">
        <v>673</v>
      </c>
      <c r="H277" s="3">
        <v>2</v>
      </c>
      <c r="I277" s="3" t="s">
        <v>117</v>
      </c>
      <c r="J277" s="3">
        <v>1378</v>
      </c>
      <c r="K277" s="37" t="s">
        <v>674</v>
      </c>
      <c r="L277" s="37">
        <v>7111000016</v>
      </c>
      <c r="M277" s="37" t="s">
        <v>675</v>
      </c>
      <c r="N277" s="29" t="s">
        <v>676</v>
      </c>
      <c r="O277" s="6" t="s">
        <v>677</v>
      </c>
      <c r="P277" s="8">
        <v>85</v>
      </c>
      <c r="Q277" s="6" t="str">
        <f>MID(Таблица1[[#This Row],[ТН ВЭД 1]],1,2)</f>
        <v>85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customFormat="1" hidden="1" x14ac:dyDescent="0.25">
      <c r="A278" s="9" t="s">
        <v>680</v>
      </c>
      <c r="B278" s="10"/>
      <c r="C278" s="10"/>
      <c r="D278" s="10" t="s">
        <v>671</v>
      </c>
      <c r="E278" s="10" t="s">
        <v>671</v>
      </c>
      <c r="F278" s="10" t="s">
        <v>672</v>
      </c>
      <c r="G278" s="10" t="s">
        <v>673</v>
      </c>
      <c r="H278" s="10">
        <v>2</v>
      </c>
      <c r="I278" s="10" t="s">
        <v>117</v>
      </c>
      <c r="J278" s="10">
        <v>677</v>
      </c>
      <c r="K278" s="38" t="s">
        <v>674</v>
      </c>
      <c r="L278" s="38">
        <v>7111000016</v>
      </c>
      <c r="M278" s="38" t="s">
        <v>675</v>
      </c>
      <c r="N278" s="30" t="s">
        <v>676</v>
      </c>
      <c r="O278" s="13" t="s">
        <v>677</v>
      </c>
      <c r="P278" s="15">
        <v>85</v>
      </c>
      <c r="Q278" s="13" t="str">
        <f>MID(Таблица1[[#This Row],[ТН ВЭД 1]],1,2)</f>
        <v>85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customFormat="1" hidden="1" x14ac:dyDescent="0.25">
      <c r="A279" s="2" t="s">
        <v>681</v>
      </c>
      <c r="B279" s="17"/>
      <c r="C279" s="3"/>
      <c r="D279" s="3" t="s">
        <v>671</v>
      </c>
      <c r="E279" s="3" t="s">
        <v>671</v>
      </c>
      <c r="F279" s="3" t="s">
        <v>672</v>
      </c>
      <c r="G279" s="3" t="s">
        <v>673</v>
      </c>
      <c r="H279" s="3">
        <v>2</v>
      </c>
      <c r="I279" s="3" t="s">
        <v>117</v>
      </c>
      <c r="J279" s="3">
        <v>726</v>
      </c>
      <c r="K279" s="37" t="s">
        <v>674</v>
      </c>
      <c r="L279" s="37">
        <v>7111000016</v>
      </c>
      <c r="M279" s="37" t="s">
        <v>675</v>
      </c>
      <c r="N279" s="29" t="s">
        <v>676</v>
      </c>
      <c r="O279" s="6" t="s">
        <v>677</v>
      </c>
      <c r="P279" s="8">
        <v>85</v>
      </c>
      <c r="Q279" s="6" t="str">
        <f>MID(Таблица1[[#This Row],[ТН ВЭД 1]],1,2)</f>
        <v>85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customFormat="1" hidden="1" x14ac:dyDescent="0.25">
      <c r="A280" s="9" t="s">
        <v>682</v>
      </c>
      <c r="B280" s="10"/>
      <c r="C280" s="10"/>
      <c r="D280" s="10" t="s">
        <v>671</v>
      </c>
      <c r="E280" s="10" t="s">
        <v>671</v>
      </c>
      <c r="F280" s="10" t="s">
        <v>672</v>
      </c>
      <c r="G280" s="10" t="s">
        <v>673</v>
      </c>
      <c r="H280" s="10">
        <v>1</v>
      </c>
      <c r="I280" s="10" t="s">
        <v>117</v>
      </c>
      <c r="J280" s="10">
        <v>168</v>
      </c>
      <c r="K280" s="38" t="s">
        <v>674</v>
      </c>
      <c r="L280" s="38">
        <v>7111000016</v>
      </c>
      <c r="M280" s="38" t="s">
        <v>675</v>
      </c>
      <c r="N280" s="30" t="s">
        <v>676</v>
      </c>
      <c r="O280" s="13" t="s">
        <v>677</v>
      </c>
      <c r="P280" s="15">
        <v>85</v>
      </c>
      <c r="Q280" s="13" t="str">
        <f>MID(Таблица1[[#This Row],[ТН ВЭД 1]],1,2)</f>
        <v>85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customFormat="1" ht="31.5" hidden="1" x14ac:dyDescent="0.25">
      <c r="A281" s="20" t="s">
        <v>683</v>
      </c>
      <c r="B281" s="3"/>
      <c r="C281" s="3"/>
      <c r="D281" s="3" t="s">
        <v>684</v>
      </c>
      <c r="E281" s="3" t="s">
        <v>684</v>
      </c>
      <c r="F281" s="3" t="s">
        <v>672</v>
      </c>
      <c r="G281" s="3" t="s">
        <v>673</v>
      </c>
      <c r="H281" s="3">
        <v>3</v>
      </c>
      <c r="I281" s="3" t="s">
        <v>460</v>
      </c>
      <c r="J281" s="28">
        <v>6946.01</v>
      </c>
      <c r="K281" s="37" t="s">
        <v>674</v>
      </c>
      <c r="L281" s="37">
        <v>7111000016</v>
      </c>
      <c r="M281" s="37" t="s">
        <v>675</v>
      </c>
      <c r="N281" s="29" t="s">
        <v>676</v>
      </c>
      <c r="O281" s="6" t="s">
        <v>677</v>
      </c>
      <c r="P281" s="8">
        <v>85</v>
      </c>
      <c r="Q281" s="6" t="str">
        <f>MID(Таблица1[[#This Row],[ТН ВЭД 1]],1,2)</f>
        <v>85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customFormat="1" hidden="1" x14ac:dyDescent="0.25">
      <c r="A282" s="9" t="s">
        <v>685</v>
      </c>
      <c r="B282" s="10"/>
      <c r="C282" s="10"/>
      <c r="D282" s="10" t="s">
        <v>684</v>
      </c>
      <c r="E282" s="10" t="s">
        <v>684</v>
      </c>
      <c r="F282" s="10" t="s">
        <v>672</v>
      </c>
      <c r="G282" s="10" t="s">
        <v>673</v>
      </c>
      <c r="H282" s="10">
        <v>1</v>
      </c>
      <c r="I282" s="10" t="s">
        <v>460</v>
      </c>
      <c r="J282" s="26">
        <v>3374.85</v>
      </c>
      <c r="K282" s="38" t="s">
        <v>674</v>
      </c>
      <c r="L282" s="38">
        <v>7111000016</v>
      </c>
      <c r="M282" s="38" t="s">
        <v>675</v>
      </c>
      <c r="N282" s="30" t="s">
        <v>676</v>
      </c>
      <c r="O282" s="13" t="s">
        <v>677</v>
      </c>
      <c r="P282" s="15">
        <v>85</v>
      </c>
      <c r="Q282" s="13" t="str">
        <f>MID(Таблица1[[#This Row],[ТН ВЭД 1]],1,2)</f>
        <v>85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customFormat="1" hidden="1" x14ac:dyDescent="0.25">
      <c r="A283" s="2" t="s">
        <v>686</v>
      </c>
      <c r="B283" s="3"/>
      <c r="C283" s="3"/>
      <c r="D283" s="3" t="s">
        <v>684</v>
      </c>
      <c r="E283" s="3" t="s">
        <v>684</v>
      </c>
      <c r="F283" s="3" t="s">
        <v>672</v>
      </c>
      <c r="G283" s="3" t="s">
        <v>673</v>
      </c>
      <c r="H283" s="3">
        <v>2</v>
      </c>
      <c r="I283" s="3" t="s">
        <v>460</v>
      </c>
      <c r="J283" s="28">
        <v>2469.0300000000002</v>
      </c>
      <c r="K283" s="37" t="s">
        <v>674</v>
      </c>
      <c r="L283" s="37">
        <v>7111000016</v>
      </c>
      <c r="M283" s="37" t="s">
        <v>675</v>
      </c>
      <c r="N283" s="29" t="s">
        <v>676</v>
      </c>
      <c r="O283" s="6" t="s">
        <v>677</v>
      </c>
      <c r="P283" s="8">
        <v>85</v>
      </c>
      <c r="Q283" s="6" t="str">
        <f>MID(Таблица1[[#This Row],[ТН ВЭД 1]],1,2)</f>
        <v>85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customFormat="1" hidden="1" x14ac:dyDescent="0.25">
      <c r="A284" s="9" t="s">
        <v>687</v>
      </c>
      <c r="B284" s="10"/>
      <c r="C284" s="10"/>
      <c r="D284" s="10" t="s">
        <v>684</v>
      </c>
      <c r="E284" s="10" t="s">
        <v>684</v>
      </c>
      <c r="F284" s="10" t="s">
        <v>672</v>
      </c>
      <c r="G284" s="10" t="s">
        <v>673</v>
      </c>
      <c r="H284" s="10">
        <v>1</v>
      </c>
      <c r="I284" s="10" t="s">
        <v>460</v>
      </c>
      <c r="J284" s="26">
        <v>4120.16</v>
      </c>
      <c r="K284" s="38" t="s">
        <v>674</v>
      </c>
      <c r="L284" s="38">
        <v>7111000016</v>
      </c>
      <c r="M284" s="38" t="s">
        <v>675</v>
      </c>
      <c r="N284" s="30" t="s">
        <v>676</v>
      </c>
      <c r="O284" s="13" t="s">
        <v>677</v>
      </c>
      <c r="P284" s="15">
        <v>85</v>
      </c>
      <c r="Q284" s="13" t="str">
        <f>MID(Таблица1[[#This Row],[ТН ВЭД 1]],1,2)</f>
        <v>85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customFormat="1" hidden="1" x14ac:dyDescent="0.25">
      <c r="A285" s="2" t="s">
        <v>688</v>
      </c>
      <c r="B285" s="3"/>
      <c r="C285" s="3"/>
      <c r="D285" s="3" t="s">
        <v>684</v>
      </c>
      <c r="E285" s="3" t="s">
        <v>684</v>
      </c>
      <c r="F285" s="3" t="s">
        <v>672</v>
      </c>
      <c r="G285" s="3" t="s">
        <v>673</v>
      </c>
      <c r="H285" s="3">
        <v>1</v>
      </c>
      <c r="I285" s="3" t="s">
        <v>460</v>
      </c>
      <c r="J285" s="28">
        <v>3665.21</v>
      </c>
      <c r="K285" s="37" t="s">
        <v>674</v>
      </c>
      <c r="L285" s="37">
        <v>7111000016</v>
      </c>
      <c r="M285" s="37" t="s">
        <v>675</v>
      </c>
      <c r="N285" s="29" t="s">
        <v>676</v>
      </c>
      <c r="O285" s="6" t="s">
        <v>677</v>
      </c>
      <c r="P285" s="8">
        <v>85</v>
      </c>
      <c r="Q285" s="6" t="str">
        <f>MID(Таблица1[[#This Row],[ТН ВЭД 1]],1,2)</f>
        <v>85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customFormat="1" hidden="1" x14ac:dyDescent="0.25">
      <c r="A286" s="9" t="s">
        <v>689</v>
      </c>
      <c r="B286" s="10"/>
      <c r="C286" s="10"/>
      <c r="D286" s="10" t="s">
        <v>684</v>
      </c>
      <c r="E286" s="10" t="s">
        <v>684</v>
      </c>
      <c r="F286" s="10" t="s">
        <v>672</v>
      </c>
      <c r="G286" s="10" t="s">
        <v>673</v>
      </c>
      <c r="H286" s="10">
        <v>1</v>
      </c>
      <c r="I286" s="10" t="s">
        <v>460</v>
      </c>
      <c r="J286" s="26">
        <v>2905.58</v>
      </c>
      <c r="K286" s="38" t="s">
        <v>674</v>
      </c>
      <c r="L286" s="38">
        <v>7111000016</v>
      </c>
      <c r="M286" s="38" t="s">
        <v>675</v>
      </c>
      <c r="N286" s="30" t="s">
        <v>676</v>
      </c>
      <c r="O286" s="13" t="s">
        <v>677</v>
      </c>
      <c r="P286" s="15">
        <v>85</v>
      </c>
      <c r="Q286" s="13" t="str">
        <f>MID(Таблица1[[#This Row],[ТН ВЭД 1]],1,2)</f>
        <v>85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customFormat="1" hidden="1" x14ac:dyDescent="0.25">
      <c r="A287" s="2" t="s">
        <v>690</v>
      </c>
      <c r="B287" s="3"/>
      <c r="C287" s="3"/>
      <c r="D287" s="3" t="s">
        <v>684</v>
      </c>
      <c r="E287" s="3" t="s">
        <v>684</v>
      </c>
      <c r="F287" s="3" t="s">
        <v>672</v>
      </c>
      <c r="G287" s="3" t="s">
        <v>673</v>
      </c>
      <c r="H287" s="3">
        <v>2</v>
      </c>
      <c r="I287" s="3" t="s">
        <v>460</v>
      </c>
      <c r="J287" s="28">
        <v>1600.03</v>
      </c>
      <c r="K287" s="37" t="s">
        <v>674</v>
      </c>
      <c r="L287" s="37">
        <v>7111000016</v>
      </c>
      <c r="M287" s="37" t="s">
        <v>675</v>
      </c>
      <c r="N287" s="29" t="s">
        <v>676</v>
      </c>
      <c r="O287" s="6" t="s">
        <v>677</v>
      </c>
      <c r="P287" s="8">
        <v>85</v>
      </c>
      <c r="Q287" s="6" t="str">
        <f>MID(Таблица1[[#This Row],[ТН ВЭД 1]],1,2)</f>
        <v>85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customFormat="1" hidden="1" x14ac:dyDescent="0.25">
      <c r="A288" s="9" t="s">
        <v>691</v>
      </c>
      <c r="B288" s="10"/>
      <c r="C288" s="10"/>
      <c r="D288" s="10" t="s">
        <v>684</v>
      </c>
      <c r="E288" s="10" t="s">
        <v>684</v>
      </c>
      <c r="F288" s="10" t="s">
        <v>672</v>
      </c>
      <c r="G288" s="10" t="s">
        <v>673</v>
      </c>
      <c r="H288" s="10">
        <v>3</v>
      </c>
      <c r="I288" s="10" t="s">
        <v>460</v>
      </c>
      <c r="J288" s="26">
        <v>9341.7900000000009</v>
      </c>
      <c r="K288" s="38" t="s">
        <v>674</v>
      </c>
      <c r="L288" s="38">
        <v>7111000016</v>
      </c>
      <c r="M288" s="38" t="s">
        <v>675</v>
      </c>
      <c r="N288" s="30" t="s">
        <v>676</v>
      </c>
      <c r="O288" s="13" t="s">
        <v>677</v>
      </c>
      <c r="P288" s="15">
        <v>85</v>
      </c>
      <c r="Q288" s="13" t="str">
        <f>MID(Таблица1[[#This Row],[ТН ВЭД 1]],1,2)</f>
        <v>85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customFormat="1" hidden="1" x14ac:dyDescent="0.25">
      <c r="A289" s="2" t="s">
        <v>692</v>
      </c>
      <c r="B289" s="3"/>
      <c r="C289" s="3"/>
      <c r="D289" s="3" t="s">
        <v>684</v>
      </c>
      <c r="E289" s="3" t="s">
        <v>684</v>
      </c>
      <c r="F289" s="3" t="s">
        <v>672</v>
      </c>
      <c r="G289" s="3" t="s">
        <v>673</v>
      </c>
      <c r="H289" s="3">
        <v>3</v>
      </c>
      <c r="I289" s="3" t="s">
        <v>460</v>
      </c>
      <c r="J289" s="28">
        <v>2097.9699999999998</v>
      </c>
      <c r="K289" s="37" t="s">
        <v>674</v>
      </c>
      <c r="L289" s="37">
        <v>7111000016</v>
      </c>
      <c r="M289" s="37" t="s">
        <v>675</v>
      </c>
      <c r="N289" s="29" t="s">
        <v>676</v>
      </c>
      <c r="O289" s="6" t="s">
        <v>677</v>
      </c>
      <c r="P289" s="8">
        <v>85</v>
      </c>
      <c r="Q289" s="6" t="str">
        <f>MID(Таблица1[[#This Row],[ТН ВЭД 1]],1,2)</f>
        <v>85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customFormat="1" hidden="1" x14ac:dyDescent="0.25">
      <c r="A290" s="9" t="s">
        <v>693</v>
      </c>
      <c r="B290" s="10"/>
      <c r="C290" s="10"/>
      <c r="D290" s="10" t="s">
        <v>684</v>
      </c>
      <c r="E290" s="10" t="s">
        <v>684</v>
      </c>
      <c r="F290" s="10" t="s">
        <v>672</v>
      </c>
      <c r="G290" s="10" t="s">
        <v>673</v>
      </c>
      <c r="H290" s="10">
        <v>2</v>
      </c>
      <c r="I290" s="10" t="s">
        <v>460</v>
      </c>
      <c r="J290" s="26">
        <v>5755</v>
      </c>
      <c r="K290" s="38" t="s">
        <v>674</v>
      </c>
      <c r="L290" s="38">
        <v>7111000016</v>
      </c>
      <c r="M290" s="38" t="s">
        <v>675</v>
      </c>
      <c r="N290" s="30" t="s">
        <v>676</v>
      </c>
      <c r="O290" s="13" t="s">
        <v>677</v>
      </c>
      <c r="P290" s="15">
        <v>85</v>
      </c>
      <c r="Q290" s="13" t="str">
        <f>MID(Таблица1[[#This Row],[ТН ВЭД 1]],1,2)</f>
        <v>85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customFormat="1" ht="31.5" hidden="1" x14ac:dyDescent="0.25">
      <c r="A291" s="20" t="s">
        <v>694</v>
      </c>
      <c r="B291" s="3"/>
      <c r="C291" s="3"/>
      <c r="D291" s="3" t="s">
        <v>684</v>
      </c>
      <c r="E291" s="3" t="s">
        <v>684</v>
      </c>
      <c r="F291" s="3" t="s">
        <v>672</v>
      </c>
      <c r="G291" s="3" t="s">
        <v>673</v>
      </c>
      <c r="H291" s="3">
        <v>3</v>
      </c>
      <c r="I291" s="3" t="s">
        <v>460</v>
      </c>
      <c r="J291" s="28">
        <v>3124.34</v>
      </c>
      <c r="K291" s="37" t="s">
        <v>674</v>
      </c>
      <c r="L291" s="37">
        <v>7111000016</v>
      </c>
      <c r="M291" s="37" t="s">
        <v>675</v>
      </c>
      <c r="N291" s="29" t="s">
        <v>676</v>
      </c>
      <c r="O291" s="6" t="s">
        <v>677</v>
      </c>
      <c r="P291" s="8">
        <v>85</v>
      </c>
      <c r="Q291" s="6" t="str">
        <f>MID(Таблица1[[#This Row],[ТН ВЭД 1]],1,2)</f>
        <v>85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customFormat="1" ht="31.5" hidden="1" x14ac:dyDescent="0.25">
      <c r="A292" s="18" t="s">
        <v>695</v>
      </c>
      <c r="B292" s="10"/>
      <c r="C292" s="10"/>
      <c r="D292" s="10" t="s">
        <v>684</v>
      </c>
      <c r="E292" s="10" t="s">
        <v>684</v>
      </c>
      <c r="F292" s="10" t="s">
        <v>672</v>
      </c>
      <c r="G292" s="10" t="s">
        <v>673</v>
      </c>
      <c r="H292" s="10">
        <v>1</v>
      </c>
      <c r="I292" s="10" t="s">
        <v>460</v>
      </c>
      <c r="J292" s="26">
        <v>8341.1</v>
      </c>
      <c r="K292" s="38" t="s">
        <v>674</v>
      </c>
      <c r="L292" s="38">
        <v>7111000016</v>
      </c>
      <c r="M292" s="38" t="s">
        <v>675</v>
      </c>
      <c r="N292" s="30" t="s">
        <v>676</v>
      </c>
      <c r="O292" s="13" t="s">
        <v>677</v>
      </c>
      <c r="P292" s="15">
        <v>85</v>
      </c>
      <c r="Q292" s="13" t="str">
        <f>MID(Таблица1[[#This Row],[ТН ВЭД 1]],1,2)</f>
        <v>85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customFormat="1" ht="31.5" hidden="1" x14ac:dyDescent="0.25">
      <c r="A293" s="20" t="s">
        <v>696</v>
      </c>
      <c r="B293" s="3"/>
      <c r="C293" s="3"/>
      <c r="D293" s="3" t="s">
        <v>684</v>
      </c>
      <c r="E293" s="3" t="s">
        <v>684</v>
      </c>
      <c r="F293" s="3" t="s">
        <v>672</v>
      </c>
      <c r="G293" s="3" t="s">
        <v>673</v>
      </c>
      <c r="H293" s="3">
        <v>1</v>
      </c>
      <c r="I293" s="3" t="s">
        <v>460</v>
      </c>
      <c r="J293" s="28">
        <v>16660</v>
      </c>
      <c r="K293" s="37" t="s">
        <v>674</v>
      </c>
      <c r="L293" s="37">
        <v>7111000016</v>
      </c>
      <c r="M293" s="37" t="s">
        <v>675</v>
      </c>
      <c r="N293" s="29" t="s">
        <v>676</v>
      </c>
      <c r="O293" s="6" t="s">
        <v>677</v>
      </c>
      <c r="P293" s="8">
        <v>85</v>
      </c>
      <c r="Q293" s="6" t="str">
        <f>MID(Таблица1[[#This Row],[ТН ВЭД 1]],1,2)</f>
        <v>85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customFormat="1" hidden="1" x14ac:dyDescent="0.25">
      <c r="A294" s="9" t="s">
        <v>697</v>
      </c>
      <c r="B294" s="10"/>
      <c r="C294" s="10"/>
      <c r="D294" s="10" t="s">
        <v>684</v>
      </c>
      <c r="E294" s="10" t="s">
        <v>684</v>
      </c>
      <c r="F294" s="10" t="s">
        <v>672</v>
      </c>
      <c r="G294" s="10" t="s">
        <v>673</v>
      </c>
      <c r="H294" s="10">
        <v>1</v>
      </c>
      <c r="I294" s="10" t="s">
        <v>460</v>
      </c>
      <c r="J294" s="26">
        <v>2454.4</v>
      </c>
      <c r="K294" s="38" t="s">
        <v>674</v>
      </c>
      <c r="L294" s="38">
        <v>7111000016</v>
      </c>
      <c r="M294" s="38" t="s">
        <v>675</v>
      </c>
      <c r="N294" s="30" t="s">
        <v>676</v>
      </c>
      <c r="O294" s="13" t="s">
        <v>677</v>
      </c>
      <c r="P294" s="15">
        <v>85</v>
      </c>
      <c r="Q294" s="13" t="str">
        <f>MID(Таблица1[[#This Row],[ТН ВЭД 1]],1,2)</f>
        <v>85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customFormat="1" hidden="1" x14ac:dyDescent="0.25">
      <c r="A295" s="2" t="s">
        <v>698</v>
      </c>
      <c r="B295" s="3"/>
      <c r="C295" s="3"/>
      <c r="D295" s="3" t="s">
        <v>684</v>
      </c>
      <c r="E295" s="3" t="s">
        <v>684</v>
      </c>
      <c r="F295" s="3" t="s">
        <v>672</v>
      </c>
      <c r="G295" s="3" t="s">
        <v>673</v>
      </c>
      <c r="H295" s="3">
        <v>1</v>
      </c>
      <c r="I295" s="3" t="s">
        <v>460</v>
      </c>
      <c r="J295" s="28">
        <v>4603.97</v>
      </c>
      <c r="K295" s="37" t="s">
        <v>674</v>
      </c>
      <c r="L295" s="37">
        <v>7111000016</v>
      </c>
      <c r="M295" s="37" t="s">
        <v>675</v>
      </c>
      <c r="N295" s="29" t="s">
        <v>676</v>
      </c>
      <c r="O295" s="6" t="s">
        <v>677</v>
      </c>
      <c r="P295" s="8">
        <v>85</v>
      </c>
      <c r="Q295" s="6" t="str">
        <f>MID(Таблица1[[#This Row],[ТН ВЭД 1]],1,2)</f>
        <v>85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customFormat="1" ht="31.5" hidden="1" x14ac:dyDescent="0.25">
      <c r="A296" s="18" t="s">
        <v>699</v>
      </c>
      <c r="B296" s="10"/>
      <c r="C296" s="10"/>
      <c r="D296" s="10" t="s">
        <v>684</v>
      </c>
      <c r="E296" s="10" t="s">
        <v>684</v>
      </c>
      <c r="F296" s="10" t="s">
        <v>672</v>
      </c>
      <c r="G296" s="10" t="s">
        <v>673</v>
      </c>
      <c r="H296" s="10">
        <v>2</v>
      </c>
      <c r="I296" s="10" t="s">
        <v>460</v>
      </c>
      <c r="J296" s="26">
        <v>6216.94</v>
      </c>
      <c r="K296" s="38" t="s">
        <v>674</v>
      </c>
      <c r="L296" s="38">
        <v>7111000016</v>
      </c>
      <c r="M296" s="38" t="s">
        <v>675</v>
      </c>
      <c r="N296" s="30" t="s">
        <v>676</v>
      </c>
      <c r="O296" s="13" t="s">
        <v>677</v>
      </c>
      <c r="P296" s="15">
        <v>85</v>
      </c>
      <c r="Q296" s="13" t="str">
        <f>MID(Таблица1[[#This Row],[ТН ВЭД 1]],1,2)</f>
        <v>85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customFormat="1" hidden="1" x14ac:dyDescent="0.25">
      <c r="A297" s="2" t="s">
        <v>700</v>
      </c>
      <c r="B297" s="3"/>
      <c r="C297" s="3"/>
      <c r="D297" s="3" t="s">
        <v>684</v>
      </c>
      <c r="E297" s="3" t="s">
        <v>684</v>
      </c>
      <c r="F297" s="3" t="s">
        <v>672</v>
      </c>
      <c r="G297" s="3" t="s">
        <v>673</v>
      </c>
      <c r="H297" s="3">
        <v>3</v>
      </c>
      <c r="I297" s="3" t="s">
        <v>460</v>
      </c>
      <c r="J297" s="28">
        <v>2814.24</v>
      </c>
      <c r="K297" s="37" t="s">
        <v>674</v>
      </c>
      <c r="L297" s="37">
        <v>7111000016</v>
      </c>
      <c r="M297" s="37" t="s">
        <v>675</v>
      </c>
      <c r="N297" s="29" t="s">
        <v>676</v>
      </c>
      <c r="O297" s="6" t="s">
        <v>677</v>
      </c>
      <c r="P297" s="8">
        <v>85</v>
      </c>
      <c r="Q297" s="6" t="str">
        <f>MID(Таблица1[[#This Row],[ТН ВЭД 1]],1,2)</f>
        <v>85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customFormat="1" hidden="1" x14ac:dyDescent="0.25">
      <c r="A298" s="9" t="s">
        <v>701</v>
      </c>
      <c r="B298" s="10"/>
      <c r="C298" s="10"/>
      <c r="D298" s="10" t="s">
        <v>684</v>
      </c>
      <c r="E298" s="10" t="s">
        <v>684</v>
      </c>
      <c r="F298" s="10" t="s">
        <v>672</v>
      </c>
      <c r="G298" s="10" t="s">
        <v>673</v>
      </c>
      <c r="H298" s="10">
        <v>3</v>
      </c>
      <c r="I298" s="10" t="s">
        <v>460</v>
      </c>
      <c r="J298" s="26">
        <v>5312.02</v>
      </c>
      <c r="K298" s="38" t="s">
        <v>674</v>
      </c>
      <c r="L298" s="38">
        <v>7111000016</v>
      </c>
      <c r="M298" s="38" t="s">
        <v>675</v>
      </c>
      <c r="N298" s="30" t="s">
        <v>676</v>
      </c>
      <c r="O298" s="13" t="s">
        <v>677</v>
      </c>
      <c r="P298" s="15">
        <v>85</v>
      </c>
      <c r="Q298" s="13" t="str">
        <f>MID(Таблица1[[#This Row],[ТН ВЭД 1]],1,2)</f>
        <v>85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customFormat="1" hidden="1" x14ac:dyDescent="0.25">
      <c r="A299" s="2" t="s">
        <v>702</v>
      </c>
      <c r="B299" s="3"/>
      <c r="C299" s="3"/>
      <c r="D299" s="3" t="s">
        <v>684</v>
      </c>
      <c r="E299" s="3" t="s">
        <v>684</v>
      </c>
      <c r="F299" s="3" t="s">
        <v>672</v>
      </c>
      <c r="G299" s="3" t="s">
        <v>673</v>
      </c>
      <c r="H299" s="3">
        <v>3</v>
      </c>
      <c r="I299" s="3" t="s">
        <v>460</v>
      </c>
      <c r="J299" s="28">
        <v>9264.02</v>
      </c>
      <c r="K299" s="37" t="s">
        <v>674</v>
      </c>
      <c r="L299" s="37">
        <v>7111000016</v>
      </c>
      <c r="M299" s="37" t="s">
        <v>675</v>
      </c>
      <c r="N299" s="29" t="s">
        <v>676</v>
      </c>
      <c r="O299" s="6" t="s">
        <v>677</v>
      </c>
      <c r="P299" s="8">
        <v>85</v>
      </c>
      <c r="Q299" s="6" t="str">
        <f>MID(Таблица1[[#This Row],[ТН ВЭД 1]],1,2)</f>
        <v>85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customFormat="1" hidden="1" x14ac:dyDescent="0.25">
      <c r="A300" s="9" t="s">
        <v>685</v>
      </c>
      <c r="B300" s="10"/>
      <c r="C300" s="10"/>
      <c r="D300" s="10" t="s">
        <v>684</v>
      </c>
      <c r="E300" s="10" t="s">
        <v>684</v>
      </c>
      <c r="F300" s="10" t="s">
        <v>672</v>
      </c>
      <c r="G300" s="10" t="s">
        <v>673</v>
      </c>
      <c r="H300" s="10">
        <v>3</v>
      </c>
      <c r="I300" s="10" t="s">
        <v>460</v>
      </c>
      <c r="J300" s="26">
        <v>3782.66</v>
      </c>
      <c r="K300" s="38" t="s">
        <v>674</v>
      </c>
      <c r="L300" s="38">
        <v>7111000016</v>
      </c>
      <c r="M300" s="38" t="s">
        <v>675</v>
      </c>
      <c r="N300" s="30" t="s">
        <v>676</v>
      </c>
      <c r="O300" s="13" t="s">
        <v>677</v>
      </c>
      <c r="P300" s="15">
        <v>85</v>
      </c>
      <c r="Q300" s="13" t="str">
        <f>MID(Таблица1[[#This Row],[ТН ВЭД 1]],1,2)</f>
        <v>85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customFormat="1" hidden="1" x14ac:dyDescent="0.25">
      <c r="A301" s="2" t="s">
        <v>703</v>
      </c>
      <c r="B301" s="3"/>
      <c r="C301" s="3"/>
      <c r="D301" s="3" t="s">
        <v>684</v>
      </c>
      <c r="E301" s="3" t="s">
        <v>684</v>
      </c>
      <c r="F301" s="3" t="s">
        <v>672</v>
      </c>
      <c r="G301" s="3" t="s">
        <v>673</v>
      </c>
      <c r="H301" s="3">
        <v>1</v>
      </c>
      <c r="I301" s="3" t="s">
        <v>460</v>
      </c>
      <c r="J301" s="28">
        <v>5505.71</v>
      </c>
      <c r="K301" s="37" t="s">
        <v>674</v>
      </c>
      <c r="L301" s="37">
        <v>7111000016</v>
      </c>
      <c r="M301" s="37" t="s">
        <v>675</v>
      </c>
      <c r="N301" s="29" t="s">
        <v>676</v>
      </c>
      <c r="O301" s="6" t="s">
        <v>677</v>
      </c>
      <c r="P301" s="8">
        <v>85</v>
      </c>
      <c r="Q301" s="6" t="str">
        <f>MID(Таблица1[[#This Row],[ТН ВЭД 1]],1,2)</f>
        <v>85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customFormat="1" hidden="1" x14ac:dyDescent="0.25">
      <c r="A302" s="9" t="s">
        <v>704</v>
      </c>
      <c r="B302" s="10"/>
      <c r="C302" s="10"/>
      <c r="D302" s="10" t="s">
        <v>684</v>
      </c>
      <c r="E302" s="10" t="s">
        <v>684</v>
      </c>
      <c r="F302" s="10" t="s">
        <v>672</v>
      </c>
      <c r="G302" s="10" t="s">
        <v>673</v>
      </c>
      <c r="H302" s="10">
        <v>1</v>
      </c>
      <c r="I302" s="10" t="s">
        <v>460</v>
      </c>
      <c r="J302" s="26">
        <v>11635.43</v>
      </c>
      <c r="K302" s="38" t="s">
        <v>674</v>
      </c>
      <c r="L302" s="38">
        <v>7111000016</v>
      </c>
      <c r="M302" s="38" t="s">
        <v>675</v>
      </c>
      <c r="N302" s="30" t="s">
        <v>676</v>
      </c>
      <c r="O302" s="13" t="s">
        <v>677</v>
      </c>
      <c r="P302" s="15">
        <v>85</v>
      </c>
      <c r="Q302" s="13" t="str">
        <f>MID(Таблица1[[#This Row],[ТН ВЭД 1]],1,2)</f>
        <v>85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customFormat="1" hidden="1" x14ac:dyDescent="0.25">
      <c r="A303" s="2" t="s">
        <v>705</v>
      </c>
      <c r="B303" s="3"/>
      <c r="C303" s="3"/>
      <c r="D303" s="3" t="s">
        <v>684</v>
      </c>
      <c r="E303" s="3" t="s">
        <v>684</v>
      </c>
      <c r="F303" s="3" t="s">
        <v>672</v>
      </c>
      <c r="G303" s="3" t="s">
        <v>673</v>
      </c>
      <c r="H303" s="3">
        <v>2</v>
      </c>
      <c r="I303" s="3" t="s">
        <v>460</v>
      </c>
      <c r="J303" s="28">
        <v>4068.09</v>
      </c>
      <c r="K303" s="37" t="s">
        <v>674</v>
      </c>
      <c r="L303" s="37">
        <v>7111000016</v>
      </c>
      <c r="M303" s="37" t="s">
        <v>675</v>
      </c>
      <c r="N303" s="29" t="s">
        <v>676</v>
      </c>
      <c r="O303" s="6" t="s">
        <v>677</v>
      </c>
      <c r="P303" s="8">
        <v>85</v>
      </c>
      <c r="Q303" s="6" t="str">
        <f>MID(Таблица1[[#This Row],[ТН ВЭД 1]],1,2)</f>
        <v>85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customFormat="1" ht="31.5" hidden="1" x14ac:dyDescent="0.25">
      <c r="A304" s="18" t="s">
        <v>706</v>
      </c>
      <c r="B304" s="10"/>
      <c r="C304" s="10"/>
      <c r="D304" s="10" t="s">
        <v>684</v>
      </c>
      <c r="E304" s="10" t="s">
        <v>684</v>
      </c>
      <c r="F304" s="10" t="s">
        <v>672</v>
      </c>
      <c r="G304" s="10" t="s">
        <v>673</v>
      </c>
      <c r="H304" s="10">
        <v>2</v>
      </c>
      <c r="I304" s="10" t="s">
        <v>460</v>
      </c>
      <c r="J304" s="26">
        <v>3421.09</v>
      </c>
      <c r="K304" s="38" t="s">
        <v>674</v>
      </c>
      <c r="L304" s="38">
        <v>7111000016</v>
      </c>
      <c r="M304" s="38" t="s">
        <v>675</v>
      </c>
      <c r="N304" s="30" t="s">
        <v>676</v>
      </c>
      <c r="O304" s="13" t="s">
        <v>677</v>
      </c>
      <c r="P304" s="15">
        <v>85</v>
      </c>
      <c r="Q304" s="13" t="str">
        <f>MID(Таблица1[[#This Row],[ТН ВЭД 1]],1,2)</f>
        <v>85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customFormat="1" hidden="1" x14ac:dyDescent="0.25">
      <c r="A305" s="2" t="s">
        <v>707</v>
      </c>
      <c r="B305" s="3"/>
      <c r="C305" s="3"/>
      <c r="D305" s="3" t="s">
        <v>684</v>
      </c>
      <c r="E305" s="3" t="s">
        <v>684</v>
      </c>
      <c r="F305" s="3" t="s">
        <v>672</v>
      </c>
      <c r="G305" s="3" t="s">
        <v>673</v>
      </c>
      <c r="H305" s="3">
        <v>2</v>
      </c>
      <c r="I305" s="3" t="s">
        <v>460</v>
      </c>
      <c r="J305" s="28">
        <v>1934.78</v>
      </c>
      <c r="K305" s="37" t="s">
        <v>674</v>
      </c>
      <c r="L305" s="37">
        <v>7111000016</v>
      </c>
      <c r="M305" s="37" t="s">
        <v>675</v>
      </c>
      <c r="N305" s="29" t="s">
        <v>676</v>
      </c>
      <c r="O305" s="6" t="s">
        <v>677</v>
      </c>
      <c r="P305" s="8">
        <v>85</v>
      </c>
      <c r="Q305" s="6" t="str">
        <f>MID(Таблица1[[#This Row],[ТН ВЭД 1]],1,2)</f>
        <v>85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customFormat="1" hidden="1" x14ac:dyDescent="0.25">
      <c r="A306" s="9" t="s">
        <v>708</v>
      </c>
      <c r="B306" s="10"/>
      <c r="C306" s="10"/>
      <c r="D306" s="10" t="s">
        <v>684</v>
      </c>
      <c r="E306" s="10" t="s">
        <v>684</v>
      </c>
      <c r="F306" s="10" t="s">
        <v>672</v>
      </c>
      <c r="G306" s="10" t="s">
        <v>673</v>
      </c>
      <c r="H306" s="10">
        <v>2</v>
      </c>
      <c r="I306" s="10" t="s">
        <v>460</v>
      </c>
      <c r="J306" s="26">
        <v>24337.02</v>
      </c>
      <c r="K306" s="38" t="s">
        <v>674</v>
      </c>
      <c r="L306" s="38">
        <v>7111000016</v>
      </c>
      <c r="M306" s="38" t="s">
        <v>675</v>
      </c>
      <c r="N306" s="30" t="s">
        <v>676</v>
      </c>
      <c r="O306" s="13" t="s">
        <v>677</v>
      </c>
      <c r="P306" s="15">
        <v>85</v>
      </c>
      <c r="Q306" s="13" t="str">
        <f>MID(Таблица1[[#This Row],[ТН ВЭД 1]],1,2)</f>
        <v>85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customFormat="1" hidden="1" x14ac:dyDescent="0.25">
      <c r="A307" s="2" t="s">
        <v>709</v>
      </c>
      <c r="B307" s="3"/>
      <c r="C307" s="3"/>
      <c r="D307" s="3" t="s">
        <v>684</v>
      </c>
      <c r="E307" s="3" t="s">
        <v>684</v>
      </c>
      <c r="F307" s="3" t="s">
        <v>672</v>
      </c>
      <c r="G307" s="3" t="s">
        <v>673</v>
      </c>
      <c r="H307" s="3">
        <v>2</v>
      </c>
      <c r="I307" s="3" t="s">
        <v>460</v>
      </c>
      <c r="J307" s="28">
        <v>4540.2700000000004</v>
      </c>
      <c r="K307" s="37" t="s">
        <v>674</v>
      </c>
      <c r="L307" s="37">
        <v>7111000016</v>
      </c>
      <c r="M307" s="37" t="s">
        <v>675</v>
      </c>
      <c r="N307" s="29" t="s">
        <v>676</v>
      </c>
      <c r="O307" s="6" t="s">
        <v>677</v>
      </c>
      <c r="P307" s="8">
        <v>85</v>
      </c>
      <c r="Q307" s="6" t="str">
        <f>MID(Таблица1[[#This Row],[ТН ВЭД 1]],1,2)</f>
        <v>85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customFormat="1" hidden="1" x14ac:dyDescent="0.25">
      <c r="A308" s="9" t="s">
        <v>710</v>
      </c>
      <c r="B308" s="10"/>
      <c r="C308" s="10"/>
      <c r="D308" s="10" t="s">
        <v>684</v>
      </c>
      <c r="E308" s="10" t="s">
        <v>684</v>
      </c>
      <c r="F308" s="10" t="s">
        <v>672</v>
      </c>
      <c r="G308" s="10" t="s">
        <v>673</v>
      </c>
      <c r="H308" s="10">
        <v>1</v>
      </c>
      <c r="I308" s="10" t="s">
        <v>460</v>
      </c>
      <c r="J308" s="26">
        <v>4439.26</v>
      </c>
      <c r="K308" s="38" t="s">
        <v>674</v>
      </c>
      <c r="L308" s="38">
        <v>7111000016</v>
      </c>
      <c r="M308" s="38" t="s">
        <v>675</v>
      </c>
      <c r="N308" s="30" t="s">
        <v>676</v>
      </c>
      <c r="O308" s="13" t="s">
        <v>677</v>
      </c>
      <c r="P308" s="15">
        <v>85</v>
      </c>
      <c r="Q308" s="13" t="str">
        <f>MID(Таблица1[[#This Row],[ТН ВЭД 1]],1,2)</f>
        <v>85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customFormat="1" hidden="1" x14ac:dyDescent="0.25">
      <c r="A309" s="2" t="s">
        <v>711</v>
      </c>
      <c r="B309" s="3"/>
      <c r="C309" s="3"/>
      <c r="D309" s="3" t="s">
        <v>684</v>
      </c>
      <c r="E309" s="3" t="s">
        <v>684</v>
      </c>
      <c r="F309" s="3" t="s">
        <v>672</v>
      </c>
      <c r="G309" s="3" t="s">
        <v>673</v>
      </c>
      <c r="H309" s="3">
        <v>1</v>
      </c>
      <c r="I309" s="3" t="s">
        <v>460</v>
      </c>
      <c r="J309" s="28">
        <v>5078.63</v>
      </c>
      <c r="K309" s="37" t="s">
        <v>674</v>
      </c>
      <c r="L309" s="37">
        <v>7111000016</v>
      </c>
      <c r="M309" s="37" t="s">
        <v>675</v>
      </c>
      <c r="N309" s="29" t="s">
        <v>676</v>
      </c>
      <c r="O309" s="6" t="s">
        <v>677</v>
      </c>
      <c r="P309" s="8">
        <v>85</v>
      </c>
      <c r="Q309" s="6" t="str">
        <f>MID(Таблица1[[#This Row],[ТН ВЭД 1]],1,2)</f>
        <v>85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customFormat="1" hidden="1" x14ac:dyDescent="0.25">
      <c r="A310" s="9" t="s">
        <v>712</v>
      </c>
      <c r="B310" s="10"/>
      <c r="C310" s="10"/>
      <c r="D310" s="10" t="s">
        <v>684</v>
      </c>
      <c r="E310" s="10" t="s">
        <v>684</v>
      </c>
      <c r="F310" s="10" t="s">
        <v>672</v>
      </c>
      <c r="G310" s="10" t="s">
        <v>673</v>
      </c>
      <c r="H310" s="10">
        <v>3</v>
      </c>
      <c r="I310" s="10" t="s">
        <v>460</v>
      </c>
      <c r="J310" s="26">
        <v>2293.67</v>
      </c>
      <c r="K310" s="38" t="s">
        <v>674</v>
      </c>
      <c r="L310" s="38">
        <v>7111000016</v>
      </c>
      <c r="M310" s="38" t="s">
        <v>675</v>
      </c>
      <c r="N310" s="30" t="s">
        <v>676</v>
      </c>
      <c r="O310" s="13" t="s">
        <v>677</v>
      </c>
      <c r="P310" s="15">
        <v>85</v>
      </c>
      <c r="Q310" s="13" t="str">
        <f>MID(Таблица1[[#This Row],[ТН ВЭД 1]],1,2)</f>
        <v>85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  <row r="311" spans="1:1024" customFormat="1" hidden="1" x14ac:dyDescent="0.25">
      <c r="A311" s="2" t="s">
        <v>713</v>
      </c>
      <c r="B311" s="3"/>
      <c r="C311" s="3"/>
      <c r="D311" s="3" t="s">
        <v>684</v>
      </c>
      <c r="E311" s="3" t="s">
        <v>684</v>
      </c>
      <c r="F311" s="3" t="s">
        <v>672</v>
      </c>
      <c r="G311" s="3" t="s">
        <v>673</v>
      </c>
      <c r="H311" s="3">
        <v>3</v>
      </c>
      <c r="I311" s="3" t="s">
        <v>460</v>
      </c>
      <c r="J311" s="3">
        <v>872.76</v>
      </c>
      <c r="K311" s="37" t="s">
        <v>674</v>
      </c>
      <c r="L311" s="37">
        <v>7111000016</v>
      </c>
      <c r="M311" s="37" t="s">
        <v>675</v>
      </c>
      <c r="N311" s="29" t="s">
        <v>676</v>
      </c>
      <c r="O311" s="6" t="s">
        <v>677</v>
      </c>
      <c r="P311" s="8">
        <v>85</v>
      </c>
      <c r="Q311" s="6" t="str">
        <f>MID(Таблица1[[#This Row],[ТН ВЭД 1]],1,2)</f>
        <v>85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  <c r="AMJ311" s="1"/>
    </row>
    <row r="312" spans="1:1024" customFormat="1" hidden="1" x14ac:dyDescent="0.25">
      <c r="A312" s="9" t="s">
        <v>693</v>
      </c>
      <c r="B312" s="10"/>
      <c r="C312" s="10"/>
      <c r="D312" s="10" t="s">
        <v>684</v>
      </c>
      <c r="E312" s="10" t="s">
        <v>684</v>
      </c>
      <c r="F312" s="10" t="s">
        <v>672</v>
      </c>
      <c r="G312" s="10" t="s">
        <v>673</v>
      </c>
      <c r="H312" s="10">
        <v>3</v>
      </c>
      <c r="I312" s="10" t="s">
        <v>460</v>
      </c>
      <c r="J312" s="26">
        <v>5028.62</v>
      </c>
      <c r="K312" s="38" t="s">
        <v>674</v>
      </c>
      <c r="L312" s="38">
        <v>7111000016</v>
      </c>
      <c r="M312" s="38" t="s">
        <v>675</v>
      </c>
      <c r="N312" s="30" t="s">
        <v>676</v>
      </c>
      <c r="O312" s="13" t="s">
        <v>677</v>
      </c>
      <c r="P312" s="15">
        <v>85</v>
      </c>
      <c r="Q312" s="13" t="str">
        <f>MID(Таблица1[[#This Row],[ТН ВЭД 1]],1,2)</f>
        <v>85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</row>
    <row r="313" spans="1:1024" customFormat="1" hidden="1" x14ac:dyDescent="0.25">
      <c r="A313" s="2" t="s">
        <v>714</v>
      </c>
      <c r="B313" s="3"/>
      <c r="C313" s="3"/>
      <c r="D313" s="3" t="s">
        <v>684</v>
      </c>
      <c r="E313" s="3" t="s">
        <v>684</v>
      </c>
      <c r="F313" s="3" t="s">
        <v>672</v>
      </c>
      <c r="G313" s="3" t="s">
        <v>673</v>
      </c>
      <c r="H313" s="3">
        <v>3</v>
      </c>
      <c r="I313" s="3" t="s">
        <v>460</v>
      </c>
      <c r="J313" s="28">
        <v>5669.94</v>
      </c>
      <c r="K313" s="37" t="s">
        <v>674</v>
      </c>
      <c r="L313" s="37">
        <v>7111000016</v>
      </c>
      <c r="M313" s="37" t="s">
        <v>675</v>
      </c>
      <c r="N313" s="29" t="s">
        <v>676</v>
      </c>
      <c r="O313" s="6" t="s">
        <v>677</v>
      </c>
      <c r="P313" s="8">
        <v>85</v>
      </c>
      <c r="Q313" s="6" t="str">
        <f>MID(Таблица1[[#This Row],[ТН ВЭД 1]],1,2)</f>
        <v>85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  <c r="AMJ313" s="1"/>
    </row>
    <row r="314" spans="1:1024" customFormat="1" hidden="1" x14ac:dyDescent="0.25">
      <c r="A314" s="9" t="s">
        <v>715</v>
      </c>
      <c r="B314" s="10"/>
      <c r="C314" s="10"/>
      <c r="D314" s="10" t="s">
        <v>684</v>
      </c>
      <c r="E314" s="10" t="s">
        <v>684</v>
      </c>
      <c r="F314" s="10" t="s">
        <v>672</v>
      </c>
      <c r="G314" s="10" t="s">
        <v>673</v>
      </c>
      <c r="H314" s="10">
        <v>3</v>
      </c>
      <c r="I314" s="10" t="s">
        <v>460</v>
      </c>
      <c r="J314" s="26">
        <v>3803.81</v>
      </c>
      <c r="K314" s="38" t="s">
        <v>674</v>
      </c>
      <c r="L314" s="38">
        <v>7111000016</v>
      </c>
      <c r="M314" s="38" t="s">
        <v>675</v>
      </c>
      <c r="N314" s="30" t="s">
        <v>676</v>
      </c>
      <c r="O314" s="13" t="s">
        <v>677</v>
      </c>
      <c r="P314" s="15">
        <v>85</v>
      </c>
      <c r="Q314" s="13" t="str">
        <f>MID(Таблица1[[#This Row],[ТН ВЭД 1]],1,2)</f>
        <v>85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  <c r="AMJ314" s="1"/>
    </row>
    <row r="315" spans="1:1024" customFormat="1" hidden="1" x14ac:dyDescent="0.25">
      <c r="A315" s="2" t="s">
        <v>716</v>
      </c>
      <c r="B315" s="3"/>
      <c r="C315" s="3"/>
      <c r="D315" s="3" t="s">
        <v>684</v>
      </c>
      <c r="E315" s="3" t="s">
        <v>684</v>
      </c>
      <c r="F315" s="3" t="s">
        <v>672</v>
      </c>
      <c r="G315" s="3" t="s">
        <v>673</v>
      </c>
      <c r="H315" s="3">
        <v>2</v>
      </c>
      <c r="I315" s="3" t="s">
        <v>460</v>
      </c>
      <c r="J315" s="28">
        <v>3025.21</v>
      </c>
      <c r="K315" s="37" t="s">
        <v>674</v>
      </c>
      <c r="L315" s="37">
        <v>7111000016</v>
      </c>
      <c r="M315" s="37" t="s">
        <v>675</v>
      </c>
      <c r="N315" s="29" t="s">
        <v>676</v>
      </c>
      <c r="O315" s="6" t="s">
        <v>677</v>
      </c>
      <c r="P315" s="8">
        <v>85</v>
      </c>
      <c r="Q315" s="6" t="str">
        <f>MID(Таблица1[[#This Row],[ТН ВЭД 1]],1,2)</f>
        <v>85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</row>
    <row r="316" spans="1:1024" customFormat="1" hidden="1" x14ac:dyDescent="0.25">
      <c r="A316" s="9" t="s">
        <v>717</v>
      </c>
      <c r="B316" s="10"/>
      <c r="C316" s="10"/>
      <c r="D316" s="10" t="s">
        <v>718</v>
      </c>
      <c r="E316" s="10" t="s">
        <v>718</v>
      </c>
      <c r="F316" s="10" t="s">
        <v>672</v>
      </c>
      <c r="G316" s="10" t="s">
        <v>21</v>
      </c>
      <c r="H316" s="10">
        <v>3</v>
      </c>
      <c r="I316" s="10" t="s">
        <v>649</v>
      </c>
      <c r="J316" s="10">
        <v>2300</v>
      </c>
      <c r="K316" s="38" t="s">
        <v>674</v>
      </c>
      <c r="L316" s="38">
        <v>7111000016</v>
      </c>
      <c r="M316" s="38" t="s">
        <v>675</v>
      </c>
      <c r="N316" s="30" t="s">
        <v>676</v>
      </c>
      <c r="O316" s="13" t="s">
        <v>677</v>
      </c>
      <c r="P316" s="15">
        <v>85</v>
      </c>
      <c r="Q316" s="13" t="str">
        <f>MID(Таблица1[[#This Row],[ТН ВЭД 1]],1,2)</f>
        <v>85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  <c r="AMJ316" s="1"/>
    </row>
    <row r="317" spans="1:1024" customFormat="1" hidden="1" x14ac:dyDescent="0.25">
      <c r="A317" s="2" t="s">
        <v>719</v>
      </c>
      <c r="B317" s="3"/>
      <c r="C317" s="3"/>
      <c r="D317" s="3" t="s">
        <v>718</v>
      </c>
      <c r="E317" s="3" t="s">
        <v>718</v>
      </c>
      <c r="F317" s="3" t="s">
        <v>672</v>
      </c>
      <c r="G317" s="3" t="s">
        <v>21</v>
      </c>
      <c r="H317" s="3">
        <v>1</v>
      </c>
      <c r="I317" s="3" t="s">
        <v>649</v>
      </c>
      <c r="J317" s="3">
        <v>6500</v>
      </c>
      <c r="K317" s="37" t="s">
        <v>674</v>
      </c>
      <c r="L317" s="37">
        <v>7111000016</v>
      </c>
      <c r="M317" s="37" t="s">
        <v>675</v>
      </c>
      <c r="N317" s="29" t="s">
        <v>676</v>
      </c>
      <c r="O317" s="6" t="s">
        <v>677</v>
      </c>
      <c r="P317" s="8">
        <v>85</v>
      </c>
      <c r="Q317" s="6" t="str">
        <f>MID(Таблица1[[#This Row],[ТН ВЭД 1]],1,2)</f>
        <v>85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  <c r="AMJ317" s="1"/>
    </row>
    <row r="318" spans="1:1024" customFormat="1" hidden="1" x14ac:dyDescent="0.25">
      <c r="A318" s="9" t="s">
        <v>720</v>
      </c>
      <c r="B318" s="10"/>
      <c r="C318" s="10"/>
      <c r="D318" s="10" t="s">
        <v>718</v>
      </c>
      <c r="E318" s="10" t="s">
        <v>718</v>
      </c>
      <c r="F318" s="10" t="s">
        <v>672</v>
      </c>
      <c r="G318" s="10" t="s">
        <v>21</v>
      </c>
      <c r="H318" s="10">
        <v>2</v>
      </c>
      <c r="I318" s="10" t="s">
        <v>649</v>
      </c>
      <c r="J318" s="10">
        <v>9500</v>
      </c>
      <c r="K318" s="38" t="s">
        <v>674</v>
      </c>
      <c r="L318" s="38">
        <v>7111000016</v>
      </c>
      <c r="M318" s="38" t="s">
        <v>675</v>
      </c>
      <c r="N318" s="30" t="s">
        <v>676</v>
      </c>
      <c r="O318" s="13" t="s">
        <v>677</v>
      </c>
      <c r="P318" s="15">
        <v>85</v>
      </c>
      <c r="Q318" s="13" t="str">
        <f>MID(Таблица1[[#This Row],[ТН ВЭД 1]],1,2)</f>
        <v>85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  <c r="AMJ318" s="1"/>
    </row>
    <row r="319" spans="1:1024" customFormat="1" hidden="1" x14ac:dyDescent="0.25">
      <c r="A319" s="2" t="s">
        <v>721</v>
      </c>
      <c r="B319" s="3"/>
      <c r="C319" s="3"/>
      <c r="D319" s="3" t="s">
        <v>718</v>
      </c>
      <c r="E319" s="3" t="s">
        <v>718</v>
      </c>
      <c r="F319" s="3" t="s">
        <v>672</v>
      </c>
      <c r="G319" s="3" t="s">
        <v>21</v>
      </c>
      <c r="H319" s="3">
        <v>1</v>
      </c>
      <c r="I319" s="3" t="s">
        <v>649</v>
      </c>
      <c r="J319" s="3">
        <v>10500</v>
      </c>
      <c r="K319" s="37" t="s">
        <v>674</v>
      </c>
      <c r="L319" s="37">
        <v>7111000016</v>
      </c>
      <c r="M319" s="37" t="s">
        <v>675</v>
      </c>
      <c r="N319" s="29" t="s">
        <v>676</v>
      </c>
      <c r="O319" s="6" t="s">
        <v>677</v>
      </c>
      <c r="P319" s="8">
        <v>85</v>
      </c>
      <c r="Q319" s="6" t="str">
        <f>MID(Таблица1[[#This Row],[ТН ВЭД 1]],1,2)</f>
        <v>85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  <c r="AMJ319" s="1"/>
    </row>
    <row r="320" spans="1:1024" customFormat="1" hidden="1" x14ac:dyDescent="0.25">
      <c r="A320" s="9" t="s">
        <v>722</v>
      </c>
      <c r="B320" s="10"/>
      <c r="C320" s="10"/>
      <c r="D320" s="10" t="s">
        <v>718</v>
      </c>
      <c r="E320" s="10" t="s">
        <v>718</v>
      </c>
      <c r="F320" s="10" t="s">
        <v>672</v>
      </c>
      <c r="G320" s="10" t="s">
        <v>21</v>
      </c>
      <c r="H320" s="10">
        <v>1</v>
      </c>
      <c r="I320" s="10" t="s">
        <v>649</v>
      </c>
      <c r="J320" s="10">
        <v>9500</v>
      </c>
      <c r="K320" s="38" t="s">
        <v>674</v>
      </c>
      <c r="L320" s="38">
        <v>7111000016</v>
      </c>
      <c r="M320" s="38" t="s">
        <v>675</v>
      </c>
      <c r="N320" s="30" t="s">
        <v>676</v>
      </c>
      <c r="O320" s="13" t="s">
        <v>677</v>
      </c>
      <c r="P320" s="15">
        <v>85</v>
      </c>
      <c r="Q320" s="13" t="str">
        <f>MID(Таблица1[[#This Row],[ТН ВЭД 1]],1,2)</f>
        <v>85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  <c r="AMJ320" s="1"/>
    </row>
    <row r="321" spans="1:1024" customFormat="1" hidden="1" x14ac:dyDescent="0.25">
      <c r="A321" s="2" t="s">
        <v>723</v>
      </c>
      <c r="B321" s="3"/>
      <c r="C321" s="3"/>
      <c r="D321" s="3" t="s">
        <v>718</v>
      </c>
      <c r="E321" s="3" t="s">
        <v>718</v>
      </c>
      <c r="F321" s="3" t="s">
        <v>672</v>
      </c>
      <c r="G321" s="3" t="s">
        <v>21</v>
      </c>
      <c r="H321" s="3">
        <v>1</v>
      </c>
      <c r="I321" s="3" t="s">
        <v>649</v>
      </c>
      <c r="J321" s="3">
        <v>3500</v>
      </c>
      <c r="K321" s="37" t="s">
        <v>674</v>
      </c>
      <c r="L321" s="37">
        <v>7111000016</v>
      </c>
      <c r="M321" s="37" t="s">
        <v>675</v>
      </c>
      <c r="N321" s="29" t="s">
        <v>676</v>
      </c>
      <c r="O321" s="6" t="s">
        <v>677</v>
      </c>
      <c r="P321" s="8">
        <v>85</v>
      </c>
      <c r="Q321" s="6" t="str">
        <f>MID(Таблица1[[#This Row],[ТН ВЭД 1]],1,2)</f>
        <v>85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  <c r="AMJ321" s="1"/>
    </row>
    <row r="322" spans="1:1024" customFormat="1" hidden="1" x14ac:dyDescent="0.25">
      <c r="A322" s="9" t="s">
        <v>724</v>
      </c>
      <c r="B322" s="10"/>
      <c r="C322" s="10"/>
      <c r="D322" s="10" t="s">
        <v>718</v>
      </c>
      <c r="E322" s="10" t="s">
        <v>718</v>
      </c>
      <c r="F322" s="10" t="s">
        <v>672</v>
      </c>
      <c r="G322" s="10" t="s">
        <v>21</v>
      </c>
      <c r="H322" s="10">
        <v>2</v>
      </c>
      <c r="I322" s="10" t="s">
        <v>649</v>
      </c>
      <c r="J322" s="10">
        <v>1600</v>
      </c>
      <c r="K322" s="38" t="s">
        <v>674</v>
      </c>
      <c r="L322" s="38">
        <v>7111000016</v>
      </c>
      <c r="M322" s="38" t="s">
        <v>675</v>
      </c>
      <c r="N322" s="30" t="s">
        <v>676</v>
      </c>
      <c r="O322" s="13" t="s">
        <v>677</v>
      </c>
      <c r="P322" s="15">
        <v>85</v>
      </c>
      <c r="Q322" s="13" t="str">
        <f>MID(Таблица1[[#This Row],[ТН ВЭД 1]],1,2)</f>
        <v>85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  <c r="AMG322" s="1"/>
      <c r="AMH322" s="1"/>
      <c r="AMI322" s="1"/>
      <c r="AMJ322" s="1"/>
    </row>
    <row r="323" spans="1:1024" customFormat="1" hidden="1" x14ac:dyDescent="0.25">
      <c r="A323" s="2" t="s">
        <v>725</v>
      </c>
      <c r="B323" s="3"/>
      <c r="C323" s="3"/>
      <c r="D323" s="3" t="s">
        <v>718</v>
      </c>
      <c r="E323" s="3" t="s">
        <v>718</v>
      </c>
      <c r="F323" s="3" t="s">
        <v>672</v>
      </c>
      <c r="G323" s="3" t="s">
        <v>21</v>
      </c>
      <c r="H323" s="3">
        <v>3</v>
      </c>
      <c r="I323" s="3" t="s">
        <v>649</v>
      </c>
      <c r="J323" s="3">
        <v>5000</v>
      </c>
      <c r="K323" s="37" t="s">
        <v>674</v>
      </c>
      <c r="L323" s="37">
        <v>7111000016</v>
      </c>
      <c r="M323" s="37" t="s">
        <v>675</v>
      </c>
      <c r="N323" s="29" t="s">
        <v>676</v>
      </c>
      <c r="O323" s="6" t="s">
        <v>677</v>
      </c>
      <c r="P323" s="8">
        <v>85</v>
      </c>
      <c r="Q323" s="6" t="str">
        <f>MID(Таблица1[[#This Row],[ТН ВЭД 1]],1,2)</f>
        <v>85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  <c r="AMG323" s="1"/>
      <c r="AMH323" s="1"/>
      <c r="AMI323" s="1"/>
      <c r="AMJ323" s="1"/>
    </row>
    <row r="324" spans="1:1024" customFormat="1" hidden="1" x14ac:dyDescent="0.25">
      <c r="A324" s="9" t="s">
        <v>726</v>
      </c>
      <c r="B324" s="10"/>
      <c r="C324" s="10"/>
      <c r="D324" s="10" t="s">
        <v>718</v>
      </c>
      <c r="E324" s="10" t="s">
        <v>718</v>
      </c>
      <c r="F324" s="10" t="s">
        <v>672</v>
      </c>
      <c r="G324" s="10" t="s">
        <v>21</v>
      </c>
      <c r="H324" s="10">
        <v>1</v>
      </c>
      <c r="I324" s="10" t="s">
        <v>649</v>
      </c>
      <c r="J324" s="10">
        <v>2800</v>
      </c>
      <c r="K324" s="38" t="s">
        <v>674</v>
      </c>
      <c r="L324" s="38">
        <v>7111000016</v>
      </c>
      <c r="M324" s="38" t="s">
        <v>675</v>
      </c>
      <c r="N324" s="30" t="s">
        <v>676</v>
      </c>
      <c r="O324" s="13" t="s">
        <v>677</v>
      </c>
      <c r="P324" s="15">
        <v>85</v>
      </c>
      <c r="Q324" s="13" t="str">
        <f>MID(Таблица1[[#This Row],[ТН ВЭД 1]],1,2)</f>
        <v>85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  <c r="ABZ324" s="1"/>
      <c r="ACA324" s="1"/>
      <c r="ACB324" s="1"/>
      <c r="ACC324" s="1"/>
      <c r="ACD324" s="1"/>
      <c r="ACE324" s="1"/>
      <c r="ACF324" s="1"/>
      <c r="ACG324" s="1"/>
      <c r="ACH324" s="1"/>
      <c r="ACI324" s="1"/>
      <c r="ACJ324" s="1"/>
      <c r="ACK324" s="1"/>
      <c r="ACL324" s="1"/>
      <c r="ACM324" s="1"/>
      <c r="ACN324" s="1"/>
      <c r="ACO324" s="1"/>
      <c r="ACP324" s="1"/>
      <c r="ACQ324" s="1"/>
      <c r="ACR324" s="1"/>
      <c r="ACS324" s="1"/>
      <c r="ACT324" s="1"/>
      <c r="ACU324" s="1"/>
      <c r="ACV324" s="1"/>
      <c r="ACW324" s="1"/>
      <c r="ACX324" s="1"/>
      <c r="ACY324" s="1"/>
      <c r="ACZ324" s="1"/>
      <c r="ADA324" s="1"/>
      <c r="ADB324" s="1"/>
      <c r="ADC324" s="1"/>
      <c r="ADD324" s="1"/>
      <c r="ADE324" s="1"/>
      <c r="ADF324" s="1"/>
      <c r="ADG324" s="1"/>
      <c r="ADH324" s="1"/>
      <c r="ADI324" s="1"/>
      <c r="ADJ324" s="1"/>
      <c r="ADK324" s="1"/>
      <c r="ADL324" s="1"/>
      <c r="ADM324" s="1"/>
      <c r="ADN324" s="1"/>
      <c r="ADO324" s="1"/>
      <c r="ADP324" s="1"/>
      <c r="ADQ324" s="1"/>
      <c r="ADR324" s="1"/>
      <c r="ADS324" s="1"/>
      <c r="ADT324" s="1"/>
      <c r="ADU324" s="1"/>
      <c r="ADV324" s="1"/>
      <c r="ADW324" s="1"/>
      <c r="ADX324" s="1"/>
      <c r="ADY324" s="1"/>
      <c r="ADZ324" s="1"/>
      <c r="AEA324" s="1"/>
      <c r="AEB324" s="1"/>
      <c r="AEC324" s="1"/>
      <c r="AED324" s="1"/>
      <c r="AEE324" s="1"/>
      <c r="AEF324" s="1"/>
      <c r="AEG324" s="1"/>
      <c r="AEH324" s="1"/>
      <c r="AEI324" s="1"/>
      <c r="AEJ324" s="1"/>
      <c r="AEK324" s="1"/>
      <c r="AEL324" s="1"/>
      <c r="AEM324" s="1"/>
      <c r="AEN324" s="1"/>
      <c r="AEO324" s="1"/>
      <c r="AEP324" s="1"/>
      <c r="AEQ324" s="1"/>
      <c r="AER324" s="1"/>
      <c r="AES324" s="1"/>
      <c r="AET324" s="1"/>
      <c r="AEU324" s="1"/>
      <c r="AEV324" s="1"/>
      <c r="AEW324" s="1"/>
      <c r="AEX324" s="1"/>
      <c r="AEY324" s="1"/>
      <c r="AEZ324" s="1"/>
      <c r="AFA324" s="1"/>
      <c r="AFB324" s="1"/>
      <c r="AFC324" s="1"/>
      <c r="AFD324" s="1"/>
      <c r="AFE324" s="1"/>
      <c r="AFF324" s="1"/>
      <c r="AFG324" s="1"/>
      <c r="AFH324" s="1"/>
      <c r="AFI324" s="1"/>
      <c r="AFJ324" s="1"/>
      <c r="AFK324" s="1"/>
      <c r="AFL324" s="1"/>
      <c r="AFM324" s="1"/>
      <c r="AFN324" s="1"/>
      <c r="AFO324" s="1"/>
      <c r="AFP324" s="1"/>
      <c r="AFQ324" s="1"/>
      <c r="AFR324" s="1"/>
      <c r="AFS324" s="1"/>
      <c r="AFT324" s="1"/>
      <c r="AFU324" s="1"/>
      <c r="AFV324" s="1"/>
      <c r="AFW324" s="1"/>
      <c r="AFX324" s="1"/>
      <c r="AFY324" s="1"/>
      <c r="AFZ324" s="1"/>
      <c r="AGA324" s="1"/>
      <c r="AGB324" s="1"/>
      <c r="AGC324" s="1"/>
      <c r="AGD324" s="1"/>
      <c r="AGE324" s="1"/>
      <c r="AGF324" s="1"/>
      <c r="AGG324" s="1"/>
      <c r="AGH324" s="1"/>
      <c r="AGI324" s="1"/>
      <c r="AGJ324" s="1"/>
      <c r="AGK324" s="1"/>
      <c r="AGL324" s="1"/>
      <c r="AGM324" s="1"/>
      <c r="AGN324" s="1"/>
      <c r="AGO324" s="1"/>
      <c r="AGP324" s="1"/>
      <c r="AGQ324" s="1"/>
      <c r="AGR324" s="1"/>
      <c r="AGS324" s="1"/>
      <c r="AGT324" s="1"/>
      <c r="AGU324" s="1"/>
      <c r="AGV324" s="1"/>
      <c r="AGW324" s="1"/>
      <c r="AGX324" s="1"/>
      <c r="AGY324" s="1"/>
      <c r="AGZ324" s="1"/>
      <c r="AHA324" s="1"/>
      <c r="AHB324" s="1"/>
      <c r="AHC324" s="1"/>
      <c r="AHD324" s="1"/>
      <c r="AHE324" s="1"/>
      <c r="AHF324" s="1"/>
      <c r="AHG324" s="1"/>
      <c r="AHH324" s="1"/>
      <c r="AHI324" s="1"/>
      <c r="AHJ324" s="1"/>
      <c r="AHK324" s="1"/>
      <c r="AHL324" s="1"/>
      <c r="AHM324" s="1"/>
      <c r="AHN324" s="1"/>
      <c r="AHO324" s="1"/>
      <c r="AHP324" s="1"/>
      <c r="AHQ324" s="1"/>
      <c r="AHR324" s="1"/>
      <c r="AHS324" s="1"/>
      <c r="AHT324" s="1"/>
      <c r="AHU324" s="1"/>
      <c r="AHV324" s="1"/>
      <c r="AHW324" s="1"/>
      <c r="AHX324" s="1"/>
      <c r="AHY324" s="1"/>
      <c r="AHZ324" s="1"/>
      <c r="AIA324" s="1"/>
      <c r="AIB324" s="1"/>
      <c r="AIC324" s="1"/>
      <c r="AID324" s="1"/>
      <c r="AIE324" s="1"/>
      <c r="AIF324" s="1"/>
      <c r="AIG324" s="1"/>
      <c r="AIH324" s="1"/>
      <c r="AII324" s="1"/>
      <c r="AIJ324" s="1"/>
      <c r="AIK324" s="1"/>
      <c r="AIL324" s="1"/>
      <c r="AIM324" s="1"/>
      <c r="AIN324" s="1"/>
      <c r="AIO324" s="1"/>
      <c r="AIP324" s="1"/>
      <c r="AIQ324" s="1"/>
      <c r="AIR324" s="1"/>
      <c r="AIS324" s="1"/>
      <c r="AIT324" s="1"/>
      <c r="AIU324" s="1"/>
      <c r="AIV324" s="1"/>
      <c r="AIW324" s="1"/>
      <c r="AIX324" s="1"/>
      <c r="AIY324" s="1"/>
      <c r="AIZ324" s="1"/>
      <c r="AJA324" s="1"/>
      <c r="AJB324" s="1"/>
      <c r="AJC324" s="1"/>
      <c r="AJD324" s="1"/>
      <c r="AJE324" s="1"/>
      <c r="AJF324" s="1"/>
      <c r="AJG324" s="1"/>
      <c r="AJH324" s="1"/>
      <c r="AJI324" s="1"/>
      <c r="AJJ324" s="1"/>
      <c r="AJK324" s="1"/>
      <c r="AJL324" s="1"/>
      <c r="AJM324" s="1"/>
      <c r="AJN324" s="1"/>
      <c r="AJO324" s="1"/>
      <c r="AJP324" s="1"/>
      <c r="AJQ324" s="1"/>
      <c r="AJR324" s="1"/>
      <c r="AJS324" s="1"/>
      <c r="AJT324" s="1"/>
      <c r="AJU324" s="1"/>
      <c r="AJV324" s="1"/>
      <c r="AJW324" s="1"/>
      <c r="AJX324" s="1"/>
      <c r="AJY324" s="1"/>
      <c r="AJZ324" s="1"/>
      <c r="AKA324" s="1"/>
      <c r="AKB324" s="1"/>
      <c r="AKC324" s="1"/>
      <c r="AKD324" s="1"/>
      <c r="AKE324" s="1"/>
      <c r="AKF324" s="1"/>
      <c r="AKG324" s="1"/>
      <c r="AKH324" s="1"/>
      <c r="AKI324" s="1"/>
      <c r="AKJ324" s="1"/>
      <c r="AKK324" s="1"/>
      <c r="AKL324" s="1"/>
      <c r="AKM324" s="1"/>
      <c r="AKN324" s="1"/>
      <c r="AKO324" s="1"/>
      <c r="AKP324" s="1"/>
      <c r="AKQ324" s="1"/>
      <c r="AKR324" s="1"/>
      <c r="AKS324" s="1"/>
      <c r="AKT324" s="1"/>
      <c r="AKU324" s="1"/>
      <c r="AKV324" s="1"/>
      <c r="AKW324" s="1"/>
      <c r="AKX324" s="1"/>
      <c r="AKY324" s="1"/>
      <c r="AKZ324" s="1"/>
      <c r="ALA324" s="1"/>
      <c r="ALB324" s="1"/>
      <c r="ALC324" s="1"/>
      <c r="ALD324" s="1"/>
      <c r="ALE324" s="1"/>
      <c r="ALF324" s="1"/>
      <c r="ALG324" s="1"/>
      <c r="ALH324" s="1"/>
      <c r="ALI324" s="1"/>
      <c r="ALJ324" s="1"/>
      <c r="ALK324" s="1"/>
      <c r="ALL324" s="1"/>
      <c r="ALM324" s="1"/>
      <c r="ALN324" s="1"/>
      <c r="ALO324" s="1"/>
      <c r="ALP324" s="1"/>
      <c r="ALQ324" s="1"/>
      <c r="ALR324" s="1"/>
      <c r="ALS324" s="1"/>
      <c r="ALT324" s="1"/>
      <c r="ALU324" s="1"/>
      <c r="ALV324" s="1"/>
      <c r="ALW324" s="1"/>
      <c r="ALX324" s="1"/>
      <c r="ALY324" s="1"/>
      <c r="ALZ324" s="1"/>
      <c r="AMA324" s="1"/>
      <c r="AMB324" s="1"/>
      <c r="AMC324" s="1"/>
      <c r="AMD324" s="1"/>
      <c r="AME324" s="1"/>
      <c r="AMF324" s="1"/>
      <c r="AMG324" s="1"/>
      <c r="AMH324" s="1"/>
      <c r="AMI324" s="1"/>
      <c r="AMJ324" s="1"/>
    </row>
    <row r="325" spans="1:1024" customFormat="1" hidden="1" x14ac:dyDescent="0.25">
      <c r="A325" s="2" t="s">
        <v>727</v>
      </c>
      <c r="B325" s="3"/>
      <c r="C325" s="3"/>
      <c r="D325" s="3" t="s">
        <v>718</v>
      </c>
      <c r="E325" s="3" t="s">
        <v>718</v>
      </c>
      <c r="F325" s="3" t="s">
        <v>672</v>
      </c>
      <c r="G325" s="3" t="s">
        <v>21</v>
      </c>
      <c r="H325" s="3">
        <v>2</v>
      </c>
      <c r="I325" s="3" t="s">
        <v>649</v>
      </c>
      <c r="J325" s="3">
        <v>16500</v>
      </c>
      <c r="K325" s="37" t="s">
        <v>674</v>
      </c>
      <c r="L325" s="37">
        <v>7111000016</v>
      </c>
      <c r="M325" s="37" t="s">
        <v>675</v>
      </c>
      <c r="N325" s="29" t="s">
        <v>676</v>
      </c>
      <c r="O325" s="6" t="s">
        <v>677</v>
      </c>
      <c r="P325" s="8">
        <v>85</v>
      </c>
      <c r="Q325" s="6" t="str">
        <f>MID(Таблица1[[#This Row],[ТН ВЭД 1]],1,2)</f>
        <v>85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  <c r="AMG325" s="1"/>
      <c r="AMH325" s="1"/>
      <c r="AMI325" s="1"/>
      <c r="AMJ325" s="1"/>
    </row>
    <row r="326" spans="1:1024" customFormat="1" hidden="1" x14ac:dyDescent="0.25">
      <c r="A326" s="9" t="s">
        <v>728</v>
      </c>
      <c r="B326" s="10"/>
      <c r="C326" s="10"/>
      <c r="D326" s="10" t="s">
        <v>718</v>
      </c>
      <c r="E326" s="10" t="s">
        <v>718</v>
      </c>
      <c r="F326" s="10" t="s">
        <v>672</v>
      </c>
      <c r="G326" s="10" t="s">
        <v>21</v>
      </c>
      <c r="H326" s="10">
        <v>1</v>
      </c>
      <c r="I326" s="10" t="s">
        <v>649</v>
      </c>
      <c r="J326" s="10">
        <v>8300</v>
      </c>
      <c r="K326" s="38" t="s">
        <v>674</v>
      </c>
      <c r="L326" s="38">
        <v>7111000016</v>
      </c>
      <c r="M326" s="38" t="s">
        <v>675</v>
      </c>
      <c r="N326" s="30" t="s">
        <v>676</v>
      </c>
      <c r="O326" s="13" t="s">
        <v>677</v>
      </c>
      <c r="P326" s="15">
        <v>85</v>
      </c>
      <c r="Q326" s="13" t="str">
        <f>MID(Таблица1[[#This Row],[ТН ВЭД 1]],1,2)</f>
        <v>85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  <c r="AMG326" s="1"/>
      <c r="AMH326" s="1"/>
      <c r="AMI326" s="1"/>
      <c r="AMJ326" s="1"/>
    </row>
    <row r="327" spans="1:1024" customFormat="1" hidden="1" x14ac:dyDescent="0.25">
      <c r="A327" s="2" t="s">
        <v>729</v>
      </c>
      <c r="B327" s="3"/>
      <c r="C327" s="3"/>
      <c r="D327" s="3" t="s">
        <v>718</v>
      </c>
      <c r="E327" s="3" t="s">
        <v>718</v>
      </c>
      <c r="F327" s="3" t="s">
        <v>672</v>
      </c>
      <c r="G327" s="3" t="s">
        <v>21</v>
      </c>
      <c r="H327" s="3">
        <v>1</v>
      </c>
      <c r="I327" s="3" t="s">
        <v>649</v>
      </c>
      <c r="J327" s="3">
        <v>6300</v>
      </c>
      <c r="K327" s="37" t="s">
        <v>674</v>
      </c>
      <c r="L327" s="37">
        <v>7111000016</v>
      </c>
      <c r="M327" s="37" t="s">
        <v>675</v>
      </c>
      <c r="N327" s="29" t="s">
        <v>676</v>
      </c>
      <c r="O327" s="6" t="s">
        <v>677</v>
      </c>
      <c r="P327" s="8">
        <v>85</v>
      </c>
      <c r="Q327" s="6" t="str">
        <f>MID(Таблица1[[#This Row],[ТН ВЭД 1]],1,2)</f>
        <v>85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  <c r="AKZ327" s="1"/>
      <c r="ALA327" s="1"/>
      <c r="ALB327" s="1"/>
      <c r="ALC327" s="1"/>
      <c r="ALD327" s="1"/>
      <c r="ALE327" s="1"/>
      <c r="ALF327" s="1"/>
      <c r="ALG327" s="1"/>
      <c r="ALH327" s="1"/>
      <c r="ALI327" s="1"/>
      <c r="ALJ327" s="1"/>
      <c r="ALK327" s="1"/>
      <c r="ALL327" s="1"/>
      <c r="ALM327" s="1"/>
      <c r="ALN327" s="1"/>
      <c r="ALO327" s="1"/>
      <c r="ALP327" s="1"/>
      <c r="ALQ327" s="1"/>
      <c r="ALR327" s="1"/>
      <c r="ALS327" s="1"/>
      <c r="ALT327" s="1"/>
      <c r="ALU327" s="1"/>
      <c r="ALV327" s="1"/>
      <c r="ALW327" s="1"/>
      <c r="ALX327" s="1"/>
      <c r="ALY327" s="1"/>
      <c r="ALZ327" s="1"/>
      <c r="AMA327" s="1"/>
      <c r="AMB327" s="1"/>
      <c r="AMC327" s="1"/>
      <c r="AMD327" s="1"/>
      <c r="AME327" s="1"/>
      <c r="AMF327" s="1"/>
      <c r="AMG327" s="1"/>
      <c r="AMH327" s="1"/>
      <c r="AMI327" s="1"/>
      <c r="AMJ327" s="1"/>
    </row>
    <row r="328" spans="1:1024" customFormat="1" hidden="1" x14ac:dyDescent="0.25">
      <c r="A328" s="9" t="s">
        <v>730</v>
      </c>
      <c r="B328" s="10"/>
      <c r="C328" s="10"/>
      <c r="D328" s="10" t="s">
        <v>718</v>
      </c>
      <c r="E328" s="10" t="s">
        <v>718</v>
      </c>
      <c r="F328" s="10" t="s">
        <v>672</v>
      </c>
      <c r="G328" s="10" t="s">
        <v>21</v>
      </c>
      <c r="H328" s="10">
        <v>1</v>
      </c>
      <c r="I328" s="10" t="s">
        <v>649</v>
      </c>
      <c r="J328" s="10">
        <v>9200</v>
      </c>
      <c r="K328" s="38" t="s">
        <v>674</v>
      </c>
      <c r="L328" s="38">
        <v>7111000016</v>
      </c>
      <c r="M328" s="38" t="s">
        <v>675</v>
      </c>
      <c r="N328" s="30" t="s">
        <v>676</v>
      </c>
      <c r="O328" s="13" t="s">
        <v>677</v>
      </c>
      <c r="P328" s="15">
        <v>85</v>
      </c>
      <c r="Q328" s="13" t="str">
        <f>MID(Таблица1[[#This Row],[ТН ВЭД 1]],1,2)</f>
        <v>85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  <c r="MQ328" s="1"/>
      <c r="MR328" s="1"/>
      <c r="MS328" s="1"/>
      <c r="MT328" s="1"/>
      <c r="MU328" s="1"/>
      <c r="MV328" s="1"/>
      <c r="MW328" s="1"/>
      <c r="MX328" s="1"/>
      <c r="MY328" s="1"/>
      <c r="MZ328" s="1"/>
      <c r="NA328" s="1"/>
      <c r="NB328" s="1"/>
      <c r="NC328" s="1"/>
      <c r="ND328" s="1"/>
      <c r="NE328" s="1"/>
      <c r="NF328" s="1"/>
      <c r="NG328" s="1"/>
      <c r="NH328" s="1"/>
      <c r="NI328" s="1"/>
      <c r="NJ328" s="1"/>
      <c r="NK328" s="1"/>
      <c r="NL328" s="1"/>
      <c r="NM328" s="1"/>
      <c r="NN328" s="1"/>
      <c r="NO328" s="1"/>
      <c r="NP328" s="1"/>
      <c r="NQ328" s="1"/>
      <c r="NR328" s="1"/>
      <c r="NS328" s="1"/>
      <c r="NT328" s="1"/>
      <c r="NU328" s="1"/>
      <c r="NV328" s="1"/>
      <c r="NW328" s="1"/>
      <c r="NX328" s="1"/>
      <c r="NY328" s="1"/>
      <c r="NZ328" s="1"/>
      <c r="OA328" s="1"/>
      <c r="OB328" s="1"/>
      <c r="OC328" s="1"/>
      <c r="OD328" s="1"/>
      <c r="OE328" s="1"/>
      <c r="OF328" s="1"/>
      <c r="OG328" s="1"/>
      <c r="OH328" s="1"/>
      <c r="OI328" s="1"/>
      <c r="OJ328" s="1"/>
      <c r="OK328" s="1"/>
      <c r="OL328" s="1"/>
      <c r="OM328" s="1"/>
      <c r="ON328" s="1"/>
      <c r="OO328" s="1"/>
      <c r="OP328" s="1"/>
      <c r="OQ328" s="1"/>
      <c r="OR328" s="1"/>
      <c r="OS328" s="1"/>
      <c r="OT328" s="1"/>
      <c r="OU328" s="1"/>
      <c r="OV328" s="1"/>
      <c r="OW328" s="1"/>
      <c r="OX328" s="1"/>
      <c r="OY328" s="1"/>
      <c r="OZ328" s="1"/>
      <c r="PA328" s="1"/>
      <c r="PB328" s="1"/>
      <c r="PC328" s="1"/>
      <c r="PD328" s="1"/>
      <c r="PE328" s="1"/>
      <c r="PF328" s="1"/>
      <c r="PG328" s="1"/>
      <c r="PH328" s="1"/>
      <c r="PI328" s="1"/>
      <c r="PJ328" s="1"/>
      <c r="PK328" s="1"/>
      <c r="PL328" s="1"/>
      <c r="PM328" s="1"/>
      <c r="PN328" s="1"/>
      <c r="PO328" s="1"/>
      <c r="PP328" s="1"/>
      <c r="PQ328" s="1"/>
      <c r="PR328" s="1"/>
      <c r="PS328" s="1"/>
      <c r="PT328" s="1"/>
      <c r="PU328" s="1"/>
      <c r="PV328" s="1"/>
      <c r="PW328" s="1"/>
      <c r="PX328" s="1"/>
      <c r="PY328" s="1"/>
      <c r="PZ328" s="1"/>
      <c r="QA328" s="1"/>
      <c r="QB328" s="1"/>
      <c r="QC328" s="1"/>
      <c r="QD328" s="1"/>
      <c r="QE328" s="1"/>
      <c r="QF328" s="1"/>
      <c r="QG328" s="1"/>
      <c r="QH328" s="1"/>
      <c r="QI328" s="1"/>
      <c r="QJ328" s="1"/>
      <c r="QK328" s="1"/>
      <c r="QL328" s="1"/>
      <c r="QM328" s="1"/>
      <c r="QN328" s="1"/>
      <c r="QO328" s="1"/>
      <c r="QP328" s="1"/>
      <c r="QQ328" s="1"/>
      <c r="QR328" s="1"/>
      <c r="QS328" s="1"/>
      <c r="QT328" s="1"/>
      <c r="QU328" s="1"/>
      <c r="QV328" s="1"/>
      <c r="QW328" s="1"/>
      <c r="QX328" s="1"/>
      <c r="QY328" s="1"/>
      <c r="QZ328" s="1"/>
      <c r="RA328" s="1"/>
      <c r="RB328" s="1"/>
      <c r="RC328" s="1"/>
      <c r="RD328" s="1"/>
      <c r="RE328" s="1"/>
      <c r="RF328" s="1"/>
      <c r="RG328" s="1"/>
      <c r="RH328" s="1"/>
      <c r="RI328" s="1"/>
      <c r="RJ328" s="1"/>
      <c r="RK328" s="1"/>
      <c r="RL328" s="1"/>
      <c r="RM328" s="1"/>
      <c r="RN328" s="1"/>
      <c r="RO328" s="1"/>
      <c r="RP328" s="1"/>
      <c r="RQ328" s="1"/>
      <c r="RR328" s="1"/>
      <c r="RS328" s="1"/>
      <c r="RT328" s="1"/>
      <c r="RU328" s="1"/>
      <c r="RV328" s="1"/>
      <c r="RW328" s="1"/>
      <c r="RX328" s="1"/>
      <c r="RY328" s="1"/>
      <c r="RZ328" s="1"/>
      <c r="SA328" s="1"/>
      <c r="SB328" s="1"/>
      <c r="SC328" s="1"/>
      <c r="SD328" s="1"/>
      <c r="SE328" s="1"/>
      <c r="SF328" s="1"/>
      <c r="SG328" s="1"/>
      <c r="SH328" s="1"/>
      <c r="SI328" s="1"/>
      <c r="SJ328" s="1"/>
      <c r="SK328" s="1"/>
      <c r="SL328" s="1"/>
      <c r="SM328" s="1"/>
      <c r="SN328" s="1"/>
      <c r="SO328" s="1"/>
      <c r="SP328" s="1"/>
      <c r="SQ328" s="1"/>
      <c r="SR328" s="1"/>
      <c r="SS328" s="1"/>
      <c r="ST328" s="1"/>
      <c r="SU328" s="1"/>
      <c r="SV328" s="1"/>
      <c r="SW328" s="1"/>
      <c r="SX328" s="1"/>
      <c r="SY328" s="1"/>
      <c r="SZ328" s="1"/>
      <c r="TA328" s="1"/>
      <c r="TB328" s="1"/>
      <c r="TC328" s="1"/>
      <c r="TD328" s="1"/>
      <c r="TE328" s="1"/>
      <c r="TF328" s="1"/>
      <c r="TG328" s="1"/>
      <c r="TH328" s="1"/>
      <c r="TI328" s="1"/>
      <c r="TJ328" s="1"/>
      <c r="TK328" s="1"/>
      <c r="TL328" s="1"/>
      <c r="TM328" s="1"/>
      <c r="TN328" s="1"/>
      <c r="TO328" s="1"/>
      <c r="TP328" s="1"/>
      <c r="TQ328" s="1"/>
      <c r="TR328" s="1"/>
      <c r="TS328" s="1"/>
      <c r="TT328" s="1"/>
      <c r="TU328" s="1"/>
      <c r="TV328" s="1"/>
      <c r="TW328" s="1"/>
      <c r="TX328" s="1"/>
      <c r="TY328" s="1"/>
      <c r="TZ328" s="1"/>
      <c r="UA328" s="1"/>
      <c r="UB328" s="1"/>
      <c r="UC328" s="1"/>
      <c r="UD328" s="1"/>
      <c r="UE328" s="1"/>
      <c r="UF328" s="1"/>
      <c r="UG328" s="1"/>
      <c r="UH328" s="1"/>
      <c r="UI328" s="1"/>
      <c r="UJ328" s="1"/>
      <c r="UK328" s="1"/>
      <c r="UL328" s="1"/>
      <c r="UM328" s="1"/>
      <c r="UN328" s="1"/>
      <c r="UO328" s="1"/>
      <c r="UP328" s="1"/>
      <c r="UQ328" s="1"/>
      <c r="UR328" s="1"/>
      <c r="US328" s="1"/>
      <c r="UT328" s="1"/>
      <c r="UU328" s="1"/>
      <c r="UV328" s="1"/>
      <c r="UW328" s="1"/>
      <c r="UX328" s="1"/>
      <c r="UY328" s="1"/>
      <c r="UZ328" s="1"/>
      <c r="VA328" s="1"/>
      <c r="VB328" s="1"/>
      <c r="VC328" s="1"/>
      <c r="VD328" s="1"/>
      <c r="VE328" s="1"/>
      <c r="VF328" s="1"/>
      <c r="VG328" s="1"/>
      <c r="VH328" s="1"/>
      <c r="VI328" s="1"/>
      <c r="VJ328" s="1"/>
      <c r="VK328" s="1"/>
      <c r="VL328" s="1"/>
      <c r="VM328" s="1"/>
      <c r="VN328" s="1"/>
      <c r="VO328" s="1"/>
      <c r="VP328" s="1"/>
      <c r="VQ328" s="1"/>
      <c r="VR328" s="1"/>
      <c r="VS328" s="1"/>
      <c r="VT328" s="1"/>
      <c r="VU328" s="1"/>
      <c r="VV328" s="1"/>
      <c r="VW328" s="1"/>
      <c r="VX328" s="1"/>
      <c r="VY328" s="1"/>
      <c r="VZ328" s="1"/>
      <c r="WA328" s="1"/>
      <c r="WB328" s="1"/>
      <c r="WC328" s="1"/>
      <c r="WD328" s="1"/>
      <c r="WE328" s="1"/>
      <c r="WF328" s="1"/>
      <c r="WG328" s="1"/>
      <c r="WH328" s="1"/>
      <c r="WI328" s="1"/>
      <c r="WJ328" s="1"/>
      <c r="WK328" s="1"/>
      <c r="WL328" s="1"/>
      <c r="WM328" s="1"/>
      <c r="WN328" s="1"/>
      <c r="WO328" s="1"/>
      <c r="WP328" s="1"/>
      <c r="WQ328" s="1"/>
      <c r="WR328" s="1"/>
      <c r="WS328" s="1"/>
      <c r="WT328" s="1"/>
      <c r="WU328" s="1"/>
      <c r="WV328" s="1"/>
      <c r="WW328" s="1"/>
      <c r="WX328" s="1"/>
      <c r="WY328" s="1"/>
      <c r="WZ328" s="1"/>
      <c r="XA328" s="1"/>
      <c r="XB328" s="1"/>
      <c r="XC328" s="1"/>
      <c r="XD328" s="1"/>
      <c r="XE328" s="1"/>
      <c r="XF328" s="1"/>
      <c r="XG328" s="1"/>
      <c r="XH328" s="1"/>
      <c r="XI328" s="1"/>
      <c r="XJ328" s="1"/>
      <c r="XK328" s="1"/>
      <c r="XL328" s="1"/>
      <c r="XM328" s="1"/>
      <c r="XN328" s="1"/>
      <c r="XO328" s="1"/>
      <c r="XP328" s="1"/>
      <c r="XQ328" s="1"/>
      <c r="XR328" s="1"/>
      <c r="XS328" s="1"/>
      <c r="XT328" s="1"/>
      <c r="XU328" s="1"/>
      <c r="XV328" s="1"/>
      <c r="XW328" s="1"/>
      <c r="XX328" s="1"/>
      <c r="XY328" s="1"/>
      <c r="XZ328" s="1"/>
      <c r="YA328" s="1"/>
      <c r="YB328" s="1"/>
      <c r="YC328" s="1"/>
      <c r="YD328" s="1"/>
      <c r="YE328" s="1"/>
      <c r="YF328" s="1"/>
      <c r="YG328" s="1"/>
      <c r="YH328" s="1"/>
      <c r="YI328" s="1"/>
      <c r="YJ328" s="1"/>
      <c r="YK328" s="1"/>
      <c r="YL328" s="1"/>
      <c r="YM328" s="1"/>
      <c r="YN328" s="1"/>
      <c r="YO328" s="1"/>
      <c r="YP328" s="1"/>
      <c r="YQ328" s="1"/>
      <c r="YR328" s="1"/>
      <c r="YS328" s="1"/>
      <c r="YT328" s="1"/>
      <c r="YU328" s="1"/>
      <c r="YV328" s="1"/>
      <c r="YW328" s="1"/>
      <c r="YX328" s="1"/>
      <c r="YY328" s="1"/>
      <c r="YZ328" s="1"/>
      <c r="ZA328" s="1"/>
      <c r="ZB328" s="1"/>
      <c r="ZC328" s="1"/>
      <c r="ZD328" s="1"/>
      <c r="ZE328" s="1"/>
      <c r="ZF328" s="1"/>
      <c r="ZG328" s="1"/>
      <c r="ZH328" s="1"/>
      <c r="ZI328" s="1"/>
      <c r="ZJ328" s="1"/>
      <c r="ZK328" s="1"/>
      <c r="ZL328" s="1"/>
      <c r="ZM328" s="1"/>
      <c r="ZN328" s="1"/>
      <c r="ZO328" s="1"/>
      <c r="ZP328" s="1"/>
      <c r="ZQ328" s="1"/>
      <c r="ZR328" s="1"/>
      <c r="ZS328" s="1"/>
      <c r="ZT328" s="1"/>
      <c r="ZU328" s="1"/>
      <c r="ZV328" s="1"/>
      <c r="ZW328" s="1"/>
      <c r="ZX328" s="1"/>
      <c r="ZY328" s="1"/>
      <c r="ZZ328" s="1"/>
      <c r="AAA328" s="1"/>
      <c r="AAB328" s="1"/>
      <c r="AAC328" s="1"/>
      <c r="AAD328" s="1"/>
      <c r="AAE328" s="1"/>
      <c r="AAF328" s="1"/>
      <c r="AAG328" s="1"/>
      <c r="AAH328" s="1"/>
      <c r="AAI328" s="1"/>
      <c r="AAJ328" s="1"/>
      <c r="AAK328" s="1"/>
      <c r="AAL328" s="1"/>
      <c r="AAM328" s="1"/>
      <c r="AAN328" s="1"/>
      <c r="AAO328" s="1"/>
      <c r="AAP328" s="1"/>
      <c r="AAQ328" s="1"/>
      <c r="AAR328" s="1"/>
      <c r="AAS328" s="1"/>
      <c r="AAT328" s="1"/>
      <c r="AAU328" s="1"/>
      <c r="AAV328" s="1"/>
      <c r="AAW328" s="1"/>
      <c r="AAX328" s="1"/>
      <c r="AAY328" s="1"/>
      <c r="AAZ328" s="1"/>
      <c r="ABA328" s="1"/>
      <c r="ABB328" s="1"/>
      <c r="ABC328" s="1"/>
      <c r="ABD328" s="1"/>
      <c r="ABE328" s="1"/>
      <c r="ABF328" s="1"/>
      <c r="ABG328" s="1"/>
      <c r="ABH328" s="1"/>
      <c r="ABI328" s="1"/>
      <c r="ABJ328" s="1"/>
      <c r="ABK328" s="1"/>
      <c r="ABL328" s="1"/>
      <c r="ABM328" s="1"/>
      <c r="ABN328" s="1"/>
      <c r="ABO328" s="1"/>
      <c r="ABP328" s="1"/>
      <c r="ABQ328" s="1"/>
      <c r="ABR328" s="1"/>
      <c r="ABS328" s="1"/>
      <c r="ABT328" s="1"/>
      <c r="ABU328" s="1"/>
      <c r="ABV328" s="1"/>
      <c r="ABW328" s="1"/>
      <c r="ABX328" s="1"/>
      <c r="ABY328" s="1"/>
      <c r="ABZ328" s="1"/>
      <c r="ACA328" s="1"/>
      <c r="ACB328" s="1"/>
      <c r="ACC328" s="1"/>
      <c r="ACD328" s="1"/>
      <c r="ACE328" s="1"/>
      <c r="ACF328" s="1"/>
      <c r="ACG328" s="1"/>
      <c r="ACH328" s="1"/>
      <c r="ACI328" s="1"/>
      <c r="ACJ328" s="1"/>
      <c r="ACK328" s="1"/>
      <c r="ACL328" s="1"/>
      <c r="ACM328" s="1"/>
      <c r="ACN328" s="1"/>
      <c r="ACO328" s="1"/>
      <c r="ACP328" s="1"/>
      <c r="ACQ328" s="1"/>
      <c r="ACR328" s="1"/>
      <c r="ACS328" s="1"/>
      <c r="ACT328" s="1"/>
      <c r="ACU328" s="1"/>
      <c r="ACV328" s="1"/>
      <c r="ACW328" s="1"/>
      <c r="ACX328" s="1"/>
      <c r="ACY328" s="1"/>
      <c r="ACZ328" s="1"/>
      <c r="ADA328" s="1"/>
      <c r="ADB328" s="1"/>
      <c r="ADC328" s="1"/>
      <c r="ADD328" s="1"/>
      <c r="ADE328" s="1"/>
      <c r="ADF328" s="1"/>
      <c r="ADG328" s="1"/>
      <c r="ADH328" s="1"/>
      <c r="ADI328" s="1"/>
      <c r="ADJ328" s="1"/>
      <c r="ADK328" s="1"/>
      <c r="ADL328" s="1"/>
      <c r="ADM328" s="1"/>
      <c r="ADN328" s="1"/>
      <c r="ADO328" s="1"/>
      <c r="ADP328" s="1"/>
      <c r="ADQ328" s="1"/>
      <c r="ADR328" s="1"/>
      <c r="ADS328" s="1"/>
      <c r="ADT328" s="1"/>
      <c r="ADU328" s="1"/>
      <c r="ADV328" s="1"/>
      <c r="ADW328" s="1"/>
      <c r="ADX328" s="1"/>
      <c r="ADY328" s="1"/>
      <c r="ADZ328" s="1"/>
      <c r="AEA328" s="1"/>
      <c r="AEB328" s="1"/>
      <c r="AEC328" s="1"/>
      <c r="AED328" s="1"/>
      <c r="AEE328" s="1"/>
      <c r="AEF328" s="1"/>
      <c r="AEG328" s="1"/>
      <c r="AEH328" s="1"/>
      <c r="AEI328" s="1"/>
      <c r="AEJ328" s="1"/>
      <c r="AEK328" s="1"/>
      <c r="AEL328" s="1"/>
      <c r="AEM328" s="1"/>
      <c r="AEN328" s="1"/>
      <c r="AEO328" s="1"/>
      <c r="AEP328" s="1"/>
      <c r="AEQ328" s="1"/>
      <c r="AER328" s="1"/>
      <c r="AES328" s="1"/>
      <c r="AET328" s="1"/>
      <c r="AEU328" s="1"/>
      <c r="AEV328" s="1"/>
      <c r="AEW328" s="1"/>
      <c r="AEX328" s="1"/>
      <c r="AEY328" s="1"/>
      <c r="AEZ328" s="1"/>
      <c r="AFA328" s="1"/>
      <c r="AFB328" s="1"/>
      <c r="AFC328" s="1"/>
      <c r="AFD328" s="1"/>
      <c r="AFE328" s="1"/>
      <c r="AFF328" s="1"/>
      <c r="AFG328" s="1"/>
      <c r="AFH328" s="1"/>
      <c r="AFI328" s="1"/>
      <c r="AFJ328" s="1"/>
      <c r="AFK328" s="1"/>
      <c r="AFL328" s="1"/>
      <c r="AFM328" s="1"/>
      <c r="AFN328" s="1"/>
      <c r="AFO328" s="1"/>
      <c r="AFP328" s="1"/>
      <c r="AFQ328" s="1"/>
      <c r="AFR328" s="1"/>
      <c r="AFS328" s="1"/>
      <c r="AFT328" s="1"/>
      <c r="AFU328" s="1"/>
      <c r="AFV328" s="1"/>
      <c r="AFW328" s="1"/>
      <c r="AFX328" s="1"/>
      <c r="AFY328" s="1"/>
      <c r="AFZ328" s="1"/>
      <c r="AGA328" s="1"/>
      <c r="AGB328" s="1"/>
      <c r="AGC328" s="1"/>
      <c r="AGD328" s="1"/>
      <c r="AGE328" s="1"/>
      <c r="AGF328" s="1"/>
      <c r="AGG328" s="1"/>
      <c r="AGH328" s="1"/>
      <c r="AGI328" s="1"/>
      <c r="AGJ328" s="1"/>
      <c r="AGK328" s="1"/>
      <c r="AGL328" s="1"/>
      <c r="AGM328" s="1"/>
      <c r="AGN328" s="1"/>
      <c r="AGO328" s="1"/>
      <c r="AGP328" s="1"/>
      <c r="AGQ328" s="1"/>
      <c r="AGR328" s="1"/>
      <c r="AGS328" s="1"/>
      <c r="AGT328" s="1"/>
      <c r="AGU328" s="1"/>
      <c r="AGV328" s="1"/>
      <c r="AGW328" s="1"/>
      <c r="AGX328" s="1"/>
      <c r="AGY328" s="1"/>
      <c r="AGZ328" s="1"/>
      <c r="AHA328" s="1"/>
      <c r="AHB328" s="1"/>
      <c r="AHC328" s="1"/>
      <c r="AHD328" s="1"/>
      <c r="AHE328" s="1"/>
      <c r="AHF328" s="1"/>
      <c r="AHG328" s="1"/>
      <c r="AHH328" s="1"/>
      <c r="AHI328" s="1"/>
      <c r="AHJ328" s="1"/>
      <c r="AHK328" s="1"/>
      <c r="AHL328" s="1"/>
      <c r="AHM328" s="1"/>
      <c r="AHN328" s="1"/>
      <c r="AHO328" s="1"/>
      <c r="AHP328" s="1"/>
      <c r="AHQ328" s="1"/>
      <c r="AHR328" s="1"/>
      <c r="AHS328" s="1"/>
      <c r="AHT328" s="1"/>
      <c r="AHU328" s="1"/>
      <c r="AHV328" s="1"/>
      <c r="AHW328" s="1"/>
      <c r="AHX328" s="1"/>
      <c r="AHY328" s="1"/>
      <c r="AHZ328" s="1"/>
      <c r="AIA328" s="1"/>
      <c r="AIB328" s="1"/>
      <c r="AIC328" s="1"/>
      <c r="AID328" s="1"/>
      <c r="AIE328" s="1"/>
      <c r="AIF328" s="1"/>
      <c r="AIG328" s="1"/>
      <c r="AIH328" s="1"/>
      <c r="AII328" s="1"/>
      <c r="AIJ328" s="1"/>
      <c r="AIK328" s="1"/>
      <c r="AIL328" s="1"/>
      <c r="AIM328" s="1"/>
      <c r="AIN328" s="1"/>
      <c r="AIO328" s="1"/>
      <c r="AIP328" s="1"/>
      <c r="AIQ328" s="1"/>
      <c r="AIR328" s="1"/>
      <c r="AIS328" s="1"/>
      <c r="AIT328" s="1"/>
      <c r="AIU328" s="1"/>
      <c r="AIV328" s="1"/>
      <c r="AIW328" s="1"/>
      <c r="AIX328" s="1"/>
      <c r="AIY328" s="1"/>
      <c r="AIZ328" s="1"/>
      <c r="AJA328" s="1"/>
      <c r="AJB328" s="1"/>
      <c r="AJC328" s="1"/>
      <c r="AJD328" s="1"/>
      <c r="AJE328" s="1"/>
      <c r="AJF328" s="1"/>
      <c r="AJG328" s="1"/>
      <c r="AJH328" s="1"/>
      <c r="AJI328" s="1"/>
      <c r="AJJ328" s="1"/>
      <c r="AJK328" s="1"/>
      <c r="AJL328" s="1"/>
      <c r="AJM328" s="1"/>
      <c r="AJN328" s="1"/>
      <c r="AJO328" s="1"/>
      <c r="AJP328" s="1"/>
      <c r="AJQ328" s="1"/>
      <c r="AJR328" s="1"/>
      <c r="AJS328" s="1"/>
      <c r="AJT328" s="1"/>
      <c r="AJU328" s="1"/>
      <c r="AJV328" s="1"/>
      <c r="AJW328" s="1"/>
      <c r="AJX328" s="1"/>
      <c r="AJY328" s="1"/>
      <c r="AJZ328" s="1"/>
      <c r="AKA328" s="1"/>
      <c r="AKB328" s="1"/>
      <c r="AKC328" s="1"/>
      <c r="AKD328" s="1"/>
      <c r="AKE328" s="1"/>
      <c r="AKF328" s="1"/>
      <c r="AKG328" s="1"/>
      <c r="AKH328" s="1"/>
      <c r="AKI328" s="1"/>
      <c r="AKJ328" s="1"/>
      <c r="AKK328" s="1"/>
      <c r="AKL328" s="1"/>
      <c r="AKM328" s="1"/>
      <c r="AKN328" s="1"/>
      <c r="AKO328" s="1"/>
      <c r="AKP328" s="1"/>
      <c r="AKQ328" s="1"/>
      <c r="AKR328" s="1"/>
      <c r="AKS328" s="1"/>
      <c r="AKT328" s="1"/>
      <c r="AKU328" s="1"/>
      <c r="AKV328" s="1"/>
      <c r="AKW328" s="1"/>
      <c r="AKX328" s="1"/>
      <c r="AKY328" s="1"/>
      <c r="AKZ328" s="1"/>
      <c r="ALA328" s="1"/>
      <c r="ALB328" s="1"/>
      <c r="ALC328" s="1"/>
      <c r="ALD328" s="1"/>
      <c r="ALE328" s="1"/>
      <c r="ALF328" s="1"/>
      <c r="ALG328" s="1"/>
      <c r="ALH328" s="1"/>
      <c r="ALI328" s="1"/>
      <c r="ALJ328" s="1"/>
      <c r="ALK328" s="1"/>
      <c r="ALL328" s="1"/>
      <c r="ALM328" s="1"/>
      <c r="ALN328" s="1"/>
      <c r="ALO328" s="1"/>
      <c r="ALP328" s="1"/>
      <c r="ALQ328" s="1"/>
      <c r="ALR328" s="1"/>
      <c r="ALS328" s="1"/>
      <c r="ALT328" s="1"/>
      <c r="ALU328" s="1"/>
      <c r="ALV328" s="1"/>
      <c r="ALW328" s="1"/>
      <c r="ALX328" s="1"/>
      <c r="ALY328" s="1"/>
      <c r="ALZ328" s="1"/>
      <c r="AMA328" s="1"/>
      <c r="AMB328" s="1"/>
      <c r="AMC328" s="1"/>
      <c r="AMD328" s="1"/>
      <c r="AME328" s="1"/>
      <c r="AMF328" s="1"/>
      <c r="AMG328" s="1"/>
      <c r="AMH328" s="1"/>
      <c r="AMI328" s="1"/>
      <c r="AMJ328" s="1"/>
    </row>
    <row r="329" spans="1:1024" customFormat="1" hidden="1" x14ac:dyDescent="0.25">
      <c r="A329" s="2" t="s">
        <v>731</v>
      </c>
      <c r="B329" s="3"/>
      <c r="C329" s="3"/>
      <c r="D329" s="3" t="s">
        <v>718</v>
      </c>
      <c r="E329" s="3" t="s">
        <v>718</v>
      </c>
      <c r="F329" s="3" t="s">
        <v>672</v>
      </c>
      <c r="G329" s="3" t="s">
        <v>21</v>
      </c>
      <c r="H329" s="3">
        <v>2</v>
      </c>
      <c r="I329" s="3" t="s">
        <v>649</v>
      </c>
      <c r="J329" s="3">
        <v>6600</v>
      </c>
      <c r="K329" s="37" t="s">
        <v>674</v>
      </c>
      <c r="L329" s="37">
        <v>7111000016</v>
      </c>
      <c r="M329" s="37" t="s">
        <v>675</v>
      </c>
      <c r="N329" s="29" t="s">
        <v>676</v>
      </c>
      <c r="O329" s="6" t="s">
        <v>677</v>
      </c>
      <c r="P329" s="8">
        <v>85</v>
      </c>
      <c r="Q329" s="6" t="str">
        <f>MID(Таблица1[[#This Row],[ТН ВЭД 1]],1,2)</f>
        <v>85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  <c r="PO329" s="1"/>
      <c r="PP329" s="1"/>
      <c r="PQ329" s="1"/>
      <c r="PR329" s="1"/>
      <c r="PS329" s="1"/>
      <c r="PT329" s="1"/>
      <c r="PU329" s="1"/>
      <c r="PV329" s="1"/>
      <c r="PW329" s="1"/>
      <c r="PX329" s="1"/>
      <c r="PY329" s="1"/>
      <c r="PZ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  <c r="RF329" s="1"/>
      <c r="RG329" s="1"/>
      <c r="RH329" s="1"/>
      <c r="RI329" s="1"/>
      <c r="RJ329" s="1"/>
      <c r="RK329" s="1"/>
      <c r="RL329" s="1"/>
      <c r="RM329" s="1"/>
      <c r="RN329" s="1"/>
      <c r="RO329" s="1"/>
      <c r="RP329" s="1"/>
      <c r="RQ329" s="1"/>
      <c r="RR329" s="1"/>
      <c r="RS329" s="1"/>
      <c r="RT329" s="1"/>
      <c r="RU329" s="1"/>
      <c r="RV329" s="1"/>
      <c r="RW329" s="1"/>
      <c r="RX329" s="1"/>
      <c r="RY329" s="1"/>
      <c r="RZ329" s="1"/>
      <c r="SA329" s="1"/>
      <c r="SB329" s="1"/>
      <c r="SC329" s="1"/>
      <c r="SD329" s="1"/>
      <c r="SE329" s="1"/>
      <c r="SF329" s="1"/>
      <c r="SG329" s="1"/>
      <c r="SH329" s="1"/>
      <c r="SI329" s="1"/>
      <c r="SJ329" s="1"/>
      <c r="SK329" s="1"/>
      <c r="SL329" s="1"/>
      <c r="SM329" s="1"/>
      <c r="SN329" s="1"/>
      <c r="SO329" s="1"/>
      <c r="SP329" s="1"/>
      <c r="SQ329" s="1"/>
      <c r="SR329" s="1"/>
      <c r="SS329" s="1"/>
      <c r="ST329" s="1"/>
      <c r="SU329" s="1"/>
      <c r="SV329" s="1"/>
      <c r="SW329" s="1"/>
      <c r="SX329" s="1"/>
      <c r="SY329" s="1"/>
      <c r="SZ329" s="1"/>
      <c r="TA329" s="1"/>
      <c r="TB329" s="1"/>
      <c r="TC329" s="1"/>
      <c r="TD329" s="1"/>
      <c r="TE329" s="1"/>
      <c r="TF329" s="1"/>
      <c r="TG329" s="1"/>
      <c r="TH329" s="1"/>
      <c r="TI329" s="1"/>
      <c r="TJ329" s="1"/>
      <c r="TK329" s="1"/>
      <c r="TL329" s="1"/>
      <c r="TM329" s="1"/>
      <c r="TN329" s="1"/>
      <c r="TO329" s="1"/>
      <c r="TP329" s="1"/>
      <c r="TQ329" s="1"/>
      <c r="TR329" s="1"/>
      <c r="TS329" s="1"/>
      <c r="TT329" s="1"/>
      <c r="TU329" s="1"/>
      <c r="TV329" s="1"/>
      <c r="TW329" s="1"/>
      <c r="TX329" s="1"/>
      <c r="TY329" s="1"/>
      <c r="TZ329" s="1"/>
      <c r="UA329" s="1"/>
      <c r="UB329" s="1"/>
      <c r="UC329" s="1"/>
      <c r="UD329" s="1"/>
      <c r="UE329" s="1"/>
      <c r="UF329" s="1"/>
      <c r="UG329" s="1"/>
      <c r="UH329" s="1"/>
      <c r="UI329" s="1"/>
      <c r="UJ329" s="1"/>
      <c r="UK329" s="1"/>
      <c r="UL329" s="1"/>
      <c r="UM329" s="1"/>
      <c r="UN329" s="1"/>
      <c r="UO329" s="1"/>
      <c r="UP329" s="1"/>
      <c r="UQ329" s="1"/>
      <c r="UR329" s="1"/>
      <c r="US329" s="1"/>
      <c r="UT329" s="1"/>
      <c r="UU329" s="1"/>
      <c r="UV329" s="1"/>
      <c r="UW329" s="1"/>
      <c r="UX329" s="1"/>
      <c r="UY329" s="1"/>
      <c r="UZ329" s="1"/>
      <c r="VA329" s="1"/>
      <c r="VB329" s="1"/>
      <c r="VC329" s="1"/>
      <c r="VD329" s="1"/>
      <c r="VE329" s="1"/>
      <c r="VF329" s="1"/>
      <c r="VG329" s="1"/>
      <c r="VH329" s="1"/>
      <c r="VI329" s="1"/>
      <c r="VJ329" s="1"/>
      <c r="VK329" s="1"/>
      <c r="VL329" s="1"/>
      <c r="VM329" s="1"/>
      <c r="VN329" s="1"/>
      <c r="VO329" s="1"/>
      <c r="VP329" s="1"/>
      <c r="VQ329" s="1"/>
      <c r="VR329" s="1"/>
      <c r="VS329" s="1"/>
      <c r="VT329" s="1"/>
      <c r="VU329" s="1"/>
      <c r="VV329" s="1"/>
      <c r="VW329" s="1"/>
      <c r="VX329" s="1"/>
      <c r="VY329" s="1"/>
      <c r="VZ329" s="1"/>
      <c r="WA329" s="1"/>
      <c r="WB329" s="1"/>
      <c r="WC329" s="1"/>
      <c r="WD329" s="1"/>
      <c r="WE329" s="1"/>
      <c r="WF329" s="1"/>
      <c r="WG329" s="1"/>
      <c r="WH329" s="1"/>
      <c r="WI329" s="1"/>
      <c r="WJ329" s="1"/>
      <c r="WK329" s="1"/>
      <c r="WL329" s="1"/>
      <c r="WM329" s="1"/>
      <c r="WN329" s="1"/>
      <c r="WO329" s="1"/>
      <c r="WP329" s="1"/>
      <c r="WQ329" s="1"/>
      <c r="WR329" s="1"/>
      <c r="WS329" s="1"/>
      <c r="WT329" s="1"/>
      <c r="WU329" s="1"/>
      <c r="WV329" s="1"/>
      <c r="WW329" s="1"/>
      <c r="WX329" s="1"/>
      <c r="WY329" s="1"/>
      <c r="WZ329" s="1"/>
      <c r="XA329" s="1"/>
      <c r="XB329" s="1"/>
      <c r="XC329" s="1"/>
      <c r="XD329" s="1"/>
      <c r="XE329" s="1"/>
      <c r="XF329" s="1"/>
      <c r="XG329" s="1"/>
      <c r="XH329" s="1"/>
      <c r="XI329" s="1"/>
      <c r="XJ329" s="1"/>
      <c r="XK329" s="1"/>
      <c r="XL329" s="1"/>
      <c r="XM329" s="1"/>
      <c r="XN329" s="1"/>
      <c r="XO329" s="1"/>
      <c r="XP329" s="1"/>
      <c r="XQ329" s="1"/>
      <c r="XR329" s="1"/>
      <c r="XS329" s="1"/>
      <c r="XT329" s="1"/>
      <c r="XU329" s="1"/>
      <c r="XV329" s="1"/>
      <c r="XW329" s="1"/>
      <c r="XX329" s="1"/>
      <c r="XY329" s="1"/>
      <c r="XZ329" s="1"/>
      <c r="YA329" s="1"/>
      <c r="YB329" s="1"/>
      <c r="YC329" s="1"/>
      <c r="YD329" s="1"/>
      <c r="YE329" s="1"/>
      <c r="YF329" s="1"/>
      <c r="YG329" s="1"/>
      <c r="YH329" s="1"/>
      <c r="YI329" s="1"/>
      <c r="YJ329" s="1"/>
      <c r="YK329" s="1"/>
      <c r="YL329" s="1"/>
      <c r="YM329" s="1"/>
      <c r="YN329" s="1"/>
      <c r="YO329" s="1"/>
      <c r="YP329" s="1"/>
      <c r="YQ329" s="1"/>
      <c r="YR329" s="1"/>
      <c r="YS329" s="1"/>
      <c r="YT329" s="1"/>
      <c r="YU329" s="1"/>
      <c r="YV329" s="1"/>
      <c r="YW329" s="1"/>
      <c r="YX329" s="1"/>
      <c r="YY329" s="1"/>
      <c r="YZ329" s="1"/>
      <c r="ZA329" s="1"/>
      <c r="ZB329" s="1"/>
      <c r="ZC329" s="1"/>
      <c r="ZD329" s="1"/>
      <c r="ZE329" s="1"/>
      <c r="ZF329" s="1"/>
      <c r="ZG329" s="1"/>
      <c r="ZH329" s="1"/>
      <c r="ZI329" s="1"/>
      <c r="ZJ329" s="1"/>
      <c r="ZK329" s="1"/>
      <c r="ZL329" s="1"/>
      <c r="ZM329" s="1"/>
      <c r="ZN329" s="1"/>
      <c r="ZO329" s="1"/>
      <c r="ZP329" s="1"/>
      <c r="ZQ329" s="1"/>
      <c r="ZR329" s="1"/>
      <c r="ZS329" s="1"/>
      <c r="ZT329" s="1"/>
      <c r="ZU329" s="1"/>
      <c r="ZV329" s="1"/>
      <c r="ZW329" s="1"/>
      <c r="ZX329" s="1"/>
      <c r="ZY329" s="1"/>
      <c r="ZZ329" s="1"/>
      <c r="AAA329" s="1"/>
      <c r="AAB329" s="1"/>
      <c r="AAC329" s="1"/>
      <c r="AAD329" s="1"/>
      <c r="AAE329" s="1"/>
      <c r="AAF329" s="1"/>
      <c r="AAG329" s="1"/>
      <c r="AAH329" s="1"/>
      <c r="AAI329" s="1"/>
      <c r="AAJ329" s="1"/>
      <c r="AAK329" s="1"/>
      <c r="AAL329" s="1"/>
      <c r="AAM329" s="1"/>
      <c r="AAN329" s="1"/>
      <c r="AAO329" s="1"/>
      <c r="AAP329" s="1"/>
      <c r="AAQ329" s="1"/>
      <c r="AAR329" s="1"/>
      <c r="AAS329" s="1"/>
      <c r="AAT329" s="1"/>
      <c r="AAU329" s="1"/>
      <c r="AAV329" s="1"/>
      <c r="AAW329" s="1"/>
      <c r="AAX329" s="1"/>
      <c r="AAY329" s="1"/>
      <c r="AAZ329" s="1"/>
      <c r="ABA329" s="1"/>
      <c r="ABB329" s="1"/>
      <c r="ABC329" s="1"/>
      <c r="ABD329" s="1"/>
      <c r="ABE329" s="1"/>
      <c r="ABF329" s="1"/>
      <c r="ABG329" s="1"/>
      <c r="ABH329" s="1"/>
      <c r="ABI329" s="1"/>
      <c r="ABJ329" s="1"/>
      <c r="ABK329" s="1"/>
      <c r="ABL329" s="1"/>
      <c r="ABM329" s="1"/>
      <c r="ABN329" s="1"/>
      <c r="ABO329" s="1"/>
      <c r="ABP329" s="1"/>
      <c r="ABQ329" s="1"/>
      <c r="ABR329" s="1"/>
      <c r="ABS329" s="1"/>
      <c r="ABT329" s="1"/>
      <c r="ABU329" s="1"/>
      <c r="ABV329" s="1"/>
      <c r="ABW329" s="1"/>
      <c r="ABX329" s="1"/>
      <c r="ABY329" s="1"/>
      <c r="ABZ329" s="1"/>
      <c r="ACA329" s="1"/>
      <c r="ACB329" s="1"/>
      <c r="ACC329" s="1"/>
      <c r="ACD329" s="1"/>
      <c r="ACE329" s="1"/>
      <c r="ACF329" s="1"/>
      <c r="ACG329" s="1"/>
      <c r="ACH329" s="1"/>
      <c r="ACI329" s="1"/>
      <c r="ACJ329" s="1"/>
      <c r="ACK329" s="1"/>
      <c r="ACL329" s="1"/>
      <c r="ACM329" s="1"/>
      <c r="ACN329" s="1"/>
      <c r="ACO329" s="1"/>
      <c r="ACP329" s="1"/>
      <c r="ACQ329" s="1"/>
      <c r="ACR329" s="1"/>
      <c r="ACS329" s="1"/>
      <c r="ACT329" s="1"/>
      <c r="ACU329" s="1"/>
      <c r="ACV329" s="1"/>
      <c r="ACW329" s="1"/>
      <c r="ACX329" s="1"/>
      <c r="ACY329" s="1"/>
      <c r="ACZ329" s="1"/>
      <c r="ADA329" s="1"/>
      <c r="ADB329" s="1"/>
      <c r="ADC329" s="1"/>
      <c r="ADD329" s="1"/>
      <c r="ADE329" s="1"/>
      <c r="ADF329" s="1"/>
      <c r="ADG329" s="1"/>
      <c r="ADH329" s="1"/>
      <c r="ADI329" s="1"/>
      <c r="ADJ329" s="1"/>
      <c r="ADK329" s="1"/>
      <c r="ADL329" s="1"/>
      <c r="ADM329" s="1"/>
      <c r="ADN329" s="1"/>
      <c r="ADO329" s="1"/>
      <c r="ADP329" s="1"/>
      <c r="ADQ329" s="1"/>
      <c r="ADR329" s="1"/>
      <c r="ADS329" s="1"/>
      <c r="ADT329" s="1"/>
      <c r="ADU329" s="1"/>
      <c r="ADV329" s="1"/>
      <c r="ADW329" s="1"/>
      <c r="ADX329" s="1"/>
      <c r="ADY329" s="1"/>
      <c r="ADZ329" s="1"/>
      <c r="AEA329" s="1"/>
      <c r="AEB329" s="1"/>
      <c r="AEC329" s="1"/>
      <c r="AED329" s="1"/>
      <c r="AEE329" s="1"/>
      <c r="AEF329" s="1"/>
      <c r="AEG329" s="1"/>
      <c r="AEH329" s="1"/>
      <c r="AEI329" s="1"/>
      <c r="AEJ329" s="1"/>
      <c r="AEK329" s="1"/>
      <c r="AEL329" s="1"/>
      <c r="AEM329" s="1"/>
      <c r="AEN329" s="1"/>
      <c r="AEO329" s="1"/>
      <c r="AEP329" s="1"/>
      <c r="AEQ329" s="1"/>
      <c r="AER329" s="1"/>
      <c r="AES329" s="1"/>
      <c r="AET329" s="1"/>
      <c r="AEU329" s="1"/>
      <c r="AEV329" s="1"/>
      <c r="AEW329" s="1"/>
      <c r="AEX329" s="1"/>
      <c r="AEY329" s="1"/>
      <c r="AEZ329" s="1"/>
      <c r="AFA329" s="1"/>
      <c r="AFB329" s="1"/>
      <c r="AFC329" s="1"/>
      <c r="AFD329" s="1"/>
      <c r="AFE329" s="1"/>
      <c r="AFF329" s="1"/>
      <c r="AFG329" s="1"/>
      <c r="AFH329" s="1"/>
      <c r="AFI329" s="1"/>
      <c r="AFJ329" s="1"/>
      <c r="AFK329" s="1"/>
      <c r="AFL329" s="1"/>
      <c r="AFM329" s="1"/>
      <c r="AFN329" s="1"/>
      <c r="AFO329" s="1"/>
      <c r="AFP329" s="1"/>
      <c r="AFQ329" s="1"/>
      <c r="AFR329" s="1"/>
      <c r="AFS329" s="1"/>
      <c r="AFT329" s="1"/>
      <c r="AFU329" s="1"/>
      <c r="AFV329" s="1"/>
      <c r="AFW329" s="1"/>
      <c r="AFX329" s="1"/>
      <c r="AFY329" s="1"/>
      <c r="AFZ329" s="1"/>
      <c r="AGA329" s="1"/>
      <c r="AGB329" s="1"/>
      <c r="AGC329" s="1"/>
      <c r="AGD329" s="1"/>
      <c r="AGE329" s="1"/>
      <c r="AGF329" s="1"/>
      <c r="AGG329" s="1"/>
      <c r="AGH329" s="1"/>
      <c r="AGI329" s="1"/>
      <c r="AGJ329" s="1"/>
      <c r="AGK329" s="1"/>
      <c r="AGL329" s="1"/>
      <c r="AGM329" s="1"/>
      <c r="AGN329" s="1"/>
      <c r="AGO329" s="1"/>
      <c r="AGP329" s="1"/>
      <c r="AGQ329" s="1"/>
      <c r="AGR329" s="1"/>
      <c r="AGS329" s="1"/>
      <c r="AGT329" s="1"/>
      <c r="AGU329" s="1"/>
      <c r="AGV329" s="1"/>
      <c r="AGW329" s="1"/>
      <c r="AGX329" s="1"/>
      <c r="AGY329" s="1"/>
      <c r="AGZ329" s="1"/>
      <c r="AHA329" s="1"/>
      <c r="AHB329" s="1"/>
      <c r="AHC329" s="1"/>
      <c r="AHD329" s="1"/>
      <c r="AHE329" s="1"/>
      <c r="AHF329" s="1"/>
      <c r="AHG329" s="1"/>
      <c r="AHH329" s="1"/>
      <c r="AHI329" s="1"/>
      <c r="AHJ329" s="1"/>
      <c r="AHK329" s="1"/>
      <c r="AHL329" s="1"/>
      <c r="AHM329" s="1"/>
      <c r="AHN329" s="1"/>
      <c r="AHO329" s="1"/>
      <c r="AHP329" s="1"/>
      <c r="AHQ329" s="1"/>
      <c r="AHR329" s="1"/>
      <c r="AHS329" s="1"/>
      <c r="AHT329" s="1"/>
      <c r="AHU329" s="1"/>
      <c r="AHV329" s="1"/>
      <c r="AHW329" s="1"/>
      <c r="AHX329" s="1"/>
      <c r="AHY329" s="1"/>
      <c r="AHZ329" s="1"/>
      <c r="AIA329" s="1"/>
      <c r="AIB329" s="1"/>
      <c r="AIC329" s="1"/>
      <c r="AID329" s="1"/>
      <c r="AIE329" s="1"/>
      <c r="AIF329" s="1"/>
      <c r="AIG329" s="1"/>
      <c r="AIH329" s="1"/>
      <c r="AII329" s="1"/>
      <c r="AIJ329" s="1"/>
      <c r="AIK329" s="1"/>
      <c r="AIL329" s="1"/>
      <c r="AIM329" s="1"/>
      <c r="AIN329" s="1"/>
      <c r="AIO329" s="1"/>
      <c r="AIP329" s="1"/>
      <c r="AIQ329" s="1"/>
      <c r="AIR329" s="1"/>
      <c r="AIS329" s="1"/>
      <c r="AIT329" s="1"/>
      <c r="AIU329" s="1"/>
      <c r="AIV329" s="1"/>
      <c r="AIW329" s="1"/>
      <c r="AIX329" s="1"/>
      <c r="AIY329" s="1"/>
      <c r="AIZ329" s="1"/>
      <c r="AJA329" s="1"/>
      <c r="AJB329" s="1"/>
      <c r="AJC329" s="1"/>
      <c r="AJD329" s="1"/>
      <c r="AJE329" s="1"/>
      <c r="AJF329" s="1"/>
      <c r="AJG329" s="1"/>
      <c r="AJH329" s="1"/>
      <c r="AJI329" s="1"/>
      <c r="AJJ329" s="1"/>
      <c r="AJK329" s="1"/>
      <c r="AJL329" s="1"/>
      <c r="AJM329" s="1"/>
      <c r="AJN329" s="1"/>
      <c r="AJO329" s="1"/>
      <c r="AJP329" s="1"/>
      <c r="AJQ329" s="1"/>
      <c r="AJR329" s="1"/>
      <c r="AJS329" s="1"/>
      <c r="AJT329" s="1"/>
      <c r="AJU329" s="1"/>
      <c r="AJV329" s="1"/>
      <c r="AJW329" s="1"/>
      <c r="AJX329" s="1"/>
      <c r="AJY329" s="1"/>
      <c r="AJZ329" s="1"/>
      <c r="AKA329" s="1"/>
      <c r="AKB329" s="1"/>
      <c r="AKC329" s="1"/>
      <c r="AKD329" s="1"/>
      <c r="AKE329" s="1"/>
      <c r="AKF329" s="1"/>
      <c r="AKG329" s="1"/>
      <c r="AKH329" s="1"/>
      <c r="AKI329" s="1"/>
      <c r="AKJ329" s="1"/>
      <c r="AKK329" s="1"/>
      <c r="AKL329" s="1"/>
      <c r="AKM329" s="1"/>
      <c r="AKN329" s="1"/>
      <c r="AKO329" s="1"/>
      <c r="AKP329" s="1"/>
      <c r="AKQ329" s="1"/>
      <c r="AKR329" s="1"/>
      <c r="AKS329" s="1"/>
      <c r="AKT329" s="1"/>
      <c r="AKU329" s="1"/>
      <c r="AKV329" s="1"/>
      <c r="AKW329" s="1"/>
      <c r="AKX329" s="1"/>
      <c r="AKY329" s="1"/>
      <c r="AKZ329" s="1"/>
      <c r="ALA329" s="1"/>
      <c r="ALB329" s="1"/>
      <c r="ALC329" s="1"/>
      <c r="ALD329" s="1"/>
      <c r="ALE329" s="1"/>
      <c r="ALF329" s="1"/>
      <c r="ALG329" s="1"/>
      <c r="ALH329" s="1"/>
      <c r="ALI329" s="1"/>
      <c r="ALJ329" s="1"/>
      <c r="ALK329" s="1"/>
      <c r="ALL329" s="1"/>
      <c r="ALM329" s="1"/>
      <c r="ALN329" s="1"/>
      <c r="ALO329" s="1"/>
      <c r="ALP329" s="1"/>
      <c r="ALQ329" s="1"/>
      <c r="ALR329" s="1"/>
      <c r="ALS329" s="1"/>
      <c r="ALT329" s="1"/>
      <c r="ALU329" s="1"/>
      <c r="ALV329" s="1"/>
      <c r="ALW329" s="1"/>
      <c r="ALX329" s="1"/>
      <c r="ALY329" s="1"/>
      <c r="ALZ329" s="1"/>
      <c r="AMA329" s="1"/>
      <c r="AMB329" s="1"/>
      <c r="AMC329" s="1"/>
      <c r="AMD329" s="1"/>
      <c r="AME329" s="1"/>
      <c r="AMF329" s="1"/>
      <c r="AMG329" s="1"/>
      <c r="AMH329" s="1"/>
      <c r="AMI329" s="1"/>
      <c r="AMJ329" s="1"/>
    </row>
    <row r="330" spans="1:1024" customFormat="1" hidden="1" x14ac:dyDescent="0.25">
      <c r="A330" s="9" t="s">
        <v>732</v>
      </c>
      <c r="B330" s="10"/>
      <c r="C330" s="10"/>
      <c r="D330" s="10" t="s">
        <v>718</v>
      </c>
      <c r="E330" s="10" t="s">
        <v>718</v>
      </c>
      <c r="F330" s="10" t="s">
        <v>672</v>
      </c>
      <c r="G330" s="10" t="s">
        <v>21</v>
      </c>
      <c r="H330" s="10">
        <v>3</v>
      </c>
      <c r="I330" s="10" t="s">
        <v>460</v>
      </c>
      <c r="J330" s="10">
        <v>4600</v>
      </c>
      <c r="K330" s="38" t="s">
        <v>674</v>
      </c>
      <c r="L330" s="38">
        <v>7111000016</v>
      </c>
      <c r="M330" s="38" t="s">
        <v>675</v>
      </c>
      <c r="N330" s="30" t="s">
        <v>676</v>
      </c>
      <c r="O330" s="13" t="s">
        <v>677</v>
      </c>
      <c r="P330" s="15">
        <v>85</v>
      </c>
      <c r="Q330" s="13" t="str">
        <f>MID(Таблица1[[#This Row],[ТН ВЭД 1]],1,2)</f>
        <v>85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  <c r="MR330" s="1"/>
      <c r="MS330" s="1"/>
      <c r="MT330" s="1"/>
      <c r="MU330" s="1"/>
      <c r="MV330" s="1"/>
      <c r="MW330" s="1"/>
      <c r="MX330" s="1"/>
      <c r="MY330" s="1"/>
      <c r="MZ330" s="1"/>
      <c r="NA330" s="1"/>
      <c r="NB330" s="1"/>
      <c r="NC330" s="1"/>
      <c r="ND330" s="1"/>
      <c r="NE330" s="1"/>
      <c r="NF330" s="1"/>
      <c r="NG330" s="1"/>
      <c r="NH330" s="1"/>
      <c r="NI330" s="1"/>
      <c r="NJ330" s="1"/>
      <c r="NK330" s="1"/>
      <c r="NL330" s="1"/>
      <c r="NM330" s="1"/>
      <c r="NN330" s="1"/>
      <c r="NO330" s="1"/>
      <c r="NP330" s="1"/>
      <c r="NQ330" s="1"/>
      <c r="NR330" s="1"/>
      <c r="NS330" s="1"/>
      <c r="NT330" s="1"/>
      <c r="NU330" s="1"/>
      <c r="NV330" s="1"/>
      <c r="NW330" s="1"/>
      <c r="NX330" s="1"/>
      <c r="NY330" s="1"/>
      <c r="NZ330" s="1"/>
      <c r="OA330" s="1"/>
      <c r="OB330" s="1"/>
      <c r="OC330" s="1"/>
      <c r="OD330" s="1"/>
      <c r="OE330" s="1"/>
      <c r="OF330" s="1"/>
      <c r="OG330" s="1"/>
      <c r="OH330" s="1"/>
      <c r="OI330" s="1"/>
      <c r="OJ330" s="1"/>
      <c r="OK330" s="1"/>
      <c r="OL330" s="1"/>
      <c r="OM330" s="1"/>
      <c r="ON330" s="1"/>
      <c r="OO330" s="1"/>
      <c r="OP330" s="1"/>
      <c r="OQ330" s="1"/>
      <c r="OR330" s="1"/>
      <c r="OS330" s="1"/>
      <c r="OT330" s="1"/>
      <c r="OU330" s="1"/>
      <c r="OV330" s="1"/>
      <c r="OW330" s="1"/>
      <c r="OX330" s="1"/>
      <c r="OY330" s="1"/>
      <c r="OZ330" s="1"/>
      <c r="PA330" s="1"/>
      <c r="PB330" s="1"/>
      <c r="PC330" s="1"/>
      <c r="PD330" s="1"/>
      <c r="PE330" s="1"/>
      <c r="PF330" s="1"/>
      <c r="PG330" s="1"/>
      <c r="PH330" s="1"/>
      <c r="PI330" s="1"/>
      <c r="PJ330" s="1"/>
      <c r="PK330" s="1"/>
      <c r="PL330" s="1"/>
      <c r="PM330" s="1"/>
      <c r="PN330" s="1"/>
      <c r="PO330" s="1"/>
      <c r="PP330" s="1"/>
      <c r="PQ330" s="1"/>
      <c r="PR330" s="1"/>
      <c r="PS330" s="1"/>
      <c r="PT330" s="1"/>
      <c r="PU330" s="1"/>
      <c r="PV330" s="1"/>
      <c r="PW330" s="1"/>
      <c r="PX330" s="1"/>
      <c r="PY330" s="1"/>
      <c r="PZ330" s="1"/>
      <c r="QA330" s="1"/>
      <c r="QB330" s="1"/>
      <c r="QC330" s="1"/>
      <c r="QD330" s="1"/>
      <c r="QE330" s="1"/>
      <c r="QF330" s="1"/>
      <c r="QG330" s="1"/>
      <c r="QH330" s="1"/>
      <c r="QI330" s="1"/>
      <c r="QJ330" s="1"/>
      <c r="QK330" s="1"/>
      <c r="QL330" s="1"/>
      <c r="QM330" s="1"/>
      <c r="QN330" s="1"/>
      <c r="QO330" s="1"/>
      <c r="QP330" s="1"/>
      <c r="QQ330" s="1"/>
      <c r="QR330" s="1"/>
      <c r="QS330" s="1"/>
      <c r="QT330" s="1"/>
      <c r="QU330" s="1"/>
      <c r="QV330" s="1"/>
      <c r="QW330" s="1"/>
      <c r="QX330" s="1"/>
      <c r="QY330" s="1"/>
      <c r="QZ330" s="1"/>
      <c r="RA330" s="1"/>
      <c r="RB330" s="1"/>
      <c r="RC330" s="1"/>
      <c r="RD330" s="1"/>
      <c r="RE330" s="1"/>
      <c r="RF330" s="1"/>
      <c r="RG330" s="1"/>
      <c r="RH330" s="1"/>
      <c r="RI330" s="1"/>
      <c r="RJ330" s="1"/>
      <c r="RK330" s="1"/>
      <c r="RL330" s="1"/>
      <c r="RM330" s="1"/>
      <c r="RN330" s="1"/>
      <c r="RO330" s="1"/>
      <c r="RP330" s="1"/>
      <c r="RQ330" s="1"/>
      <c r="RR330" s="1"/>
      <c r="RS330" s="1"/>
      <c r="RT330" s="1"/>
      <c r="RU330" s="1"/>
      <c r="RV330" s="1"/>
      <c r="RW330" s="1"/>
      <c r="RX330" s="1"/>
      <c r="RY330" s="1"/>
      <c r="RZ330" s="1"/>
      <c r="SA330" s="1"/>
      <c r="SB330" s="1"/>
      <c r="SC330" s="1"/>
      <c r="SD330" s="1"/>
      <c r="SE330" s="1"/>
      <c r="SF330" s="1"/>
      <c r="SG330" s="1"/>
      <c r="SH330" s="1"/>
      <c r="SI330" s="1"/>
      <c r="SJ330" s="1"/>
      <c r="SK330" s="1"/>
      <c r="SL330" s="1"/>
      <c r="SM330" s="1"/>
      <c r="SN330" s="1"/>
      <c r="SO330" s="1"/>
      <c r="SP330" s="1"/>
      <c r="SQ330" s="1"/>
      <c r="SR330" s="1"/>
      <c r="SS330" s="1"/>
      <c r="ST330" s="1"/>
      <c r="SU330" s="1"/>
      <c r="SV330" s="1"/>
      <c r="SW330" s="1"/>
      <c r="SX330" s="1"/>
      <c r="SY330" s="1"/>
      <c r="SZ330" s="1"/>
      <c r="TA330" s="1"/>
      <c r="TB330" s="1"/>
      <c r="TC330" s="1"/>
      <c r="TD330" s="1"/>
      <c r="TE330" s="1"/>
      <c r="TF330" s="1"/>
      <c r="TG330" s="1"/>
      <c r="TH330" s="1"/>
      <c r="TI330" s="1"/>
      <c r="TJ330" s="1"/>
      <c r="TK330" s="1"/>
      <c r="TL330" s="1"/>
      <c r="TM330" s="1"/>
      <c r="TN330" s="1"/>
      <c r="TO330" s="1"/>
      <c r="TP330" s="1"/>
      <c r="TQ330" s="1"/>
      <c r="TR330" s="1"/>
      <c r="TS330" s="1"/>
      <c r="TT330" s="1"/>
      <c r="TU330" s="1"/>
      <c r="TV330" s="1"/>
      <c r="TW330" s="1"/>
      <c r="TX330" s="1"/>
      <c r="TY330" s="1"/>
      <c r="TZ330" s="1"/>
      <c r="UA330" s="1"/>
      <c r="UB330" s="1"/>
      <c r="UC330" s="1"/>
      <c r="UD330" s="1"/>
      <c r="UE330" s="1"/>
      <c r="UF330" s="1"/>
      <c r="UG330" s="1"/>
      <c r="UH330" s="1"/>
      <c r="UI330" s="1"/>
      <c r="UJ330" s="1"/>
      <c r="UK330" s="1"/>
      <c r="UL330" s="1"/>
      <c r="UM330" s="1"/>
      <c r="UN330" s="1"/>
      <c r="UO330" s="1"/>
      <c r="UP330" s="1"/>
      <c r="UQ330" s="1"/>
      <c r="UR330" s="1"/>
      <c r="US330" s="1"/>
      <c r="UT330" s="1"/>
      <c r="UU330" s="1"/>
      <c r="UV330" s="1"/>
      <c r="UW330" s="1"/>
      <c r="UX330" s="1"/>
      <c r="UY330" s="1"/>
      <c r="UZ330" s="1"/>
      <c r="VA330" s="1"/>
      <c r="VB330" s="1"/>
      <c r="VC330" s="1"/>
      <c r="VD330" s="1"/>
      <c r="VE330" s="1"/>
      <c r="VF330" s="1"/>
      <c r="VG330" s="1"/>
      <c r="VH330" s="1"/>
      <c r="VI330" s="1"/>
      <c r="VJ330" s="1"/>
      <c r="VK330" s="1"/>
      <c r="VL330" s="1"/>
      <c r="VM330" s="1"/>
      <c r="VN330" s="1"/>
      <c r="VO330" s="1"/>
      <c r="VP330" s="1"/>
      <c r="VQ330" s="1"/>
      <c r="VR330" s="1"/>
      <c r="VS330" s="1"/>
      <c r="VT330" s="1"/>
      <c r="VU330" s="1"/>
      <c r="VV330" s="1"/>
      <c r="VW330" s="1"/>
      <c r="VX330" s="1"/>
      <c r="VY330" s="1"/>
      <c r="VZ330" s="1"/>
      <c r="WA330" s="1"/>
      <c r="WB330" s="1"/>
      <c r="WC330" s="1"/>
      <c r="WD330" s="1"/>
      <c r="WE330" s="1"/>
      <c r="WF330" s="1"/>
      <c r="WG330" s="1"/>
      <c r="WH330" s="1"/>
      <c r="WI330" s="1"/>
      <c r="WJ330" s="1"/>
      <c r="WK330" s="1"/>
      <c r="WL330" s="1"/>
      <c r="WM330" s="1"/>
      <c r="WN330" s="1"/>
      <c r="WO330" s="1"/>
      <c r="WP330" s="1"/>
      <c r="WQ330" s="1"/>
      <c r="WR330" s="1"/>
      <c r="WS330" s="1"/>
      <c r="WT330" s="1"/>
      <c r="WU330" s="1"/>
      <c r="WV330" s="1"/>
      <c r="WW330" s="1"/>
      <c r="WX330" s="1"/>
      <c r="WY330" s="1"/>
      <c r="WZ330" s="1"/>
      <c r="XA330" s="1"/>
      <c r="XB330" s="1"/>
      <c r="XC330" s="1"/>
      <c r="XD330" s="1"/>
      <c r="XE330" s="1"/>
      <c r="XF330" s="1"/>
      <c r="XG330" s="1"/>
      <c r="XH330" s="1"/>
      <c r="XI330" s="1"/>
      <c r="XJ330" s="1"/>
      <c r="XK330" s="1"/>
      <c r="XL330" s="1"/>
      <c r="XM330" s="1"/>
      <c r="XN330" s="1"/>
      <c r="XO330" s="1"/>
      <c r="XP330" s="1"/>
      <c r="XQ330" s="1"/>
      <c r="XR330" s="1"/>
      <c r="XS330" s="1"/>
      <c r="XT330" s="1"/>
      <c r="XU330" s="1"/>
      <c r="XV330" s="1"/>
      <c r="XW330" s="1"/>
      <c r="XX330" s="1"/>
      <c r="XY330" s="1"/>
      <c r="XZ330" s="1"/>
      <c r="YA330" s="1"/>
      <c r="YB330" s="1"/>
      <c r="YC330" s="1"/>
      <c r="YD330" s="1"/>
      <c r="YE330" s="1"/>
      <c r="YF330" s="1"/>
      <c r="YG330" s="1"/>
      <c r="YH330" s="1"/>
      <c r="YI330" s="1"/>
      <c r="YJ330" s="1"/>
      <c r="YK330" s="1"/>
      <c r="YL330" s="1"/>
      <c r="YM330" s="1"/>
      <c r="YN330" s="1"/>
      <c r="YO330" s="1"/>
      <c r="YP330" s="1"/>
      <c r="YQ330" s="1"/>
      <c r="YR330" s="1"/>
      <c r="YS330" s="1"/>
      <c r="YT330" s="1"/>
      <c r="YU330" s="1"/>
      <c r="YV330" s="1"/>
      <c r="YW330" s="1"/>
      <c r="YX330" s="1"/>
      <c r="YY330" s="1"/>
      <c r="YZ330" s="1"/>
      <c r="ZA330" s="1"/>
      <c r="ZB330" s="1"/>
      <c r="ZC330" s="1"/>
      <c r="ZD330" s="1"/>
      <c r="ZE330" s="1"/>
      <c r="ZF330" s="1"/>
      <c r="ZG330" s="1"/>
      <c r="ZH330" s="1"/>
      <c r="ZI330" s="1"/>
      <c r="ZJ330" s="1"/>
      <c r="ZK330" s="1"/>
      <c r="ZL330" s="1"/>
      <c r="ZM330" s="1"/>
      <c r="ZN330" s="1"/>
      <c r="ZO330" s="1"/>
      <c r="ZP330" s="1"/>
      <c r="ZQ330" s="1"/>
      <c r="ZR330" s="1"/>
      <c r="ZS330" s="1"/>
      <c r="ZT330" s="1"/>
      <c r="ZU330" s="1"/>
      <c r="ZV330" s="1"/>
      <c r="ZW330" s="1"/>
      <c r="ZX330" s="1"/>
      <c r="ZY330" s="1"/>
      <c r="ZZ330" s="1"/>
      <c r="AAA330" s="1"/>
      <c r="AAB330" s="1"/>
      <c r="AAC330" s="1"/>
      <c r="AAD330" s="1"/>
      <c r="AAE330" s="1"/>
      <c r="AAF330" s="1"/>
      <c r="AAG330" s="1"/>
      <c r="AAH330" s="1"/>
      <c r="AAI330" s="1"/>
      <c r="AAJ330" s="1"/>
      <c r="AAK330" s="1"/>
      <c r="AAL330" s="1"/>
      <c r="AAM330" s="1"/>
      <c r="AAN330" s="1"/>
      <c r="AAO330" s="1"/>
      <c r="AAP330" s="1"/>
      <c r="AAQ330" s="1"/>
      <c r="AAR330" s="1"/>
      <c r="AAS330" s="1"/>
      <c r="AAT330" s="1"/>
      <c r="AAU330" s="1"/>
      <c r="AAV330" s="1"/>
      <c r="AAW330" s="1"/>
      <c r="AAX330" s="1"/>
      <c r="AAY330" s="1"/>
      <c r="AAZ330" s="1"/>
      <c r="ABA330" s="1"/>
      <c r="ABB330" s="1"/>
      <c r="ABC330" s="1"/>
      <c r="ABD330" s="1"/>
      <c r="ABE330" s="1"/>
      <c r="ABF330" s="1"/>
      <c r="ABG330" s="1"/>
      <c r="ABH330" s="1"/>
      <c r="ABI330" s="1"/>
      <c r="ABJ330" s="1"/>
      <c r="ABK330" s="1"/>
      <c r="ABL330" s="1"/>
      <c r="ABM330" s="1"/>
      <c r="ABN330" s="1"/>
      <c r="ABO330" s="1"/>
      <c r="ABP330" s="1"/>
      <c r="ABQ330" s="1"/>
      <c r="ABR330" s="1"/>
      <c r="ABS330" s="1"/>
      <c r="ABT330" s="1"/>
      <c r="ABU330" s="1"/>
      <c r="ABV330" s="1"/>
      <c r="ABW330" s="1"/>
      <c r="ABX330" s="1"/>
      <c r="ABY330" s="1"/>
      <c r="ABZ330" s="1"/>
      <c r="ACA330" s="1"/>
      <c r="ACB330" s="1"/>
      <c r="ACC330" s="1"/>
      <c r="ACD330" s="1"/>
      <c r="ACE330" s="1"/>
      <c r="ACF330" s="1"/>
      <c r="ACG330" s="1"/>
      <c r="ACH330" s="1"/>
      <c r="ACI330" s="1"/>
      <c r="ACJ330" s="1"/>
      <c r="ACK330" s="1"/>
      <c r="ACL330" s="1"/>
      <c r="ACM330" s="1"/>
      <c r="ACN330" s="1"/>
      <c r="ACO330" s="1"/>
      <c r="ACP330" s="1"/>
      <c r="ACQ330" s="1"/>
      <c r="ACR330" s="1"/>
      <c r="ACS330" s="1"/>
      <c r="ACT330" s="1"/>
      <c r="ACU330" s="1"/>
      <c r="ACV330" s="1"/>
      <c r="ACW330" s="1"/>
      <c r="ACX330" s="1"/>
      <c r="ACY330" s="1"/>
      <c r="ACZ330" s="1"/>
      <c r="ADA330" s="1"/>
      <c r="ADB330" s="1"/>
      <c r="ADC330" s="1"/>
      <c r="ADD330" s="1"/>
      <c r="ADE330" s="1"/>
      <c r="ADF330" s="1"/>
      <c r="ADG330" s="1"/>
      <c r="ADH330" s="1"/>
      <c r="ADI330" s="1"/>
      <c r="ADJ330" s="1"/>
      <c r="ADK330" s="1"/>
      <c r="ADL330" s="1"/>
      <c r="ADM330" s="1"/>
      <c r="ADN330" s="1"/>
      <c r="ADO330" s="1"/>
      <c r="ADP330" s="1"/>
      <c r="ADQ330" s="1"/>
      <c r="ADR330" s="1"/>
      <c r="ADS330" s="1"/>
      <c r="ADT330" s="1"/>
      <c r="ADU330" s="1"/>
      <c r="ADV330" s="1"/>
      <c r="ADW330" s="1"/>
      <c r="ADX330" s="1"/>
      <c r="ADY330" s="1"/>
      <c r="ADZ330" s="1"/>
      <c r="AEA330" s="1"/>
      <c r="AEB330" s="1"/>
      <c r="AEC330" s="1"/>
      <c r="AED330" s="1"/>
      <c r="AEE330" s="1"/>
      <c r="AEF330" s="1"/>
      <c r="AEG330" s="1"/>
      <c r="AEH330" s="1"/>
      <c r="AEI330" s="1"/>
      <c r="AEJ330" s="1"/>
      <c r="AEK330" s="1"/>
      <c r="AEL330" s="1"/>
      <c r="AEM330" s="1"/>
      <c r="AEN330" s="1"/>
      <c r="AEO330" s="1"/>
      <c r="AEP330" s="1"/>
      <c r="AEQ330" s="1"/>
      <c r="AER330" s="1"/>
      <c r="AES330" s="1"/>
      <c r="AET330" s="1"/>
      <c r="AEU330" s="1"/>
      <c r="AEV330" s="1"/>
      <c r="AEW330" s="1"/>
      <c r="AEX330" s="1"/>
      <c r="AEY330" s="1"/>
      <c r="AEZ330" s="1"/>
      <c r="AFA330" s="1"/>
      <c r="AFB330" s="1"/>
      <c r="AFC330" s="1"/>
      <c r="AFD330" s="1"/>
      <c r="AFE330" s="1"/>
      <c r="AFF330" s="1"/>
      <c r="AFG330" s="1"/>
      <c r="AFH330" s="1"/>
      <c r="AFI330" s="1"/>
      <c r="AFJ330" s="1"/>
      <c r="AFK330" s="1"/>
      <c r="AFL330" s="1"/>
      <c r="AFM330" s="1"/>
      <c r="AFN330" s="1"/>
      <c r="AFO330" s="1"/>
      <c r="AFP330" s="1"/>
      <c r="AFQ330" s="1"/>
      <c r="AFR330" s="1"/>
      <c r="AFS330" s="1"/>
      <c r="AFT330" s="1"/>
      <c r="AFU330" s="1"/>
      <c r="AFV330" s="1"/>
      <c r="AFW330" s="1"/>
      <c r="AFX330" s="1"/>
      <c r="AFY330" s="1"/>
      <c r="AFZ330" s="1"/>
      <c r="AGA330" s="1"/>
      <c r="AGB330" s="1"/>
      <c r="AGC330" s="1"/>
      <c r="AGD330" s="1"/>
      <c r="AGE330" s="1"/>
      <c r="AGF330" s="1"/>
      <c r="AGG330" s="1"/>
      <c r="AGH330" s="1"/>
      <c r="AGI330" s="1"/>
      <c r="AGJ330" s="1"/>
      <c r="AGK330" s="1"/>
      <c r="AGL330" s="1"/>
      <c r="AGM330" s="1"/>
      <c r="AGN330" s="1"/>
      <c r="AGO330" s="1"/>
      <c r="AGP330" s="1"/>
      <c r="AGQ330" s="1"/>
      <c r="AGR330" s="1"/>
      <c r="AGS330" s="1"/>
      <c r="AGT330" s="1"/>
      <c r="AGU330" s="1"/>
      <c r="AGV330" s="1"/>
      <c r="AGW330" s="1"/>
      <c r="AGX330" s="1"/>
      <c r="AGY330" s="1"/>
      <c r="AGZ330" s="1"/>
      <c r="AHA330" s="1"/>
      <c r="AHB330" s="1"/>
      <c r="AHC330" s="1"/>
      <c r="AHD330" s="1"/>
      <c r="AHE330" s="1"/>
      <c r="AHF330" s="1"/>
      <c r="AHG330" s="1"/>
      <c r="AHH330" s="1"/>
      <c r="AHI330" s="1"/>
      <c r="AHJ330" s="1"/>
      <c r="AHK330" s="1"/>
      <c r="AHL330" s="1"/>
      <c r="AHM330" s="1"/>
      <c r="AHN330" s="1"/>
      <c r="AHO330" s="1"/>
      <c r="AHP330" s="1"/>
      <c r="AHQ330" s="1"/>
      <c r="AHR330" s="1"/>
      <c r="AHS330" s="1"/>
      <c r="AHT330" s="1"/>
      <c r="AHU330" s="1"/>
      <c r="AHV330" s="1"/>
      <c r="AHW330" s="1"/>
      <c r="AHX330" s="1"/>
      <c r="AHY330" s="1"/>
      <c r="AHZ330" s="1"/>
      <c r="AIA330" s="1"/>
      <c r="AIB330" s="1"/>
      <c r="AIC330" s="1"/>
      <c r="AID330" s="1"/>
      <c r="AIE330" s="1"/>
      <c r="AIF330" s="1"/>
      <c r="AIG330" s="1"/>
      <c r="AIH330" s="1"/>
      <c r="AII330" s="1"/>
      <c r="AIJ330" s="1"/>
      <c r="AIK330" s="1"/>
      <c r="AIL330" s="1"/>
      <c r="AIM330" s="1"/>
      <c r="AIN330" s="1"/>
      <c r="AIO330" s="1"/>
      <c r="AIP330" s="1"/>
      <c r="AIQ330" s="1"/>
      <c r="AIR330" s="1"/>
      <c r="AIS330" s="1"/>
      <c r="AIT330" s="1"/>
      <c r="AIU330" s="1"/>
      <c r="AIV330" s="1"/>
      <c r="AIW330" s="1"/>
      <c r="AIX330" s="1"/>
      <c r="AIY330" s="1"/>
      <c r="AIZ330" s="1"/>
      <c r="AJA330" s="1"/>
      <c r="AJB330" s="1"/>
      <c r="AJC330" s="1"/>
      <c r="AJD330" s="1"/>
      <c r="AJE330" s="1"/>
      <c r="AJF330" s="1"/>
      <c r="AJG330" s="1"/>
      <c r="AJH330" s="1"/>
      <c r="AJI330" s="1"/>
      <c r="AJJ330" s="1"/>
      <c r="AJK330" s="1"/>
      <c r="AJL330" s="1"/>
      <c r="AJM330" s="1"/>
      <c r="AJN330" s="1"/>
      <c r="AJO330" s="1"/>
      <c r="AJP330" s="1"/>
      <c r="AJQ330" s="1"/>
      <c r="AJR330" s="1"/>
      <c r="AJS330" s="1"/>
      <c r="AJT330" s="1"/>
      <c r="AJU330" s="1"/>
      <c r="AJV330" s="1"/>
      <c r="AJW330" s="1"/>
      <c r="AJX330" s="1"/>
      <c r="AJY330" s="1"/>
      <c r="AJZ330" s="1"/>
      <c r="AKA330" s="1"/>
      <c r="AKB330" s="1"/>
      <c r="AKC330" s="1"/>
      <c r="AKD330" s="1"/>
      <c r="AKE330" s="1"/>
      <c r="AKF330" s="1"/>
      <c r="AKG330" s="1"/>
      <c r="AKH330" s="1"/>
      <c r="AKI330" s="1"/>
      <c r="AKJ330" s="1"/>
      <c r="AKK330" s="1"/>
      <c r="AKL330" s="1"/>
      <c r="AKM330" s="1"/>
      <c r="AKN330" s="1"/>
      <c r="AKO330" s="1"/>
      <c r="AKP330" s="1"/>
      <c r="AKQ330" s="1"/>
      <c r="AKR330" s="1"/>
      <c r="AKS330" s="1"/>
      <c r="AKT330" s="1"/>
      <c r="AKU330" s="1"/>
      <c r="AKV330" s="1"/>
      <c r="AKW330" s="1"/>
      <c r="AKX330" s="1"/>
      <c r="AKY330" s="1"/>
      <c r="AKZ330" s="1"/>
      <c r="ALA330" s="1"/>
      <c r="ALB330" s="1"/>
      <c r="ALC330" s="1"/>
      <c r="ALD330" s="1"/>
      <c r="ALE330" s="1"/>
      <c r="ALF330" s="1"/>
      <c r="ALG330" s="1"/>
      <c r="ALH330" s="1"/>
      <c r="ALI330" s="1"/>
      <c r="ALJ330" s="1"/>
      <c r="ALK330" s="1"/>
      <c r="ALL330" s="1"/>
      <c r="ALM330" s="1"/>
      <c r="ALN330" s="1"/>
      <c r="ALO330" s="1"/>
      <c r="ALP330" s="1"/>
      <c r="ALQ330" s="1"/>
      <c r="ALR330" s="1"/>
      <c r="ALS330" s="1"/>
      <c r="ALT330" s="1"/>
      <c r="ALU330" s="1"/>
      <c r="ALV330" s="1"/>
      <c r="ALW330" s="1"/>
      <c r="ALX330" s="1"/>
      <c r="ALY330" s="1"/>
      <c r="ALZ330" s="1"/>
      <c r="AMA330" s="1"/>
      <c r="AMB330" s="1"/>
      <c r="AMC330" s="1"/>
      <c r="AMD330" s="1"/>
      <c r="AME330" s="1"/>
      <c r="AMF330" s="1"/>
      <c r="AMG330" s="1"/>
      <c r="AMH330" s="1"/>
      <c r="AMI330" s="1"/>
      <c r="AMJ330" s="1"/>
    </row>
    <row r="331" spans="1:1024" customFormat="1" hidden="1" x14ac:dyDescent="0.25">
      <c r="A331" s="2" t="s">
        <v>733</v>
      </c>
      <c r="B331" s="3"/>
      <c r="C331" s="3"/>
      <c r="D331" s="3" t="s">
        <v>718</v>
      </c>
      <c r="E331" s="3" t="s">
        <v>718</v>
      </c>
      <c r="F331" s="3" t="s">
        <v>672</v>
      </c>
      <c r="G331" s="3" t="s">
        <v>21</v>
      </c>
      <c r="H331" s="3">
        <v>1</v>
      </c>
      <c r="I331" s="3" t="s">
        <v>460</v>
      </c>
      <c r="J331" s="3">
        <v>5000</v>
      </c>
      <c r="K331" s="37" t="s">
        <v>674</v>
      </c>
      <c r="L331" s="37">
        <v>7111000016</v>
      </c>
      <c r="M331" s="37" t="s">
        <v>675</v>
      </c>
      <c r="N331" s="29" t="s">
        <v>676</v>
      </c>
      <c r="O331" s="6" t="s">
        <v>677</v>
      </c>
      <c r="P331" s="8">
        <v>85</v>
      </c>
      <c r="Q331" s="6" t="str">
        <f>MID(Таблица1[[#This Row],[ТН ВЭД 1]],1,2)</f>
        <v>85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  <c r="PO331" s="1"/>
      <c r="PP331" s="1"/>
      <c r="PQ331" s="1"/>
      <c r="PR331" s="1"/>
      <c r="PS331" s="1"/>
      <c r="PT331" s="1"/>
      <c r="PU331" s="1"/>
      <c r="PV331" s="1"/>
      <c r="PW331" s="1"/>
      <c r="PX331" s="1"/>
      <c r="PY331" s="1"/>
      <c r="PZ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  <c r="RF331" s="1"/>
      <c r="RG331" s="1"/>
      <c r="RH331" s="1"/>
      <c r="RI331" s="1"/>
      <c r="RJ331" s="1"/>
      <c r="RK331" s="1"/>
      <c r="RL331" s="1"/>
      <c r="RM331" s="1"/>
      <c r="RN331" s="1"/>
      <c r="RO331" s="1"/>
      <c r="RP331" s="1"/>
      <c r="RQ331" s="1"/>
      <c r="RR331" s="1"/>
      <c r="RS331" s="1"/>
      <c r="RT331" s="1"/>
      <c r="RU331" s="1"/>
      <c r="RV331" s="1"/>
      <c r="RW331" s="1"/>
      <c r="RX331" s="1"/>
      <c r="RY331" s="1"/>
      <c r="RZ331" s="1"/>
      <c r="SA331" s="1"/>
      <c r="SB331" s="1"/>
      <c r="SC331" s="1"/>
      <c r="SD331" s="1"/>
      <c r="SE331" s="1"/>
      <c r="SF331" s="1"/>
      <c r="SG331" s="1"/>
      <c r="SH331" s="1"/>
      <c r="SI331" s="1"/>
      <c r="SJ331" s="1"/>
      <c r="SK331" s="1"/>
      <c r="SL331" s="1"/>
      <c r="SM331" s="1"/>
      <c r="SN331" s="1"/>
      <c r="SO331" s="1"/>
      <c r="SP331" s="1"/>
      <c r="SQ331" s="1"/>
      <c r="SR331" s="1"/>
      <c r="SS331" s="1"/>
      <c r="ST331" s="1"/>
      <c r="SU331" s="1"/>
      <c r="SV331" s="1"/>
      <c r="SW331" s="1"/>
      <c r="SX331" s="1"/>
      <c r="SY331" s="1"/>
      <c r="SZ331" s="1"/>
      <c r="TA331" s="1"/>
      <c r="TB331" s="1"/>
      <c r="TC331" s="1"/>
      <c r="TD331" s="1"/>
      <c r="TE331" s="1"/>
      <c r="TF331" s="1"/>
      <c r="TG331" s="1"/>
      <c r="TH331" s="1"/>
      <c r="TI331" s="1"/>
      <c r="TJ331" s="1"/>
      <c r="TK331" s="1"/>
      <c r="TL331" s="1"/>
      <c r="TM331" s="1"/>
      <c r="TN331" s="1"/>
      <c r="TO331" s="1"/>
      <c r="TP331" s="1"/>
      <c r="TQ331" s="1"/>
      <c r="TR331" s="1"/>
      <c r="TS331" s="1"/>
      <c r="TT331" s="1"/>
      <c r="TU331" s="1"/>
      <c r="TV331" s="1"/>
      <c r="TW331" s="1"/>
      <c r="TX331" s="1"/>
      <c r="TY331" s="1"/>
      <c r="TZ331" s="1"/>
      <c r="UA331" s="1"/>
      <c r="UB331" s="1"/>
      <c r="UC331" s="1"/>
      <c r="UD331" s="1"/>
      <c r="UE331" s="1"/>
      <c r="UF331" s="1"/>
      <c r="UG331" s="1"/>
      <c r="UH331" s="1"/>
      <c r="UI331" s="1"/>
      <c r="UJ331" s="1"/>
      <c r="UK331" s="1"/>
      <c r="UL331" s="1"/>
      <c r="UM331" s="1"/>
      <c r="UN331" s="1"/>
      <c r="UO331" s="1"/>
      <c r="UP331" s="1"/>
      <c r="UQ331" s="1"/>
      <c r="UR331" s="1"/>
      <c r="US331" s="1"/>
      <c r="UT331" s="1"/>
      <c r="UU331" s="1"/>
      <c r="UV331" s="1"/>
      <c r="UW331" s="1"/>
      <c r="UX331" s="1"/>
      <c r="UY331" s="1"/>
      <c r="UZ331" s="1"/>
      <c r="VA331" s="1"/>
      <c r="VB331" s="1"/>
      <c r="VC331" s="1"/>
      <c r="VD331" s="1"/>
      <c r="VE331" s="1"/>
      <c r="VF331" s="1"/>
      <c r="VG331" s="1"/>
      <c r="VH331" s="1"/>
      <c r="VI331" s="1"/>
      <c r="VJ331" s="1"/>
      <c r="VK331" s="1"/>
      <c r="VL331" s="1"/>
      <c r="VM331" s="1"/>
      <c r="VN331" s="1"/>
      <c r="VO331" s="1"/>
      <c r="VP331" s="1"/>
      <c r="VQ331" s="1"/>
      <c r="VR331" s="1"/>
      <c r="VS331" s="1"/>
      <c r="VT331" s="1"/>
      <c r="VU331" s="1"/>
      <c r="VV331" s="1"/>
      <c r="VW331" s="1"/>
      <c r="VX331" s="1"/>
      <c r="VY331" s="1"/>
      <c r="VZ331" s="1"/>
      <c r="WA331" s="1"/>
      <c r="WB331" s="1"/>
      <c r="WC331" s="1"/>
      <c r="WD331" s="1"/>
      <c r="WE331" s="1"/>
      <c r="WF331" s="1"/>
      <c r="WG331" s="1"/>
      <c r="WH331" s="1"/>
      <c r="WI331" s="1"/>
      <c r="WJ331" s="1"/>
      <c r="WK331" s="1"/>
      <c r="WL331" s="1"/>
      <c r="WM331" s="1"/>
      <c r="WN331" s="1"/>
      <c r="WO331" s="1"/>
      <c r="WP331" s="1"/>
      <c r="WQ331" s="1"/>
      <c r="WR331" s="1"/>
      <c r="WS331" s="1"/>
      <c r="WT331" s="1"/>
      <c r="WU331" s="1"/>
      <c r="WV331" s="1"/>
      <c r="WW331" s="1"/>
      <c r="WX331" s="1"/>
      <c r="WY331" s="1"/>
      <c r="WZ331" s="1"/>
      <c r="XA331" s="1"/>
      <c r="XB331" s="1"/>
      <c r="XC331" s="1"/>
      <c r="XD331" s="1"/>
      <c r="XE331" s="1"/>
      <c r="XF331" s="1"/>
      <c r="XG331" s="1"/>
      <c r="XH331" s="1"/>
      <c r="XI331" s="1"/>
      <c r="XJ331" s="1"/>
      <c r="XK331" s="1"/>
      <c r="XL331" s="1"/>
      <c r="XM331" s="1"/>
      <c r="XN331" s="1"/>
      <c r="XO331" s="1"/>
      <c r="XP331" s="1"/>
      <c r="XQ331" s="1"/>
      <c r="XR331" s="1"/>
      <c r="XS331" s="1"/>
      <c r="XT331" s="1"/>
      <c r="XU331" s="1"/>
      <c r="XV331" s="1"/>
      <c r="XW331" s="1"/>
      <c r="XX331" s="1"/>
      <c r="XY331" s="1"/>
      <c r="XZ331" s="1"/>
      <c r="YA331" s="1"/>
      <c r="YB331" s="1"/>
      <c r="YC331" s="1"/>
      <c r="YD331" s="1"/>
      <c r="YE331" s="1"/>
      <c r="YF331" s="1"/>
      <c r="YG331" s="1"/>
      <c r="YH331" s="1"/>
      <c r="YI331" s="1"/>
      <c r="YJ331" s="1"/>
      <c r="YK331" s="1"/>
      <c r="YL331" s="1"/>
      <c r="YM331" s="1"/>
      <c r="YN331" s="1"/>
      <c r="YO331" s="1"/>
      <c r="YP331" s="1"/>
      <c r="YQ331" s="1"/>
      <c r="YR331" s="1"/>
      <c r="YS331" s="1"/>
      <c r="YT331" s="1"/>
      <c r="YU331" s="1"/>
      <c r="YV331" s="1"/>
      <c r="YW331" s="1"/>
      <c r="YX331" s="1"/>
      <c r="YY331" s="1"/>
      <c r="YZ331" s="1"/>
      <c r="ZA331" s="1"/>
      <c r="ZB331" s="1"/>
      <c r="ZC331" s="1"/>
      <c r="ZD331" s="1"/>
      <c r="ZE331" s="1"/>
      <c r="ZF331" s="1"/>
      <c r="ZG331" s="1"/>
      <c r="ZH331" s="1"/>
      <c r="ZI331" s="1"/>
      <c r="ZJ331" s="1"/>
      <c r="ZK331" s="1"/>
      <c r="ZL331" s="1"/>
      <c r="ZM331" s="1"/>
      <c r="ZN331" s="1"/>
      <c r="ZO331" s="1"/>
      <c r="ZP331" s="1"/>
      <c r="ZQ331" s="1"/>
      <c r="ZR331" s="1"/>
      <c r="ZS331" s="1"/>
      <c r="ZT331" s="1"/>
      <c r="ZU331" s="1"/>
      <c r="ZV331" s="1"/>
      <c r="ZW331" s="1"/>
      <c r="ZX331" s="1"/>
      <c r="ZY331" s="1"/>
      <c r="ZZ331" s="1"/>
      <c r="AAA331" s="1"/>
      <c r="AAB331" s="1"/>
      <c r="AAC331" s="1"/>
      <c r="AAD331" s="1"/>
      <c r="AAE331" s="1"/>
      <c r="AAF331" s="1"/>
      <c r="AAG331" s="1"/>
      <c r="AAH331" s="1"/>
      <c r="AAI331" s="1"/>
      <c r="AAJ331" s="1"/>
      <c r="AAK331" s="1"/>
      <c r="AAL331" s="1"/>
      <c r="AAM331" s="1"/>
      <c r="AAN331" s="1"/>
      <c r="AAO331" s="1"/>
      <c r="AAP331" s="1"/>
      <c r="AAQ331" s="1"/>
      <c r="AAR331" s="1"/>
      <c r="AAS331" s="1"/>
      <c r="AAT331" s="1"/>
      <c r="AAU331" s="1"/>
      <c r="AAV331" s="1"/>
      <c r="AAW331" s="1"/>
      <c r="AAX331" s="1"/>
      <c r="AAY331" s="1"/>
      <c r="AAZ331" s="1"/>
      <c r="ABA331" s="1"/>
      <c r="ABB331" s="1"/>
      <c r="ABC331" s="1"/>
      <c r="ABD331" s="1"/>
      <c r="ABE331" s="1"/>
      <c r="ABF331" s="1"/>
      <c r="ABG331" s="1"/>
      <c r="ABH331" s="1"/>
      <c r="ABI331" s="1"/>
      <c r="ABJ331" s="1"/>
      <c r="ABK331" s="1"/>
      <c r="ABL331" s="1"/>
      <c r="ABM331" s="1"/>
      <c r="ABN331" s="1"/>
      <c r="ABO331" s="1"/>
      <c r="ABP331" s="1"/>
      <c r="ABQ331" s="1"/>
      <c r="ABR331" s="1"/>
      <c r="ABS331" s="1"/>
      <c r="ABT331" s="1"/>
      <c r="ABU331" s="1"/>
      <c r="ABV331" s="1"/>
      <c r="ABW331" s="1"/>
      <c r="ABX331" s="1"/>
      <c r="ABY331" s="1"/>
      <c r="ABZ331" s="1"/>
      <c r="ACA331" s="1"/>
      <c r="ACB331" s="1"/>
      <c r="ACC331" s="1"/>
      <c r="ACD331" s="1"/>
      <c r="ACE331" s="1"/>
      <c r="ACF331" s="1"/>
      <c r="ACG331" s="1"/>
      <c r="ACH331" s="1"/>
      <c r="ACI331" s="1"/>
      <c r="ACJ331" s="1"/>
      <c r="ACK331" s="1"/>
      <c r="ACL331" s="1"/>
      <c r="ACM331" s="1"/>
      <c r="ACN331" s="1"/>
      <c r="ACO331" s="1"/>
      <c r="ACP331" s="1"/>
      <c r="ACQ331" s="1"/>
      <c r="ACR331" s="1"/>
      <c r="ACS331" s="1"/>
      <c r="ACT331" s="1"/>
      <c r="ACU331" s="1"/>
      <c r="ACV331" s="1"/>
      <c r="ACW331" s="1"/>
      <c r="ACX331" s="1"/>
      <c r="ACY331" s="1"/>
      <c r="ACZ331" s="1"/>
      <c r="ADA331" s="1"/>
      <c r="ADB331" s="1"/>
      <c r="ADC331" s="1"/>
      <c r="ADD331" s="1"/>
      <c r="ADE331" s="1"/>
      <c r="ADF331" s="1"/>
      <c r="ADG331" s="1"/>
      <c r="ADH331" s="1"/>
      <c r="ADI331" s="1"/>
      <c r="ADJ331" s="1"/>
      <c r="ADK331" s="1"/>
      <c r="ADL331" s="1"/>
      <c r="ADM331" s="1"/>
      <c r="ADN331" s="1"/>
      <c r="ADO331" s="1"/>
      <c r="ADP331" s="1"/>
      <c r="ADQ331" s="1"/>
      <c r="ADR331" s="1"/>
      <c r="ADS331" s="1"/>
      <c r="ADT331" s="1"/>
      <c r="ADU331" s="1"/>
      <c r="ADV331" s="1"/>
      <c r="ADW331" s="1"/>
      <c r="ADX331" s="1"/>
      <c r="ADY331" s="1"/>
      <c r="ADZ331" s="1"/>
      <c r="AEA331" s="1"/>
      <c r="AEB331" s="1"/>
      <c r="AEC331" s="1"/>
      <c r="AED331" s="1"/>
      <c r="AEE331" s="1"/>
      <c r="AEF331" s="1"/>
      <c r="AEG331" s="1"/>
      <c r="AEH331" s="1"/>
      <c r="AEI331" s="1"/>
      <c r="AEJ331" s="1"/>
      <c r="AEK331" s="1"/>
      <c r="AEL331" s="1"/>
      <c r="AEM331" s="1"/>
      <c r="AEN331" s="1"/>
      <c r="AEO331" s="1"/>
      <c r="AEP331" s="1"/>
      <c r="AEQ331" s="1"/>
      <c r="AER331" s="1"/>
      <c r="AES331" s="1"/>
      <c r="AET331" s="1"/>
      <c r="AEU331" s="1"/>
      <c r="AEV331" s="1"/>
      <c r="AEW331" s="1"/>
      <c r="AEX331" s="1"/>
      <c r="AEY331" s="1"/>
      <c r="AEZ331" s="1"/>
      <c r="AFA331" s="1"/>
      <c r="AFB331" s="1"/>
      <c r="AFC331" s="1"/>
      <c r="AFD331" s="1"/>
      <c r="AFE331" s="1"/>
      <c r="AFF331" s="1"/>
      <c r="AFG331" s="1"/>
      <c r="AFH331" s="1"/>
      <c r="AFI331" s="1"/>
      <c r="AFJ331" s="1"/>
      <c r="AFK331" s="1"/>
      <c r="AFL331" s="1"/>
      <c r="AFM331" s="1"/>
      <c r="AFN331" s="1"/>
      <c r="AFO331" s="1"/>
      <c r="AFP331" s="1"/>
      <c r="AFQ331" s="1"/>
      <c r="AFR331" s="1"/>
      <c r="AFS331" s="1"/>
      <c r="AFT331" s="1"/>
      <c r="AFU331" s="1"/>
      <c r="AFV331" s="1"/>
      <c r="AFW331" s="1"/>
      <c r="AFX331" s="1"/>
      <c r="AFY331" s="1"/>
      <c r="AFZ331" s="1"/>
      <c r="AGA331" s="1"/>
      <c r="AGB331" s="1"/>
      <c r="AGC331" s="1"/>
      <c r="AGD331" s="1"/>
      <c r="AGE331" s="1"/>
      <c r="AGF331" s="1"/>
      <c r="AGG331" s="1"/>
      <c r="AGH331" s="1"/>
      <c r="AGI331" s="1"/>
      <c r="AGJ331" s="1"/>
      <c r="AGK331" s="1"/>
      <c r="AGL331" s="1"/>
      <c r="AGM331" s="1"/>
      <c r="AGN331" s="1"/>
      <c r="AGO331" s="1"/>
      <c r="AGP331" s="1"/>
      <c r="AGQ331" s="1"/>
      <c r="AGR331" s="1"/>
      <c r="AGS331" s="1"/>
      <c r="AGT331" s="1"/>
      <c r="AGU331" s="1"/>
      <c r="AGV331" s="1"/>
      <c r="AGW331" s="1"/>
      <c r="AGX331" s="1"/>
      <c r="AGY331" s="1"/>
      <c r="AGZ331" s="1"/>
      <c r="AHA331" s="1"/>
      <c r="AHB331" s="1"/>
      <c r="AHC331" s="1"/>
      <c r="AHD331" s="1"/>
      <c r="AHE331" s="1"/>
      <c r="AHF331" s="1"/>
      <c r="AHG331" s="1"/>
      <c r="AHH331" s="1"/>
      <c r="AHI331" s="1"/>
      <c r="AHJ331" s="1"/>
      <c r="AHK331" s="1"/>
      <c r="AHL331" s="1"/>
      <c r="AHM331" s="1"/>
      <c r="AHN331" s="1"/>
      <c r="AHO331" s="1"/>
      <c r="AHP331" s="1"/>
      <c r="AHQ331" s="1"/>
      <c r="AHR331" s="1"/>
      <c r="AHS331" s="1"/>
      <c r="AHT331" s="1"/>
      <c r="AHU331" s="1"/>
      <c r="AHV331" s="1"/>
      <c r="AHW331" s="1"/>
      <c r="AHX331" s="1"/>
      <c r="AHY331" s="1"/>
      <c r="AHZ331" s="1"/>
      <c r="AIA331" s="1"/>
      <c r="AIB331" s="1"/>
      <c r="AIC331" s="1"/>
      <c r="AID331" s="1"/>
      <c r="AIE331" s="1"/>
      <c r="AIF331" s="1"/>
      <c r="AIG331" s="1"/>
      <c r="AIH331" s="1"/>
      <c r="AII331" s="1"/>
      <c r="AIJ331" s="1"/>
      <c r="AIK331" s="1"/>
      <c r="AIL331" s="1"/>
      <c r="AIM331" s="1"/>
      <c r="AIN331" s="1"/>
      <c r="AIO331" s="1"/>
      <c r="AIP331" s="1"/>
      <c r="AIQ331" s="1"/>
      <c r="AIR331" s="1"/>
      <c r="AIS331" s="1"/>
      <c r="AIT331" s="1"/>
      <c r="AIU331" s="1"/>
      <c r="AIV331" s="1"/>
      <c r="AIW331" s="1"/>
      <c r="AIX331" s="1"/>
      <c r="AIY331" s="1"/>
      <c r="AIZ331" s="1"/>
      <c r="AJA331" s="1"/>
      <c r="AJB331" s="1"/>
      <c r="AJC331" s="1"/>
      <c r="AJD331" s="1"/>
      <c r="AJE331" s="1"/>
      <c r="AJF331" s="1"/>
      <c r="AJG331" s="1"/>
      <c r="AJH331" s="1"/>
      <c r="AJI331" s="1"/>
      <c r="AJJ331" s="1"/>
      <c r="AJK331" s="1"/>
      <c r="AJL331" s="1"/>
      <c r="AJM331" s="1"/>
      <c r="AJN331" s="1"/>
      <c r="AJO331" s="1"/>
      <c r="AJP331" s="1"/>
      <c r="AJQ331" s="1"/>
      <c r="AJR331" s="1"/>
      <c r="AJS331" s="1"/>
      <c r="AJT331" s="1"/>
      <c r="AJU331" s="1"/>
      <c r="AJV331" s="1"/>
      <c r="AJW331" s="1"/>
      <c r="AJX331" s="1"/>
      <c r="AJY331" s="1"/>
      <c r="AJZ331" s="1"/>
      <c r="AKA331" s="1"/>
      <c r="AKB331" s="1"/>
      <c r="AKC331" s="1"/>
      <c r="AKD331" s="1"/>
      <c r="AKE331" s="1"/>
      <c r="AKF331" s="1"/>
      <c r="AKG331" s="1"/>
      <c r="AKH331" s="1"/>
      <c r="AKI331" s="1"/>
      <c r="AKJ331" s="1"/>
      <c r="AKK331" s="1"/>
      <c r="AKL331" s="1"/>
      <c r="AKM331" s="1"/>
      <c r="AKN331" s="1"/>
      <c r="AKO331" s="1"/>
      <c r="AKP331" s="1"/>
      <c r="AKQ331" s="1"/>
      <c r="AKR331" s="1"/>
      <c r="AKS331" s="1"/>
      <c r="AKT331" s="1"/>
      <c r="AKU331" s="1"/>
      <c r="AKV331" s="1"/>
      <c r="AKW331" s="1"/>
      <c r="AKX331" s="1"/>
      <c r="AKY331" s="1"/>
      <c r="AKZ331" s="1"/>
      <c r="ALA331" s="1"/>
      <c r="ALB331" s="1"/>
      <c r="ALC331" s="1"/>
      <c r="ALD331" s="1"/>
      <c r="ALE331" s="1"/>
      <c r="ALF331" s="1"/>
      <c r="ALG331" s="1"/>
      <c r="ALH331" s="1"/>
      <c r="ALI331" s="1"/>
      <c r="ALJ331" s="1"/>
      <c r="ALK331" s="1"/>
      <c r="ALL331" s="1"/>
      <c r="ALM331" s="1"/>
      <c r="ALN331" s="1"/>
      <c r="ALO331" s="1"/>
      <c r="ALP331" s="1"/>
      <c r="ALQ331" s="1"/>
      <c r="ALR331" s="1"/>
      <c r="ALS331" s="1"/>
      <c r="ALT331" s="1"/>
      <c r="ALU331" s="1"/>
      <c r="ALV331" s="1"/>
      <c r="ALW331" s="1"/>
      <c r="ALX331" s="1"/>
      <c r="ALY331" s="1"/>
      <c r="ALZ331" s="1"/>
      <c r="AMA331" s="1"/>
      <c r="AMB331" s="1"/>
      <c r="AMC331" s="1"/>
      <c r="AMD331" s="1"/>
      <c r="AME331" s="1"/>
      <c r="AMF331" s="1"/>
      <c r="AMG331" s="1"/>
      <c r="AMH331" s="1"/>
      <c r="AMI331" s="1"/>
      <c r="AMJ331" s="1"/>
    </row>
    <row r="332" spans="1:1024" customFormat="1" hidden="1" x14ac:dyDescent="0.25">
      <c r="A332" s="9" t="s">
        <v>734</v>
      </c>
      <c r="B332" s="10"/>
      <c r="C332" s="10"/>
      <c r="D332" s="10" t="s">
        <v>718</v>
      </c>
      <c r="E332" s="10" t="s">
        <v>718</v>
      </c>
      <c r="F332" s="10" t="s">
        <v>672</v>
      </c>
      <c r="G332" s="10" t="s">
        <v>21</v>
      </c>
      <c r="H332" s="10">
        <v>2</v>
      </c>
      <c r="I332" s="10" t="s">
        <v>460</v>
      </c>
      <c r="J332" s="10">
        <v>9000</v>
      </c>
      <c r="K332" s="38" t="s">
        <v>674</v>
      </c>
      <c r="L332" s="38">
        <v>7111000016</v>
      </c>
      <c r="M332" s="38" t="s">
        <v>675</v>
      </c>
      <c r="N332" s="30" t="s">
        <v>676</v>
      </c>
      <c r="O332" s="13" t="s">
        <v>677</v>
      </c>
      <c r="P332" s="15">
        <v>85</v>
      </c>
      <c r="Q332" s="13" t="str">
        <f>MID(Таблица1[[#This Row],[ТН ВЭД 1]],1,2)</f>
        <v>85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  <c r="MR332" s="1"/>
      <c r="MS332" s="1"/>
      <c r="MT332" s="1"/>
      <c r="MU332" s="1"/>
      <c r="MV332" s="1"/>
      <c r="MW332" s="1"/>
      <c r="MX332" s="1"/>
      <c r="MY332" s="1"/>
      <c r="MZ332" s="1"/>
      <c r="NA332" s="1"/>
      <c r="NB332" s="1"/>
      <c r="NC332" s="1"/>
      <c r="ND332" s="1"/>
      <c r="NE332" s="1"/>
      <c r="NF332" s="1"/>
      <c r="NG332" s="1"/>
      <c r="NH332" s="1"/>
      <c r="NI332" s="1"/>
      <c r="NJ332" s="1"/>
      <c r="NK332" s="1"/>
      <c r="NL332" s="1"/>
      <c r="NM332" s="1"/>
      <c r="NN332" s="1"/>
      <c r="NO332" s="1"/>
      <c r="NP332" s="1"/>
      <c r="NQ332" s="1"/>
      <c r="NR332" s="1"/>
      <c r="NS332" s="1"/>
      <c r="NT332" s="1"/>
      <c r="NU332" s="1"/>
      <c r="NV332" s="1"/>
      <c r="NW332" s="1"/>
      <c r="NX332" s="1"/>
      <c r="NY332" s="1"/>
      <c r="NZ332" s="1"/>
      <c r="OA332" s="1"/>
      <c r="OB332" s="1"/>
      <c r="OC332" s="1"/>
      <c r="OD332" s="1"/>
      <c r="OE332" s="1"/>
      <c r="OF332" s="1"/>
      <c r="OG332" s="1"/>
      <c r="OH332" s="1"/>
      <c r="OI332" s="1"/>
      <c r="OJ332" s="1"/>
      <c r="OK332" s="1"/>
      <c r="OL332" s="1"/>
      <c r="OM332" s="1"/>
      <c r="ON332" s="1"/>
      <c r="OO332" s="1"/>
      <c r="OP332" s="1"/>
      <c r="OQ332" s="1"/>
      <c r="OR332" s="1"/>
      <c r="OS332" s="1"/>
      <c r="OT332" s="1"/>
      <c r="OU332" s="1"/>
      <c r="OV332" s="1"/>
      <c r="OW332" s="1"/>
      <c r="OX332" s="1"/>
      <c r="OY332" s="1"/>
      <c r="OZ332" s="1"/>
      <c r="PA332" s="1"/>
      <c r="PB332" s="1"/>
      <c r="PC332" s="1"/>
      <c r="PD332" s="1"/>
      <c r="PE332" s="1"/>
      <c r="PF332" s="1"/>
      <c r="PG332" s="1"/>
      <c r="PH332" s="1"/>
      <c r="PI332" s="1"/>
      <c r="PJ332" s="1"/>
      <c r="PK332" s="1"/>
      <c r="PL332" s="1"/>
      <c r="PM332" s="1"/>
      <c r="PN332" s="1"/>
      <c r="PO332" s="1"/>
      <c r="PP332" s="1"/>
      <c r="PQ332" s="1"/>
      <c r="PR332" s="1"/>
      <c r="PS332" s="1"/>
      <c r="PT332" s="1"/>
      <c r="PU332" s="1"/>
      <c r="PV332" s="1"/>
      <c r="PW332" s="1"/>
      <c r="PX332" s="1"/>
      <c r="PY332" s="1"/>
      <c r="PZ332" s="1"/>
      <c r="QA332" s="1"/>
      <c r="QB332" s="1"/>
      <c r="QC332" s="1"/>
      <c r="QD332" s="1"/>
      <c r="QE332" s="1"/>
      <c r="QF332" s="1"/>
      <c r="QG332" s="1"/>
      <c r="QH332" s="1"/>
      <c r="QI332" s="1"/>
      <c r="QJ332" s="1"/>
      <c r="QK332" s="1"/>
      <c r="QL332" s="1"/>
      <c r="QM332" s="1"/>
      <c r="QN332" s="1"/>
      <c r="QO332" s="1"/>
      <c r="QP332" s="1"/>
      <c r="QQ332" s="1"/>
      <c r="QR332" s="1"/>
      <c r="QS332" s="1"/>
      <c r="QT332" s="1"/>
      <c r="QU332" s="1"/>
      <c r="QV332" s="1"/>
      <c r="QW332" s="1"/>
      <c r="QX332" s="1"/>
      <c r="QY332" s="1"/>
      <c r="QZ332" s="1"/>
      <c r="RA332" s="1"/>
      <c r="RB332" s="1"/>
      <c r="RC332" s="1"/>
      <c r="RD332" s="1"/>
      <c r="RE332" s="1"/>
      <c r="RF332" s="1"/>
      <c r="RG332" s="1"/>
      <c r="RH332" s="1"/>
      <c r="RI332" s="1"/>
      <c r="RJ332" s="1"/>
      <c r="RK332" s="1"/>
      <c r="RL332" s="1"/>
      <c r="RM332" s="1"/>
      <c r="RN332" s="1"/>
      <c r="RO332" s="1"/>
      <c r="RP332" s="1"/>
      <c r="RQ332" s="1"/>
      <c r="RR332" s="1"/>
      <c r="RS332" s="1"/>
      <c r="RT332" s="1"/>
      <c r="RU332" s="1"/>
      <c r="RV332" s="1"/>
      <c r="RW332" s="1"/>
      <c r="RX332" s="1"/>
      <c r="RY332" s="1"/>
      <c r="RZ332" s="1"/>
      <c r="SA332" s="1"/>
      <c r="SB332" s="1"/>
      <c r="SC332" s="1"/>
      <c r="SD332" s="1"/>
      <c r="SE332" s="1"/>
      <c r="SF332" s="1"/>
      <c r="SG332" s="1"/>
      <c r="SH332" s="1"/>
      <c r="SI332" s="1"/>
      <c r="SJ332" s="1"/>
      <c r="SK332" s="1"/>
      <c r="SL332" s="1"/>
      <c r="SM332" s="1"/>
      <c r="SN332" s="1"/>
      <c r="SO332" s="1"/>
      <c r="SP332" s="1"/>
      <c r="SQ332" s="1"/>
      <c r="SR332" s="1"/>
      <c r="SS332" s="1"/>
      <c r="ST332" s="1"/>
      <c r="SU332" s="1"/>
      <c r="SV332" s="1"/>
      <c r="SW332" s="1"/>
      <c r="SX332" s="1"/>
      <c r="SY332" s="1"/>
      <c r="SZ332" s="1"/>
      <c r="TA332" s="1"/>
      <c r="TB332" s="1"/>
      <c r="TC332" s="1"/>
      <c r="TD332" s="1"/>
      <c r="TE332" s="1"/>
      <c r="TF332" s="1"/>
      <c r="TG332" s="1"/>
      <c r="TH332" s="1"/>
      <c r="TI332" s="1"/>
      <c r="TJ332" s="1"/>
      <c r="TK332" s="1"/>
      <c r="TL332" s="1"/>
      <c r="TM332" s="1"/>
      <c r="TN332" s="1"/>
      <c r="TO332" s="1"/>
      <c r="TP332" s="1"/>
      <c r="TQ332" s="1"/>
      <c r="TR332" s="1"/>
      <c r="TS332" s="1"/>
      <c r="TT332" s="1"/>
      <c r="TU332" s="1"/>
      <c r="TV332" s="1"/>
      <c r="TW332" s="1"/>
      <c r="TX332" s="1"/>
      <c r="TY332" s="1"/>
      <c r="TZ332" s="1"/>
      <c r="UA332" s="1"/>
      <c r="UB332" s="1"/>
      <c r="UC332" s="1"/>
      <c r="UD332" s="1"/>
      <c r="UE332" s="1"/>
      <c r="UF332" s="1"/>
      <c r="UG332" s="1"/>
      <c r="UH332" s="1"/>
      <c r="UI332" s="1"/>
      <c r="UJ332" s="1"/>
      <c r="UK332" s="1"/>
      <c r="UL332" s="1"/>
      <c r="UM332" s="1"/>
      <c r="UN332" s="1"/>
      <c r="UO332" s="1"/>
      <c r="UP332" s="1"/>
      <c r="UQ332" s="1"/>
      <c r="UR332" s="1"/>
      <c r="US332" s="1"/>
      <c r="UT332" s="1"/>
      <c r="UU332" s="1"/>
      <c r="UV332" s="1"/>
      <c r="UW332" s="1"/>
      <c r="UX332" s="1"/>
      <c r="UY332" s="1"/>
      <c r="UZ332" s="1"/>
      <c r="VA332" s="1"/>
      <c r="VB332" s="1"/>
      <c r="VC332" s="1"/>
      <c r="VD332" s="1"/>
      <c r="VE332" s="1"/>
      <c r="VF332" s="1"/>
      <c r="VG332" s="1"/>
      <c r="VH332" s="1"/>
      <c r="VI332" s="1"/>
      <c r="VJ332" s="1"/>
      <c r="VK332" s="1"/>
      <c r="VL332" s="1"/>
      <c r="VM332" s="1"/>
      <c r="VN332" s="1"/>
      <c r="VO332" s="1"/>
      <c r="VP332" s="1"/>
      <c r="VQ332" s="1"/>
      <c r="VR332" s="1"/>
      <c r="VS332" s="1"/>
      <c r="VT332" s="1"/>
      <c r="VU332" s="1"/>
      <c r="VV332" s="1"/>
      <c r="VW332" s="1"/>
      <c r="VX332" s="1"/>
      <c r="VY332" s="1"/>
      <c r="VZ332" s="1"/>
      <c r="WA332" s="1"/>
      <c r="WB332" s="1"/>
      <c r="WC332" s="1"/>
      <c r="WD332" s="1"/>
      <c r="WE332" s="1"/>
      <c r="WF332" s="1"/>
      <c r="WG332" s="1"/>
      <c r="WH332" s="1"/>
      <c r="WI332" s="1"/>
      <c r="WJ332" s="1"/>
      <c r="WK332" s="1"/>
      <c r="WL332" s="1"/>
      <c r="WM332" s="1"/>
      <c r="WN332" s="1"/>
      <c r="WO332" s="1"/>
      <c r="WP332" s="1"/>
      <c r="WQ332" s="1"/>
      <c r="WR332" s="1"/>
      <c r="WS332" s="1"/>
      <c r="WT332" s="1"/>
      <c r="WU332" s="1"/>
      <c r="WV332" s="1"/>
      <c r="WW332" s="1"/>
      <c r="WX332" s="1"/>
      <c r="WY332" s="1"/>
      <c r="WZ332" s="1"/>
      <c r="XA332" s="1"/>
      <c r="XB332" s="1"/>
      <c r="XC332" s="1"/>
      <c r="XD332" s="1"/>
      <c r="XE332" s="1"/>
      <c r="XF332" s="1"/>
      <c r="XG332" s="1"/>
      <c r="XH332" s="1"/>
      <c r="XI332" s="1"/>
      <c r="XJ332" s="1"/>
      <c r="XK332" s="1"/>
      <c r="XL332" s="1"/>
      <c r="XM332" s="1"/>
      <c r="XN332" s="1"/>
      <c r="XO332" s="1"/>
      <c r="XP332" s="1"/>
      <c r="XQ332" s="1"/>
      <c r="XR332" s="1"/>
      <c r="XS332" s="1"/>
      <c r="XT332" s="1"/>
      <c r="XU332" s="1"/>
      <c r="XV332" s="1"/>
      <c r="XW332" s="1"/>
      <c r="XX332" s="1"/>
      <c r="XY332" s="1"/>
      <c r="XZ332" s="1"/>
      <c r="YA332" s="1"/>
      <c r="YB332" s="1"/>
      <c r="YC332" s="1"/>
      <c r="YD332" s="1"/>
      <c r="YE332" s="1"/>
      <c r="YF332" s="1"/>
      <c r="YG332" s="1"/>
      <c r="YH332" s="1"/>
      <c r="YI332" s="1"/>
      <c r="YJ332" s="1"/>
      <c r="YK332" s="1"/>
      <c r="YL332" s="1"/>
      <c r="YM332" s="1"/>
      <c r="YN332" s="1"/>
      <c r="YO332" s="1"/>
      <c r="YP332" s="1"/>
      <c r="YQ332" s="1"/>
      <c r="YR332" s="1"/>
      <c r="YS332" s="1"/>
      <c r="YT332" s="1"/>
      <c r="YU332" s="1"/>
      <c r="YV332" s="1"/>
      <c r="YW332" s="1"/>
      <c r="YX332" s="1"/>
      <c r="YY332" s="1"/>
      <c r="YZ332" s="1"/>
      <c r="ZA332" s="1"/>
      <c r="ZB332" s="1"/>
      <c r="ZC332" s="1"/>
      <c r="ZD332" s="1"/>
      <c r="ZE332" s="1"/>
      <c r="ZF332" s="1"/>
      <c r="ZG332" s="1"/>
      <c r="ZH332" s="1"/>
      <c r="ZI332" s="1"/>
      <c r="ZJ332" s="1"/>
      <c r="ZK332" s="1"/>
      <c r="ZL332" s="1"/>
      <c r="ZM332" s="1"/>
      <c r="ZN332" s="1"/>
      <c r="ZO332" s="1"/>
      <c r="ZP332" s="1"/>
      <c r="ZQ332" s="1"/>
      <c r="ZR332" s="1"/>
      <c r="ZS332" s="1"/>
      <c r="ZT332" s="1"/>
      <c r="ZU332" s="1"/>
      <c r="ZV332" s="1"/>
      <c r="ZW332" s="1"/>
      <c r="ZX332" s="1"/>
      <c r="ZY332" s="1"/>
      <c r="ZZ332" s="1"/>
      <c r="AAA332" s="1"/>
      <c r="AAB332" s="1"/>
      <c r="AAC332" s="1"/>
      <c r="AAD332" s="1"/>
      <c r="AAE332" s="1"/>
      <c r="AAF332" s="1"/>
      <c r="AAG332" s="1"/>
      <c r="AAH332" s="1"/>
      <c r="AAI332" s="1"/>
      <c r="AAJ332" s="1"/>
      <c r="AAK332" s="1"/>
      <c r="AAL332" s="1"/>
      <c r="AAM332" s="1"/>
      <c r="AAN332" s="1"/>
      <c r="AAO332" s="1"/>
      <c r="AAP332" s="1"/>
      <c r="AAQ332" s="1"/>
      <c r="AAR332" s="1"/>
      <c r="AAS332" s="1"/>
      <c r="AAT332" s="1"/>
      <c r="AAU332" s="1"/>
      <c r="AAV332" s="1"/>
      <c r="AAW332" s="1"/>
      <c r="AAX332" s="1"/>
      <c r="AAY332" s="1"/>
      <c r="AAZ332" s="1"/>
      <c r="ABA332" s="1"/>
      <c r="ABB332" s="1"/>
      <c r="ABC332" s="1"/>
      <c r="ABD332" s="1"/>
      <c r="ABE332" s="1"/>
      <c r="ABF332" s="1"/>
      <c r="ABG332" s="1"/>
      <c r="ABH332" s="1"/>
      <c r="ABI332" s="1"/>
      <c r="ABJ332" s="1"/>
      <c r="ABK332" s="1"/>
      <c r="ABL332" s="1"/>
      <c r="ABM332" s="1"/>
      <c r="ABN332" s="1"/>
      <c r="ABO332" s="1"/>
      <c r="ABP332" s="1"/>
      <c r="ABQ332" s="1"/>
      <c r="ABR332" s="1"/>
      <c r="ABS332" s="1"/>
      <c r="ABT332" s="1"/>
      <c r="ABU332" s="1"/>
      <c r="ABV332" s="1"/>
      <c r="ABW332" s="1"/>
      <c r="ABX332" s="1"/>
      <c r="ABY332" s="1"/>
      <c r="ABZ332" s="1"/>
      <c r="ACA332" s="1"/>
      <c r="ACB332" s="1"/>
      <c r="ACC332" s="1"/>
      <c r="ACD332" s="1"/>
      <c r="ACE332" s="1"/>
      <c r="ACF332" s="1"/>
      <c r="ACG332" s="1"/>
      <c r="ACH332" s="1"/>
      <c r="ACI332" s="1"/>
      <c r="ACJ332" s="1"/>
      <c r="ACK332" s="1"/>
      <c r="ACL332" s="1"/>
      <c r="ACM332" s="1"/>
      <c r="ACN332" s="1"/>
      <c r="ACO332" s="1"/>
      <c r="ACP332" s="1"/>
      <c r="ACQ332" s="1"/>
      <c r="ACR332" s="1"/>
      <c r="ACS332" s="1"/>
      <c r="ACT332" s="1"/>
      <c r="ACU332" s="1"/>
      <c r="ACV332" s="1"/>
      <c r="ACW332" s="1"/>
      <c r="ACX332" s="1"/>
      <c r="ACY332" s="1"/>
      <c r="ACZ332" s="1"/>
      <c r="ADA332" s="1"/>
      <c r="ADB332" s="1"/>
      <c r="ADC332" s="1"/>
      <c r="ADD332" s="1"/>
      <c r="ADE332" s="1"/>
      <c r="ADF332" s="1"/>
      <c r="ADG332" s="1"/>
      <c r="ADH332" s="1"/>
      <c r="ADI332" s="1"/>
      <c r="ADJ332" s="1"/>
      <c r="ADK332" s="1"/>
      <c r="ADL332" s="1"/>
      <c r="ADM332" s="1"/>
      <c r="ADN332" s="1"/>
      <c r="ADO332" s="1"/>
      <c r="ADP332" s="1"/>
      <c r="ADQ332" s="1"/>
      <c r="ADR332" s="1"/>
      <c r="ADS332" s="1"/>
      <c r="ADT332" s="1"/>
      <c r="ADU332" s="1"/>
      <c r="ADV332" s="1"/>
      <c r="ADW332" s="1"/>
      <c r="ADX332" s="1"/>
      <c r="ADY332" s="1"/>
      <c r="ADZ332" s="1"/>
      <c r="AEA332" s="1"/>
      <c r="AEB332" s="1"/>
      <c r="AEC332" s="1"/>
      <c r="AED332" s="1"/>
      <c r="AEE332" s="1"/>
      <c r="AEF332" s="1"/>
      <c r="AEG332" s="1"/>
      <c r="AEH332" s="1"/>
      <c r="AEI332" s="1"/>
      <c r="AEJ332" s="1"/>
      <c r="AEK332" s="1"/>
      <c r="AEL332" s="1"/>
      <c r="AEM332" s="1"/>
      <c r="AEN332" s="1"/>
      <c r="AEO332" s="1"/>
      <c r="AEP332" s="1"/>
      <c r="AEQ332" s="1"/>
      <c r="AER332" s="1"/>
      <c r="AES332" s="1"/>
      <c r="AET332" s="1"/>
      <c r="AEU332" s="1"/>
      <c r="AEV332" s="1"/>
      <c r="AEW332" s="1"/>
      <c r="AEX332" s="1"/>
      <c r="AEY332" s="1"/>
      <c r="AEZ332" s="1"/>
      <c r="AFA332" s="1"/>
      <c r="AFB332" s="1"/>
      <c r="AFC332" s="1"/>
      <c r="AFD332" s="1"/>
      <c r="AFE332" s="1"/>
      <c r="AFF332" s="1"/>
      <c r="AFG332" s="1"/>
      <c r="AFH332" s="1"/>
      <c r="AFI332" s="1"/>
      <c r="AFJ332" s="1"/>
      <c r="AFK332" s="1"/>
      <c r="AFL332" s="1"/>
      <c r="AFM332" s="1"/>
      <c r="AFN332" s="1"/>
      <c r="AFO332" s="1"/>
      <c r="AFP332" s="1"/>
      <c r="AFQ332" s="1"/>
      <c r="AFR332" s="1"/>
      <c r="AFS332" s="1"/>
      <c r="AFT332" s="1"/>
      <c r="AFU332" s="1"/>
      <c r="AFV332" s="1"/>
      <c r="AFW332" s="1"/>
      <c r="AFX332" s="1"/>
      <c r="AFY332" s="1"/>
      <c r="AFZ332" s="1"/>
      <c r="AGA332" s="1"/>
      <c r="AGB332" s="1"/>
      <c r="AGC332" s="1"/>
      <c r="AGD332" s="1"/>
      <c r="AGE332" s="1"/>
      <c r="AGF332" s="1"/>
      <c r="AGG332" s="1"/>
      <c r="AGH332" s="1"/>
      <c r="AGI332" s="1"/>
      <c r="AGJ332" s="1"/>
      <c r="AGK332" s="1"/>
      <c r="AGL332" s="1"/>
      <c r="AGM332" s="1"/>
      <c r="AGN332" s="1"/>
      <c r="AGO332" s="1"/>
      <c r="AGP332" s="1"/>
      <c r="AGQ332" s="1"/>
      <c r="AGR332" s="1"/>
      <c r="AGS332" s="1"/>
      <c r="AGT332" s="1"/>
      <c r="AGU332" s="1"/>
      <c r="AGV332" s="1"/>
      <c r="AGW332" s="1"/>
      <c r="AGX332" s="1"/>
      <c r="AGY332" s="1"/>
      <c r="AGZ332" s="1"/>
      <c r="AHA332" s="1"/>
      <c r="AHB332" s="1"/>
      <c r="AHC332" s="1"/>
      <c r="AHD332" s="1"/>
      <c r="AHE332" s="1"/>
      <c r="AHF332" s="1"/>
      <c r="AHG332" s="1"/>
      <c r="AHH332" s="1"/>
      <c r="AHI332" s="1"/>
      <c r="AHJ332" s="1"/>
      <c r="AHK332" s="1"/>
      <c r="AHL332" s="1"/>
      <c r="AHM332" s="1"/>
      <c r="AHN332" s="1"/>
      <c r="AHO332" s="1"/>
      <c r="AHP332" s="1"/>
      <c r="AHQ332" s="1"/>
      <c r="AHR332" s="1"/>
      <c r="AHS332" s="1"/>
      <c r="AHT332" s="1"/>
      <c r="AHU332" s="1"/>
      <c r="AHV332" s="1"/>
      <c r="AHW332" s="1"/>
      <c r="AHX332" s="1"/>
      <c r="AHY332" s="1"/>
      <c r="AHZ332" s="1"/>
      <c r="AIA332" s="1"/>
      <c r="AIB332" s="1"/>
      <c r="AIC332" s="1"/>
      <c r="AID332" s="1"/>
      <c r="AIE332" s="1"/>
      <c r="AIF332" s="1"/>
      <c r="AIG332" s="1"/>
      <c r="AIH332" s="1"/>
      <c r="AII332" s="1"/>
      <c r="AIJ332" s="1"/>
      <c r="AIK332" s="1"/>
      <c r="AIL332" s="1"/>
      <c r="AIM332" s="1"/>
      <c r="AIN332" s="1"/>
      <c r="AIO332" s="1"/>
      <c r="AIP332" s="1"/>
      <c r="AIQ332" s="1"/>
      <c r="AIR332" s="1"/>
      <c r="AIS332" s="1"/>
      <c r="AIT332" s="1"/>
      <c r="AIU332" s="1"/>
      <c r="AIV332" s="1"/>
      <c r="AIW332" s="1"/>
      <c r="AIX332" s="1"/>
      <c r="AIY332" s="1"/>
      <c r="AIZ332" s="1"/>
      <c r="AJA332" s="1"/>
      <c r="AJB332" s="1"/>
      <c r="AJC332" s="1"/>
      <c r="AJD332" s="1"/>
      <c r="AJE332" s="1"/>
      <c r="AJF332" s="1"/>
      <c r="AJG332" s="1"/>
      <c r="AJH332" s="1"/>
      <c r="AJI332" s="1"/>
      <c r="AJJ332" s="1"/>
      <c r="AJK332" s="1"/>
      <c r="AJL332" s="1"/>
      <c r="AJM332" s="1"/>
      <c r="AJN332" s="1"/>
      <c r="AJO332" s="1"/>
      <c r="AJP332" s="1"/>
      <c r="AJQ332" s="1"/>
      <c r="AJR332" s="1"/>
      <c r="AJS332" s="1"/>
      <c r="AJT332" s="1"/>
      <c r="AJU332" s="1"/>
      <c r="AJV332" s="1"/>
      <c r="AJW332" s="1"/>
      <c r="AJX332" s="1"/>
      <c r="AJY332" s="1"/>
      <c r="AJZ332" s="1"/>
      <c r="AKA332" s="1"/>
      <c r="AKB332" s="1"/>
      <c r="AKC332" s="1"/>
      <c r="AKD332" s="1"/>
      <c r="AKE332" s="1"/>
      <c r="AKF332" s="1"/>
      <c r="AKG332" s="1"/>
      <c r="AKH332" s="1"/>
      <c r="AKI332" s="1"/>
      <c r="AKJ332" s="1"/>
      <c r="AKK332" s="1"/>
      <c r="AKL332" s="1"/>
      <c r="AKM332" s="1"/>
      <c r="AKN332" s="1"/>
      <c r="AKO332" s="1"/>
      <c r="AKP332" s="1"/>
      <c r="AKQ332" s="1"/>
      <c r="AKR332" s="1"/>
      <c r="AKS332" s="1"/>
      <c r="AKT332" s="1"/>
      <c r="AKU332" s="1"/>
      <c r="AKV332" s="1"/>
      <c r="AKW332" s="1"/>
      <c r="AKX332" s="1"/>
      <c r="AKY332" s="1"/>
      <c r="AKZ332" s="1"/>
      <c r="ALA332" s="1"/>
      <c r="ALB332" s="1"/>
      <c r="ALC332" s="1"/>
      <c r="ALD332" s="1"/>
      <c r="ALE332" s="1"/>
      <c r="ALF332" s="1"/>
      <c r="ALG332" s="1"/>
      <c r="ALH332" s="1"/>
      <c r="ALI332" s="1"/>
      <c r="ALJ332" s="1"/>
      <c r="ALK332" s="1"/>
      <c r="ALL332" s="1"/>
      <c r="ALM332" s="1"/>
      <c r="ALN332" s="1"/>
      <c r="ALO332" s="1"/>
      <c r="ALP332" s="1"/>
      <c r="ALQ332" s="1"/>
      <c r="ALR332" s="1"/>
      <c r="ALS332" s="1"/>
      <c r="ALT332" s="1"/>
      <c r="ALU332" s="1"/>
      <c r="ALV332" s="1"/>
      <c r="ALW332" s="1"/>
      <c r="ALX332" s="1"/>
      <c r="ALY332" s="1"/>
      <c r="ALZ332" s="1"/>
      <c r="AMA332" s="1"/>
      <c r="AMB332" s="1"/>
      <c r="AMC332" s="1"/>
      <c r="AMD332" s="1"/>
      <c r="AME332" s="1"/>
      <c r="AMF332" s="1"/>
      <c r="AMG332" s="1"/>
      <c r="AMH332" s="1"/>
      <c r="AMI332" s="1"/>
      <c r="AMJ332" s="1"/>
    </row>
    <row r="333" spans="1:1024" customFormat="1" hidden="1" x14ac:dyDescent="0.25">
      <c r="A333" s="2" t="s">
        <v>735</v>
      </c>
      <c r="B333" s="3"/>
      <c r="C333" s="3"/>
      <c r="D333" s="3" t="s">
        <v>718</v>
      </c>
      <c r="E333" s="3" t="s">
        <v>718</v>
      </c>
      <c r="F333" s="3" t="s">
        <v>672</v>
      </c>
      <c r="G333" s="3" t="s">
        <v>21</v>
      </c>
      <c r="H333" s="3">
        <v>1</v>
      </c>
      <c r="I333" s="3" t="s">
        <v>460</v>
      </c>
      <c r="J333" s="3">
        <v>25000</v>
      </c>
      <c r="K333" s="37" t="s">
        <v>674</v>
      </c>
      <c r="L333" s="37">
        <v>7111000016</v>
      </c>
      <c r="M333" s="37" t="s">
        <v>675</v>
      </c>
      <c r="N333" s="29" t="s">
        <v>676</v>
      </c>
      <c r="O333" s="6" t="s">
        <v>677</v>
      </c>
      <c r="P333" s="8">
        <v>85</v>
      </c>
      <c r="Q333" s="6" t="str">
        <f>MID(Таблица1[[#This Row],[ТН ВЭД 1]],1,2)</f>
        <v>85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  <c r="MC333" s="1"/>
      <c r="MD333" s="1"/>
      <c r="ME333" s="1"/>
      <c r="MF333" s="1"/>
      <c r="MG333" s="1"/>
      <c r="MH333" s="1"/>
      <c r="MI333" s="1"/>
      <c r="MJ333" s="1"/>
      <c r="MK333" s="1"/>
      <c r="ML333" s="1"/>
      <c r="MM333" s="1"/>
      <c r="MN333" s="1"/>
      <c r="MO333" s="1"/>
      <c r="MP333" s="1"/>
      <c r="MQ333" s="1"/>
      <c r="MR333" s="1"/>
      <c r="MS333" s="1"/>
      <c r="MT333" s="1"/>
      <c r="MU333" s="1"/>
      <c r="MV333" s="1"/>
      <c r="MW333" s="1"/>
      <c r="MX333" s="1"/>
      <c r="MY333" s="1"/>
      <c r="MZ333" s="1"/>
      <c r="NA333" s="1"/>
      <c r="NB333" s="1"/>
      <c r="NC333" s="1"/>
      <c r="ND333" s="1"/>
      <c r="NE333" s="1"/>
      <c r="NF333" s="1"/>
      <c r="NG333" s="1"/>
      <c r="NH333" s="1"/>
      <c r="NI333" s="1"/>
      <c r="NJ333" s="1"/>
      <c r="NK333" s="1"/>
      <c r="NL333" s="1"/>
      <c r="NM333" s="1"/>
      <c r="NN333" s="1"/>
      <c r="NO333" s="1"/>
      <c r="NP333" s="1"/>
      <c r="NQ333" s="1"/>
      <c r="NR333" s="1"/>
      <c r="NS333" s="1"/>
      <c r="NT333" s="1"/>
      <c r="NU333" s="1"/>
      <c r="NV333" s="1"/>
      <c r="NW333" s="1"/>
      <c r="NX333" s="1"/>
      <c r="NY333" s="1"/>
      <c r="NZ333" s="1"/>
      <c r="OA333" s="1"/>
      <c r="OB333" s="1"/>
      <c r="OC333" s="1"/>
      <c r="OD333" s="1"/>
      <c r="OE333" s="1"/>
      <c r="OF333" s="1"/>
      <c r="OG333" s="1"/>
      <c r="OH333" s="1"/>
      <c r="OI333" s="1"/>
      <c r="OJ333" s="1"/>
      <c r="OK333" s="1"/>
      <c r="OL333" s="1"/>
      <c r="OM333" s="1"/>
      <c r="ON333" s="1"/>
      <c r="OO333" s="1"/>
      <c r="OP333" s="1"/>
      <c r="OQ333" s="1"/>
      <c r="OR333" s="1"/>
      <c r="OS333" s="1"/>
      <c r="OT333" s="1"/>
      <c r="OU333" s="1"/>
      <c r="OV333" s="1"/>
      <c r="OW333" s="1"/>
      <c r="OX333" s="1"/>
      <c r="OY333" s="1"/>
      <c r="OZ333" s="1"/>
      <c r="PA333" s="1"/>
      <c r="PB333" s="1"/>
      <c r="PC333" s="1"/>
      <c r="PD333" s="1"/>
      <c r="PE333" s="1"/>
      <c r="PF333" s="1"/>
      <c r="PG333" s="1"/>
      <c r="PH333" s="1"/>
      <c r="PI333" s="1"/>
      <c r="PJ333" s="1"/>
      <c r="PK333" s="1"/>
      <c r="PL333" s="1"/>
      <c r="PM333" s="1"/>
      <c r="PN333" s="1"/>
      <c r="PO333" s="1"/>
      <c r="PP333" s="1"/>
      <c r="PQ333" s="1"/>
      <c r="PR333" s="1"/>
      <c r="PS333" s="1"/>
      <c r="PT333" s="1"/>
      <c r="PU333" s="1"/>
      <c r="PV333" s="1"/>
      <c r="PW333" s="1"/>
      <c r="PX333" s="1"/>
      <c r="PY333" s="1"/>
      <c r="PZ333" s="1"/>
      <c r="QA333" s="1"/>
      <c r="QB333" s="1"/>
      <c r="QC333" s="1"/>
      <c r="QD333" s="1"/>
      <c r="QE333" s="1"/>
      <c r="QF333" s="1"/>
      <c r="QG333" s="1"/>
      <c r="QH333" s="1"/>
      <c r="QI333" s="1"/>
      <c r="QJ333" s="1"/>
      <c r="QK333" s="1"/>
      <c r="QL333" s="1"/>
      <c r="QM333" s="1"/>
      <c r="QN333" s="1"/>
      <c r="QO333" s="1"/>
      <c r="QP333" s="1"/>
      <c r="QQ333" s="1"/>
      <c r="QR333" s="1"/>
      <c r="QS333" s="1"/>
      <c r="QT333" s="1"/>
      <c r="QU333" s="1"/>
      <c r="QV333" s="1"/>
      <c r="QW333" s="1"/>
      <c r="QX333" s="1"/>
      <c r="QY333" s="1"/>
      <c r="QZ333" s="1"/>
      <c r="RA333" s="1"/>
      <c r="RB333" s="1"/>
      <c r="RC333" s="1"/>
      <c r="RD333" s="1"/>
      <c r="RE333" s="1"/>
      <c r="RF333" s="1"/>
      <c r="RG333" s="1"/>
      <c r="RH333" s="1"/>
      <c r="RI333" s="1"/>
      <c r="RJ333" s="1"/>
      <c r="RK333" s="1"/>
      <c r="RL333" s="1"/>
      <c r="RM333" s="1"/>
      <c r="RN333" s="1"/>
      <c r="RO333" s="1"/>
      <c r="RP333" s="1"/>
      <c r="RQ333" s="1"/>
      <c r="RR333" s="1"/>
      <c r="RS333" s="1"/>
      <c r="RT333" s="1"/>
      <c r="RU333" s="1"/>
      <c r="RV333" s="1"/>
      <c r="RW333" s="1"/>
      <c r="RX333" s="1"/>
      <c r="RY333" s="1"/>
      <c r="RZ333" s="1"/>
      <c r="SA333" s="1"/>
      <c r="SB333" s="1"/>
      <c r="SC333" s="1"/>
      <c r="SD333" s="1"/>
      <c r="SE333" s="1"/>
      <c r="SF333" s="1"/>
      <c r="SG333" s="1"/>
      <c r="SH333" s="1"/>
      <c r="SI333" s="1"/>
      <c r="SJ333" s="1"/>
      <c r="SK333" s="1"/>
      <c r="SL333" s="1"/>
      <c r="SM333" s="1"/>
      <c r="SN333" s="1"/>
      <c r="SO333" s="1"/>
      <c r="SP333" s="1"/>
      <c r="SQ333" s="1"/>
      <c r="SR333" s="1"/>
      <c r="SS333" s="1"/>
      <c r="ST333" s="1"/>
      <c r="SU333" s="1"/>
      <c r="SV333" s="1"/>
      <c r="SW333" s="1"/>
      <c r="SX333" s="1"/>
      <c r="SY333" s="1"/>
      <c r="SZ333" s="1"/>
      <c r="TA333" s="1"/>
      <c r="TB333" s="1"/>
      <c r="TC333" s="1"/>
      <c r="TD333" s="1"/>
      <c r="TE333" s="1"/>
      <c r="TF333" s="1"/>
      <c r="TG333" s="1"/>
      <c r="TH333" s="1"/>
      <c r="TI333" s="1"/>
      <c r="TJ333" s="1"/>
      <c r="TK333" s="1"/>
      <c r="TL333" s="1"/>
      <c r="TM333" s="1"/>
      <c r="TN333" s="1"/>
      <c r="TO333" s="1"/>
      <c r="TP333" s="1"/>
      <c r="TQ333" s="1"/>
      <c r="TR333" s="1"/>
      <c r="TS333" s="1"/>
      <c r="TT333" s="1"/>
      <c r="TU333" s="1"/>
      <c r="TV333" s="1"/>
      <c r="TW333" s="1"/>
      <c r="TX333" s="1"/>
      <c r="TY333" s="1"/>
      <c r="TZ333" s="1"/>
      <c r="UA333" s="1"/>
      <c r="UB333" s="1"/>
      <c r="UC333" s="1"/>
      <c r="UD333" s="1"/>
      <c r="UE333" s="1"/>
      <c r="UF333" s="1"/>
      <c r="UG333" s="1"/>
      <c r="UH333" s="1"/>
      <c r="UI333" s="1"/>
      <c r="UJ333" s="1"/>
      <c r="UK333" s="1"/>
      <c r="UL333" s="1"/>
      <c r="UM333" s="1"/>
      <c r="UN333" s="1"/>
      <c r="UO333" s="1"/>
      <c r="UP333" s="1"/>
      <c r="UQ333" s="1"/>
      <c r="UR333" s="1"/>
      <c r="US333" s="1"/>
      <c r="UT333" s="1"/>
      <c r="UU333" s="1"/>
      <c r="UV333" s="1"/>
      <c r="UW333" s="1"/>
      <c r="UX333" s="1"/>
      <c r="UY333" s="1"/>
      <c r="UZ333" s="1"/>
      <c r="VA333" s="1"/>
      <c r="VB333" s="1"/>
      <c r="VC333" s="1"/>
      <c r="VD333" s="1"/>
      <c r="VE333" s="1"/>
      <c r="VF333" s="1"/>
      <c r="VG333" s="1"/>
      <c r="VH333" s="1"/>
      <c r="VI333" s="1"/>
      <c r="VJ333" s="1"/>
      <c r="VK333" s="1"/>
      <c r="VL333" s="1"/>
      <c r="VM333" s="1"/>
      <c r="VN333" s="1"/>
      <c r="VO333" s="1"/>
      <c r="VP333" s="1"/>
      <c r="VQ333" s="1"/>
      <c r="VR333" s="1"/>
      <c r="VS333" s="1"/>
      <c r="VT333" s="1"/>
      <c r="VU333" s="1"/>
      <c r="VV333" s="1"/>
      <c r="VW333" s="1"/>
      <c r="VX333" s="1"/>
      <c r="VY333" s="1"/>
      <c r="VZ333" s="1"/>
      <c r="WA333" s="1"/>
      <c r="WB333" s="1"/>
      <c r="WC333" s="1"/>
      <c r="WD333" s="1"/>
      <c r="WE333" s="1"/>
      <c r="WF333" s="1"/>
      <c r="WG333" s="1"/>
      <c r="WH333" s="1"/>
      <c r="WI333" s="1"/>
      <c r="WJ333" s="1"/>
      <c r="WK333" s="1"/>
      <c r="WL333" s="1"/>
      <c r="WM333" s="1"/>
      <c r="WN333" s="1"/>
      <c r="WO333" s="1"/>
      <c r="WP333" s="1"/>
      <c r="WQ333" s="1"/>
      <c r="WR333" s="1"/>
      <c r="WS333" s="1"/>
      <c r="WT333" s="1"/>
      <c r="WU333" s="1"/>
      <c r="WV333" s="1"/>
      <c r="WW333" s="1"/>
      <c r="WX333" s="1"/>
      <c r="WY333" s="1"/>
      <c r="WZ333" s="1"/>
      <c r="XA333" s="1"/>
      <c r="XB333" s="1"/>
      <c r="XC333" s="1"/>
      <c r="XD333" s="1"/>
      <c r="XE333" s="1"/>
      <c r="XF333" s="1"/>
      <c r="XG333" s="1"/>
      <c r="XH333" s="1"/>
      <c r="XI333" s="1"/>
      <c r="XJ333" s="1"/>
      <c r="XK333" s="1"/>
      <c r="XL333" s="1"/>
      <c r="XM333" s="1"/>
      <c r="XN333" s="1"/>
      <c r="XO333" s="1"/>
      <c r="XP333" s="1"/>
      <c r="XQ333" s="1"/>
      <c r="XR333" s="1"/>
      <c r="XS333" s="1"/>
      <c r="XT333" s="1"/>
      <c r="XU333" s="1"/>
      <c r="XV333" s="1"/>
      <c r="XW333" s="1"/>
      <c r="XX333" s="1"/>
      <c r="XY333" s="1"/>
      <c r="XZ333" s="1"/>
      <c r="YA333" s="1"/>
      <c r="YB333" s="1"/>
      <c r="YC333" s="1"/>
      <c r="YD333" s="1"/>
      <c r="YE333" s="1"/>
      <c r="YF333" s="1"/>
      <c r="YG333" s="1"/>
      <c r="YH333" s="1"/>
      <c r="YI333" s="1"/>
      <c r="YJ333" s="1"/>
      <c r="YK333" s="1"/>
      <c r="YL333" s="1"/>
      <c r="YM333" s="1"/>
      <c r="YN333" s="1"/>
      <c r="YO333" s="1"/>
      <c r="YP333" s="1"/>
      <c r="YQ333" s="1"/>
      <c r="YR333" s="1"/>
      <c r="YS333" s="1"/>
      <c r="YT333" s="1"/>
      <c r="YU333" s="1"/>
      <c r="YV333" s="1"/>
      <c r="YW333" s="1"/>
      <c r="YX333" s="1"/>
      <c r="YY333" s="1"/>
      <c r="YZ333" s="1"/>
      <c r="ZA333" s="1"/>
      <c r="ZB333" s="1"/>
      <c r="ZC333" s="1"/>
      <c r="ZD333" s="1"/>
      <c r="ZE333" s="1"/>
      <c r="ZF333" s="1"/>
      <c r="ZG333" s="1"/>
      <c r="ZH333" s="1"/>
      <c r="ZI333" s="1"/>
      <c r="ZJ333" s="1"/>
      <c r="ZK333" s="1"/>
      <c r="ZL333" s="1"/>
      <c r="ZM333" s="1"/>
      <c r="ZN333" s="1"/>
      <c r="ZO333" s="1"/>
      <c r="ZP333" s="1"/>
      <c r="ZQ333" s="1"/>
      <c r="ZR333" s="1"/>
      <c r="ZS333" s="1"/>
      <c r="ZT333" s="1"/>
      <c r="ZU333" s="1"/>
      <c r="ZV333" s="1"/>
      <c r="ZW333" s="1"/>
      <c r="ZX333" s="1"/>
      <c r="ZY333" s="1"/>
      <c r="ZZ333" s="1"/>
      <c r="AAA333" s="1"/>
      <c r="AAB333" s="1"/>
      <c r="AAC333" s="1"/>
      <c r="AAD333" s="1"/>
      <c r="AAE333" s="1"/>
      <c r="AAF333" s="1"/>
      <c r="AAG333" s="1"/>
      <c r="AAH333" s="1"/>
      <c r="AAI333" s="1"/>
      <c r="AAJ333" s="1"/>
      <c r="AAK333" s="1"/>
      <c r="AAL333" s="1"/>
      <c r="AAM333" s="1"/>
      <c r="AAN333" s="1"/>
      <c r="AAO333" s="1"/>
      <c r="AAP333" s="1"/>
      <c r="AAQ333" s="1"/>
      <c r="AAR333" s="1"/>
      <c r="AAS333" s="1"/>
      <c r="AAT333" s="1"/>
      <c r="AAU333" s="1"/>
      <c r="AAV333" s="1"/>
      <c r="AAW333" s="1"/>
      <c r="AAX333" s="1"/>
      <c r="AAY333" s="1"/>
      <c r="AAZ333" s="1"/>
      <c r="ABA333" s="1"/>
      <c r="ABB333" s="1"/>
      <c r="ABC333" s="1"/>
      <c r="ABD333" s="1"/>
      <c r="ABE333" s="1"/>
      <c r="ABF333" s="1"/>
      <c r="ABG333" s="1"/>
      <c r="ABH333" s="1"/>
      <c r="ABI333" s="1"/>
      <c r="ABJ333" s="1"/>
      <c r="ABK333" s="1"/>
      <c r="ABL333" s="1"/>
      <c r="ABM333" s="1"/>
      <c r="ABN333" s="1"/>
      <c r="ABO333" s="1"/>
      <c r="ABP333" s="1"/>
      <c r="ABQ333" s="1"/>
      <c r="ABR333" s="1"/>
      <c r="ABS333" s="1"/>
      <c r="ABT333" s="1"/>
      <c r="ABU333" s="1"/>
      <c r="ABV333" s="1"/>
      <c r="ABW333" s="1"/>
      <c r="ABX333" s="1"/>
      <c r="ABY333" s="1"/>
      <c r="ABZ333" s="1"/>
      <c r="ACA333" s="1"/>
      <c r="ACB333" s="1"/>
      <c r="ACC333" s="1"/>
      <c r="ACD333" s="1"/>
      <c r="ACE333" s="1"/>
      <c r="ACF333" s="1"/>
      <c r="ACG333" s="1"/>
      <c r="ACH333" s="1"/>
      <c r="ACI333" s="1"/>
      <c r="ACJ333" s="1"/>
      <c r="ACK333" s="1"/>
      <c r="ACL333" s="1"/>
      <c r="ACM333" s="1"/>
      <c r="ACN333" s="1"/>
      <c r="ACO333" s="1"/>
      <c r="ACP333" s="1"/>
      <c r="ACQ333" s="1"/>
      <c r="ACR333" s="1"/>
      <c r="ACS333" s="1"/>
      <c r="ACT333" s="1"/>
      <c r="ACU333" s="1"/>
      <c r="ACV333" s="1"/>
      <c r="ACW333" s="1"/>
      <c r="ACX333" s="1"/>
      <c r="ACY333" s="1"/>
      <c r="ACZ333" s="1"/>
      <c r="ADA333" s="1"/>
      <c r="ADB333" s="1"/>
      <c r="ADC333" s="1"/>
      <c r="ADD333" s="1"/>
      <c r="ADE333" s="1"/>
      <c r="ADF333" s="1"/>
      <c r="ADG333" s="1"/>
      <c r="ADH333" s="1"/>
      <c r="ADI333" s="1"/>
      <c r="ADJ333" s="1"/>
      <c r="ADK333" s="1"/>
      <c r="ADL333" s="1"/>
      <c r="ADM333" s="1"/>
      <c r="ADN333" s="1"/>
      <c r="ADO333" s="1"/>
      <c r="ADP333" s="1"/>
      <c r="ADQ333" s="1"/>
      <c r="ADR333" s="1"/>
      <c r="ADS333" s="1"/>
      <c r="ADT333" s="1"/>
      <c r="ADU333" s="1"/>
      <c r="ADV333" s="1"/>
      <c r="ADW333" s="1"/>
      <c r="ADX333" s="1"/>
      <c r="ADY333" s="1"/>
      <c r="ADZ333" s="1"/>
      <c r="AEA333" s="1"/>
      <c r="AEB333" s="1"/>
      <c r="AEC333" s="1"/>
      <c r="AED333" s="1"/>
      <c r="AEE333" s="1"/>
      <c r="AEF333" s="1"/>
      <c r="AEG333" s="1"/>
      <c r="AEH333" s="1"/>
      <c r="AEI333" s="1"/>
      <c r="AEJ333" s="1"/>
      <c r="AEK333" s="1"/>
      <c r="AEL333" s="1"/>
      <c r="AEM333" s="1"/>
      <c r="AEN333" s="1"/>
      <c r="AEO333" s="1"/>
      <c r="AEP333" s="1"/>
      <c r="AEQ333" s="1"/>
      <c r="AER333" s="1"/>
      <c r="AES333" s="1"/>
      <c r="AET333" s="1"/>
      <c r="AEU333" s="1"/>
      <c r="AEV333" s="1"/>
      <c r="AEW333" s="1"/>
      <c r="AEX333" s="1"/>
      <c r="AEY333" s="1"/>
      <c r="AEZ333" s="1"/>
      <c r="AFA333" s="1"/>
      <c r="AFB333" s="1"/>
      <c r="AFC333" s="1"/>
      <c r="AFD333" s="1"/>
      <c r="AFE333" s="1"/>
      <c r="AFF333" s="1"/>
      <c r="AFG333" s="1"/>
      <c r="AFH333" s="1"/>
      <c r="AFI333" s="1"/>
      <c r="AFJ333" s="1"/>
      <c r="AFK333" s="1"/>
      <c r="AFL333" s="1"/>
      <c r="AFM333" s="1"/>
      <c r="AFN333" s="1"/>
      <c r="AFO333" s="1"/>
      <c r="AFP333" s="1"/>
      <c r="AFQ333" s="1"/>
      <c r="AFR333" s="1"/>
      <c r="AFS333" s="1"/>
      <c r="AFT333" s="1"/>
      <c r="AFU333" s="1"/>
      <c r="AFV333" s="1"/>
      <c r="AFW333" s="1"/>
      <c r="AFX333" s="1"/>
      <c r="AFY333" s="1"/>
      <c r="AFZ333" s="1"/>
      <c r="AGA333" s="1"/>
      <c r="AGB333" s="1"/>
      <c r="AGC333" s="1"/>
      <c r="AGD333" s="1"/>
      <c r="AGE333" s="1"/>
      <c r="AGF333" s="1"/>
      <c r="AGG333" s="1"/>
      <c r="AGH333" s="1"/>
      <c r="AGI333" s="1"/>
      <c r="AGJ333" s="1"/>
      <c r="AGK333" s="1"/>
      <c r="AGL333" s="1"/>
      <c r="AGM333" s="1"/>
      <c r="AGN333" s="1"/>
      <c r="AGO333" s="1"/>
      <c r="AGP333" s="1"/>
      <c r="AGQ333" s="1"/>
      <c r="AGR333" s="1"/>
      <c r="AGS333" s="1"/>
      <c r="AGT333" s="1"/>
      <c r="AGU333" s="1"/>
      <c r="AGV333" s="1"/>
      <c r="AGW333" s="1"/>
      <c r="AGX333" s="1"/>
      <c r="AGY333" s="1"/>
      <c r="AGZ333" s="1"/>
      <c r="AHA333" s="1"/>
      <c r="AHB333" s="1"/>
      <c r="AHC333" s="1"/>
      <c r="AHD333" s="1"/>
      <c r="AHE333" s="1"/>
      <c r="AHF333" s="1"/>
      <c r="AHG333" s="1"/>
      <c r="AHH333" s="1"/>
      <c r="AHI333" s="1"/>
      <c r="AHJ333" s="1"/>
      <c r="AHK333" s="1"/>
      <c r="AHL333" s="1"/>
      <c r="AHM333" s="1"/>
      <c r="AHN333" s="1"/>
      <c r="AHO333" s="1"/>
      <c r="AHP333" s="1"/>
      <c r="AHQ333" s="1"/>
      <c r="AHR333" s="1"/>
      <c r="AHS333" s="1"/>
      <c r="AHT333" s="1"/>
      <c r="AHU333" s="1"/>
      <c r="AHV333" s="1"/>
      <c r="AHW333" s="1"/>
      <c r="AHX333" s="1"/>
      <c r="AHY333" s="1"/>
      <c r="AHZ333" s="1"/>
      <c r="AIA333" s="1"/>
      <c r="AIB333" s="1"/>
      <c r="AIC333" s="1"/>
      <c r="AID333" s="1"/>
      <c r="AIE333" s="1"/>
      <c r="AIF333" s="1"/>
      <c r="AIG333" s="1"/>
      <c r="AIH333" s="1"/>
      <c r="AII333" s="1"/>
      <c r="AIJ333" s="1"/>
      <c r="AIK333" s="1"/>
      <c r="AIL333" s="1"/>
      <c r="AIM333" s="1"/>
      <c r="AIN333" s="1"/>
      <c r="AIO333" s="1"/>
      <c r="AIP333" s="1"/>
      <c r="AIQ333" s="1"/>
      <c r="AIR333" s="1"/>
      <c r="AIS333" s="1"/>
      <c r="AIT333" s="1"/>
      <c r="AIU333" s="1"/>
      <c r="AIV333" s="1"/>
      <c r="AIW333" s="1"/>
      <c r="AIX333" s="1"/>
      <c r="AIY333" s="1"/>
      <c r="AIZ333" s="1"/>
      <c r="AJA333" s="1"/>
      <c r="AJB333" s="1"/>
      <c r="AJC333" s="1"/>
      <c r="AJD333" s="1"/>
      <c r="AJE333" s="1"/>
      <c r="AJF333" s="1"/>
      <c r="AJG333" s="1"/>
      <c r="AJH333" s="1"/>
      <c r="AJI333" s="1"/>
      <c r="AJJ333" s="1"/>
      <c r="AJK333" s="1"/>
      <c r="AJL333" s="1"/>
      <c r="AJM333" s="1"/>
      <c r="AJN333" s="1"/>
      <c r="AJO333" s="1"/>
      <c r="AJP333" s="1"/>
      <c r="AJQ333" s="1"/>
      <c r="AJR333" s="1"/>
      <c r="AJS333" s="1"/>
      <c r="AJT333" s="1"/>
      <c r="AJU333" s="1"/>
      <c r="AJV333" s="1"/>
      <c r="AJW333" s="1"/>
      <c r="AJX333" s="1"/>
      <c r="AJY333" s="1"/>
      <c r="AJZ333" s="1"/>
      <c r="AKA333" s="1"/>
      <c r="AKB333" s="1"/>
      <c r="AKC333" s="1"/>
      <c r="AKD333" s="1"/>
      <c r="AKE333" s="1"/>
      <c r="AKF333" s="1"/>
      <c r="AKG333" s="1"/>
      <c r="AKH333" s="1"/>
      <c r="AKI333" s="1"/>
      <c r="AKJ333" s="1"/>
      <c r="AKK333" s="1"/>
      <c r="AKL333" s="1"/>
      <c r="AKM333" s="1"/>
      <c r="AKN333" s="1"/>
      <c r="AKO333" s="1"/>
      <c r="AKP333" s="1"/>
      <c r="AKQ333" s="1"/>
      <c r="AKR333" s="1"/>
      <c r="AKS333" s="1"/>
      <c r="AKT333" s="1"/>
      <c r="AKU333" s="1"/>
      <c r="AKV333" s="1"/>
      <c r="AKW333" s="1"/>
      <c r="AKX333" s="1"/>
      <c r="AKY333" s="1"/>
      <c r="AKZ333" s="1"/>
      <c r="ALA333" s="1"/>
      <c r="ALB333" s="1"/>
      <c r="ALC333" s="1"/>
      <c r="ALD333" s="1"/>
      <c r="ALE333" s="1"/>
      <c r="ALF333" s="1"/>
      <c r="ALG333" s="1"/>
      <c r="ALH333" s="1"/>
      <c r="ALI333" s="1"/>
      <c r="ALJ333" s="1"/>
      <c r="ALK333" s="1"/>
      <c r="ALL333" s="1"/>
      <c r="ALM333" s="1"/>
      <c r="ALN333" s="1"/>
      <c r="ALO333" s="1"/>
      <c r="ALP333" s="1"/>
      <c r="ALQ333" s="1"/>
      <c r="ALR333" s="1"/>
      <c r="ALS333" s="1"/>
      <c r="ALT333" s="1"/>
      <c r="ALU333" s="1"/>
      <c r="ALV333" s="1"/>
      <c r="ALW333" s="1"/>
      <c r="ALX333" s="1"/>
      <c r="ALY333" s="1"/>
      <c r="ALZ333" s="1"/>
      <c r="AMA333" s="1"/>
      <c r="AMB333" s="1"/>
      <c r="AMC333" s="1"/>
      <c r="AMD333" s="1"/>
      <c r="AME333" s="1"/>
      <c r="AMF333" s="1"/>
      <c r="AMG333" s="1"/>
      <c r="AMH333" s="1"/>
      <c r="AMI333" s="1"/>
      <c r="AMJ333" s="1"/>
    </row>
    <row r="334" spans="1:1024" customFormat="1" hidden="1" x14ac:dyDescent="0.25">
      <c r="A334" s="9" t="s">
        <v>736</v>
      </c>
      <c r="B334" s="10"/>
      <c r="C334" s="10"/>
      <c r="D334" s="10" t="s">
        <v>718</v>
      </c>
      <c r="E334" s="10" t="s">
        <v>718</v>
      </c>
      <c r="F334" s="10" t="s">
        <v>672</v>
      </c>
      <c r="G334" s="10" t="s">
        <v>21</v>
      </c>
      <c r="H334" s="10">
        <v>1</v>
      </c>
      <c r="I334" s="10" t="s">
        <v>460</v>
      </c>
      <c r="J334" s="10">
        <v>15000</v>
      </c>
      <c r="K334" s="38" t="s">
        <v>674</v>
      </c>
      <c r="L334" s="38">
        <v>7111000016</v>
      </c>
      <c r="M334" s="38" t="s">
        <v>675</v>
      </c>
      <c r="N334" s="30" t="s">
        <v>676</v>
      </c>
      <c r="O334" s="13" t="s">
        <v>677</v>
      </c>
      <c r="P334" s="15">
        <v>85</v>
      </c>
      <c r="Q334" s="13" t="str">
        <f>MID(Таблица1[[#This Row],[ТН ВЭД 1]],1,2)</f>
        <v>85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A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LS334" s="1"/>
      <c r="LT334" s="1"/>
      <c r="LU334" s="1"/>
      <c r="LV334" s="1"/>
      <c r="LW334" s="1"/>
      <c r="LX334" s="1"/>
      <c r="LY334" s="1"/>
      <c r="LZ334" s="1"/>
      <c r="MA334" s="1"/>
      <c r="MB334" s="1"/>
      <c r="MC334" s="1"/>
      <c r="MD334" s="1"/>
      <c r="ME334" s="1"/>
      <c r="MF334" s="1"/>
      <c r="MG334" s="1"/>
      <c r="MH334" s="1"/>
      <c r="MI334" s="1"/>
      <c r="MJ334" s="1"/>
      <c r="MK334" s="1"/>
      <c r="ML334" s="1"/>
      <c r="MM334" s="1"/>
      <c r="MN334" s="1"/>
      <c r="MO334" s="1"/>
      <c r="MP334" s="1"/>
      <c r="MQ334" s="1"/>
      <c r="MR334" s="1"/>
      <c r="MS334" s="1"/>
      <c r="MT334" s="1"/>
      <c r="MU334" s="1"/>
      <c r="MV334" s="1"/>
      <c r="MW334" s="1"/>
      <c r="MX334" s="1"/>
      <c r="MY334" s="1"/>
      <c r="MZ334" s="1"/>
      <c r="NA334" s="1"/>
      <c r="NB334" s="1"/>
      <c r="NC334" s="1"/>
      <c r="ND334" s="1"/>
      <c r="NE334" s="1"/>
      <c r="NF334" s="1"/>
      <c r="NG334" s="1"/>
      <c r="NH334" s="1"/>
      <c r="NI334" s="1"/>
      <c r="NJ334" s="1"/>
      <c r="NK334" s="1"/>
      <c r="NL334" s="1"/>
      <c r="NM334" s="1"/>
      <c r="NN334" s="1"/>
      <c r="NO334" s="1"/>
      <c r="NP334" s="1"/>
      <c r="NQ334" s="1"/>
      <c r="NR334" s="1"/>
      <c r="NS334" s="1"/>
      <c r="NT334" s="1"/>
      <c r="NU334" s="1"/>
      <c r="NV334" s="1"/>
      <c r="NW334" s="1"/>
      <c r="NX334" s="1"/>
      <c r="NY334" s="1"/>
      <c r="NZ334" s="1"/>
      <c r="OA334" s="1"/>
      <c r="OB334" s="1"/>
      <c r="OC334" s="1"/>
      <c r="OD334" s="1"/>
      <c r="OE334" s="1"/>
      <c r="OF334" s="1"/>
      <c r="OG334" s="1"/>
      <c r="OH334" s="1"/>
      <c r="OI334" s="1"/>
      <c r="OJ334" s="1"/>
      <c r="OK334" s="1"/>
      <c r="OL334" s="1"/>
      <c r="OM334" s="1"/>
      <c r="ON334" s="1"/>
      <c r="OO334" s="1"/>
      <c r="OP334" s="1"/>
      <c r="OQ334" s="1"/>
      <c r="OR334" s="1"/>
      <c r="OS334" s="1"/>
      <c r="OT334" s="1"/>
      <c r="OU334" s="1"/>
      <c r="OV334" s="1"/>
      <c r="OW334" s="1"/>
      <c r="OX334" s="1"/>
      <c r="OY334" s="1"/>
      <c r="OZ334" s="1"/>
      <c r="PA334" s="1"/>
      <c r="PB334" s="1"/>
      <c r="PC334" s="1"/>
      <c r="PD334" s="1"/>
      <c r="PE334" s="1"/>
      <c r="PF334" s="1"/>
      <c r="PG334" s="1"/>
      <c r="PH334" s="1"/>
      <c r="PI334" s="1"/>
      <c r="PJ334" s="1"/>
      <c r="PK334" s="1"/>
      <c r="PL334" s="1"/>
      <c r="PM334" s="1"/>
      <c r="PN334" s="1"/>
      <c r="PO334" s="1"/>
      <c r="PP334" s="1"/>
      <c r="PQ334" s="1"/>
      <c r="PR334" s="1"/>
      <c r="PS334" s="1"/>
      <c r="PT334" s="1"/>
      <c r="PU334" s="1"/>
      <c r="PV334" s="1"/>
      <c r="PW334" s="1"/>
      <c r="PX334" s="1"/>
      <c r="PY334" s="1"/>
      <c r="PZ334" s="1"/>
      <c r="QA334" s="1"/>
      <c r="QB334" s="1"/>
      <c r="QC334" s="1"/>
      <c r="QD334" s="1"/>
      <c r="QE334" s="1"/>
      <c r="QF334" s="1"/>
      <c r="QG334" s="1"/>
      <c r="QH334" s="1"/>
      <c r="QI334" s="1"/>
      <c r="QJ334" s="1"/>
      <c r="QK334" s="1"/>
      <c r="QL334" s="1"/>
      <c r="QM334" s="1"/>
      <c r="QN334" s="1"/>
      <c r="QO334" s="1"/>
      <c r="QP334" s="1"/>
      <c r="QQ334" s="1"/>
      <c r="QR334" s="1"/>
      <c r="QS334" s="1"/>
      <c r="QT334" s="1"/>
      <c r="QU334" s="1"/>
      <c r="QV334" s="1"/>
      <c r="QW334" s="1"/>
      <c r="QX334" s="1"/>
      <c r="QY334" s="1"/>
      <c r="QZ334" s="1"/>
      <c r="RA334" s="1"/>
      <c r="RB334" s="1"/>
      <c r="RC334" s="1"/>
      <c r="RD334" s="1"/>
      <c r="RE334" s="1"/>
      <c r="RF334" s="1"/>
      <c r="RG334" s="1"/>
      <c r="RH334" s="1"/>
      <c r="RI334" s="1"/>
      <c r="RJ334" s="1"/>
      <c r="RK334" s="1"/>
      <c r="RL334" s="1"/>
      <c r="RM334" s="1"/>
      <c r="RN334" s="1"/>
      <c r="RO334" s="1"/>
      <c r="RP334" s="1"/>
      <c r="RQ334" s="1"/>
      <c r="RR334" s="1"/>
      <c r="RS334" s="1"/>
      <c r="RT334" s="1"/>
      <c r="RU334" s="1"/>
      <c r="RV334" s="1"/>
      <c r="RW334" s="1"/>
      <c r="RX334" s="1"/>
      <c r="RY334" s="1"/>
      <c r="RZ334" s="1"/>
      <c r="SA334" s="1"/>
      <c r="SB334" s="1"/>
      <c r="SC334" s="1"/>
      <c r="SD334" s="1"/>
      <c r="SE334" s="1"/>
      <c r="SF334" s="1"/>
      <c r="SG334" s="1"/>
      <c r="SH334" s="1"/>
      <c r="SI334" s="1"/>
      <c r="SJ334" s="1"/>
      <c r="SK334" s="1"/>
      <c r="SL334" s="1"/>
      <c r="SM334" s="1"/>
      <c r="SN334" s="1"/>
      <c r="SO334" s="1"/>
      <c r="SP334" s="1"/>
      <c r="SQ334" s="1"/>
      <c r="SR334" s="1"/>
      <c r="SS334" s="1"/>
      <c r="ST334" s="1"/>
      <c r="SU334" s="1"/>
      <c r="SV334" s="1"/>
      <c r="SW334" s="1"/>
      <c r="SX334" s="1"/>
      <c r="SY334" s="1"/>
      <c r="SZ334" s="1"/>
      <c r="TA334" s="1"/>
      <c r="TB334" s="1"/>
      <c r="TC334" s="1"/>
      <c r="TD334" s="1"/>
      <c r="TE334" s="1"/>
      <c r="TF334" s="1"/>
      <c r="TG334" s="1"/>
      <c r="TH334" s="1"/>
      <c r="TI334" s="1"/>
      <c r="TJ334" s="1"/>
      <c r="TK334" s="1"/>
      <c r="TL334" s="1"/>
      <c r="TM334" s="1"/>
      <c r="TN334" s="1"/>
      <c r="TO334" s="1"/>
      <c r="TP334" s="1"/>
      <c r="TQ334" s="1"/>
      <c r="TR334" s="1"/>
      <c r="TS334" s="1"/>
      <c r="TT334" s="1"/>
      <c r="TU334" s="1"/>
      <c r="TV334" s="1"/>
      <c r="TW334" s="1"/>
      <c r="TX334" s="1"/>
      <c r="TY334" s="1"/>
      <c r="TZ334" s="1"/>
      <c r="UA334" s="1"/>
      <c r="UB334" s="1"/>
      <c r="UC334" s="1"/>
      <c r="UD334" s="1"/>
      <c r="UE334" s="1"/>
      <c r="UF334" s="1"/>
      <c r="UG334" s="1"/>
      <c r="UH334" s="1"/>
      <c r="UI334" s="1"/>
      <c r="UJ334" s="1"/>
      <c r="UK334" s="1"/>
      <c r="UL334" s="1"/>
      <c r="UM334" s="1"/>
      <c r="UN334" s="1"/>
      <c r="UO334" s="1"/>
      <c r="UP334" s="1"/>
      <c r="UQ334" s="1"/>
      <c r="UR334" s="1"/>
      <c r="US334" s="1"/>
      <c r="UT334" s="1"/>
      <c r="UU334" s="1"/>
      <c r="UV334" s="1"/>
      <c r="UW334" s="1"/>
      <c r="UX334" s="1"/>
      <c r="UY334" s="1"/>
      <c r="UZ334" s="1"/>
      <c r="VA334" s="1"/>
      <c r="VB334" s="1"/>
      <c r="VC334" s="1"/>
      <c r="VD334" s="1"/>
      <c r="VE334" s="1"/>
      <c r="VF334" s="1"/>
      <c r="VG334" s="1"/>
      <c r="VH334" s="1"/>
      <c r="VI334" s="1"/>
      <c r="VJ334" s="1"/>
      <c r="VK334" s="1"/>
      <c r="VL334" s="1"/>
      <c r="VM334" s="1"/>
      <c r="VN334" s="1"/>
      <c r="VO334" s="1"/>
      <c r="VP334" s="1"/>
      <c r="VQ334" s="1"/>
      <c r="VR334" s="1"/>
      <c r="VS334" s="1"/>
      <c r="VT334" s="1"/>
      <c r="VU334" s="1"/>
      <c r="VV334" s="1"/>
      <c r="VW334" s="1"/>
      <c r="VX334" s="1"/>
      <c r="VY334" s="1"/>
      <c r="VZ334" s="1"/>
      <c r="WA334" s="1"/>
      <c r="WB334" s="1"/>
      <c r="WC334" s="1"/>
      <c r="WD334" s="1"/>
      <c r="WE334" s="1"/>
      <c r="WF334" s="1"/>
      <c r="WG334" s="1"/>
      <c r="WH334" s="1"/>
      <c r="WI334" s="1"/>
      <c r="WJ334" s="1"/>
      <c r="WK334" s="1"/>
      <c r="WL334" s="1"/>
      <c r="WM334" s="1"/>
      <c r="WN334" s="1"/>
      <c r="WO334" s="1"/>
      <c r="WP334" s="1"/>
      <c r="WQ334" s="1"/>
      <c r="WR334" s="1"/>
      <c r="WS334" s="1"/>
      <c r="WT334" s="1"/>
      <c r="WU334" s="1"/>
      <c r="WV334" s="1"/>
      <c r="WW334" s="1"/>
      <c r="WX334" s="1"/>
      <c r="WY334" s="1"/>
      <c r="WZ334" s="1"/>
      <c r="XA334" s="1"/>
      <c r="XB334" s="1"/>
      <c r="XC334" s="1"/>
      <c r="XD334" s="1"/>
      <c r="XE334" s="1"/>
      <c r="XF334" s="1"/>
      <c r="XG334" s="1"/>
      <c r="XH334" s="1"/>
      <c r="XI334" s="1"/>
      <c r="XJ334" s="1"/>
      <c r="XK334" s="1"/>
      <c r="XL334" s="1"/>
      <c r="XM334" s="1"/>
      <c r="XN334" s="1"/>
      <c r="XO334" s="1"/>
      <c r="XP334" s="1"/>
      <c r="XQ334" s="1"/>
      <c r="XR334" s="1"/>
      <c r="XS334" s="1"/>
      <c r="XT334" s="1"/>
      <c r="XU334" s="1"/>
      <c r="XV334" s="1"/>
      <c r="XW334" s="1"/>
      <c r="XX334" s="1"/>
      <c r="XY334" s="1"/>
      <c r="XZ334" s="1"/>
      <c r="YA334" s="1"/>
      <c r="YB334" s="1"/>
      <c r="YC334" s="1"/>
      <c r="YD334" s="1"/>
      <c r="YE334" s="1"/>
      <c r="YF334" s="1"/>
      <c r="YG334" s="1"/>
      <c r="YH334" s="1"/>
      <c r="YI334" s="1"/>
      <c r="YJ334" s="1"/>
      <c r="YK334" s="1"/>
      <c r="YL334" s="1"/>
      <c r="YM334" s="1"/>
      <c r="YN334" s="1"/>
      <c r="YO334" s="1"/>
      <c r="YP334" s="1"/>
      <c r="YQ334" s="1"/>
      <c r="YR334" s="1"/>
      <c r="YS334" s="1"/>
      <c r="YT334" s="1"/>
      <c r="YU334" s="1"/>
      <c r="YV334" s="1"/>
      <c r="YW334" s="1"/>
      <c r="YX334" s="1"/>
      <c r="YY334" s="1"/>
      <c r="YZ334" s="1"/>
      <c r="ZA334" s="1"/>
      <c r="ZB334" s="1"/>
      <c r="ZC334" s="1"/>
      <c r="ZD334" s="1"/>
      <c r="ZE334" s="1"/>
      <c r="ZF334" s="1"/>
      <c r="ZG334" s="1"/>
      <c r="ZH334" s="1"/>
      <c r="ZI334" s="1"/>
      <c r="ZJ334" s="1"/>
      <c r="ZK334" s="1"/>
      <c r="ZL334" s="1"/>
      <c r="ZM334" s="1"/>
      <c r="ZN334" s="1"/>
      <c r="ZO334" s="1"/>
      <c r="ZP334" s="1"/>
      <c r="ZQ334" s="1"/>
      <c r="ZR334" s="1"/>
      <c r="ZS334" s="1"/>
      <c r="ZT334" s="1"/>
      <c r="ZU334" s="1"/>
      <c r="ZV334" s="1"/>
      <c r="ZW334" s="1"/>
      <c r="ZX334" s="1"/>
      <c r="ZY334" s="1"/>
      <c r="ZZ334" s="1"/>
      <c r="AAA334" s="1"/>
      <c r="AAB334" s="1"/>
      <c r="AAC334" s="1"/>
      <c r="AAD334" s="1"/>
      <c r="AAE334" s="1"/>
      <c r="AAF334" s="1"/>
      <c r="AAG334" s="1"/>
      <c r="AAH334" s="1"/>
      <c r="AAI334" s="1"/>
      <c r="AAJ334" s="1"/>
      <c r="AAK334" s="1"/>
      <c r="AAL334" s="1"/>
      <c r="AAM334" s="1"/>
      <c r="AAN334" s="1"/>
      <c r="AAO334" s="1"/>
      <c r="AAP334" s="1"/>
      <c r="AAQ334" s="1"/>
      <c r="AAR334" s="1"/>
      <c r="AAS334" s="1"/>
      <c r="AAT334" s="1"/>
      <c r="AAU334" s="1"/>
      <c r="AAV334" s="1"/>
      <c r="AAW334" s="1"/>
      <c r="AAX334" s="1"/>
      <c r="AAY334" s="1"/>
      <c r="AAZ334" s="1"/>
      <c r="ABA334" s="1"/>
      <c r="ABB334" s="1"/>
      <c r="ABC334" s="1"/>
      <c r="ABD334" s="1"/>
      <c r="ABE334" s="1"/>
      <c r="ABF334" s="1"/>
      <c r="ABG334" s="1"/>
      <c r="ABH334" s="1"/>
      <c r="ABI334" s="1"/>
      <c r="ABJ334" s="1"/>
      <c r="ABK334" s="1"/>
      <c r="ABL334" s="1"/>
      <c r="ABM334" s="1"/>
      <c r="ABN334" s="1"/>
      <c r="ABO334" s="1"/>
      <c r="ABP334" s="1"/>
      <c r="ABQ334" s="1"/>
      <c r="ABR334" s="1"/>
      <c r="ABS334" s="1"/>
      <c r="ABT334" s="1"/>
      <c r="ABU334" s="1"/>
      <c r="ABV334" s="1"/>
      <c r="ABW334" s="1"/>
      <c r="ABX334" s="1"/>
      <c r="ABY334" s="1"/>
      <c r="ABZ334" s="1"/>
      <c r="ACA334" s="1"/>
      <c r="ACB334" s="1"/>
      <c r="ACC334" s="1"/>
      <c r="ACD334" s="1"/>
      <c r="ACE334" s="1"/>
      <c r="ACF334" s="1"/>
      <c r="ACG334" s="1"/>
      <c r="ACH334" s="1"/>
      <c r="ACI334" s="1"/>
      <c r="ACJ334" s="1"/>
      <c r="ACK334" s="1"/>
      <c r="ACL334" s="1"/>
      <c r="ACM334" s="1"/>
      <c r="ACN334" s="1"/>
      <c r="ACO334" s="1"/>
      <c r="ACP334" s="1"/>
      <c r="ACQ334" s="1"/>
      <c r="ACR334" s="1"/>
      <c r="ACS334" s="1"/>
      <c r="ACT334" s="1"/>
      <c r="ACU334" s="1"/>
      <c r="ACV334" s="1"/>
      <c r="ACW334" s="1"/>
      <c r="ACX334" s="1"/>
      <c r="ACY334" s="1"/>
      <c r="ACZ334" s="1"/>
      <c r="ADA334" s="1"/>
      <c r="ADB334" s="1"/>
      <c r="ADC334" s="1"/>
      <c r="ADD334" s="1"/>
      <c r="ADE334" s="1"/>
      <c r="ADF334" s="1"/>
      <c r="ADG334" s="1"/>
      <c r="ADH334" s="1"/>
      <c r="ADI334" s="1"/>
      <c r="ADJ334" s="1"/>
      <c r="ADK334" s="1"/>
      <c r="ADL334" s="1"/>
      <c r="ADM334" s="1"/>
      <c r="ADN334" s="1"/>
      <c r="ADO334" s="1"/>
      <c r="ADP334" s="1"/>
      <c r="ADQ334" s="1"/>
      <c r="ADR334" s="1"/>
      <c r="ADS334" s="1"/>
      <c r="ADT334" s="1"/>
      <c r="ADU334" s="1"/>
      <c r="ADV334" s="1"/>
      <c r="ADW334" s="1"/>
      <c r="ADX334" s="1"/>
      <c r="ADY334" s="1"/>
      <c r="ADZ334" s="1"/>
      <c r="AEA334" s="1"/>
      <c r="AEB334" s="1"/>
      <c r="AEC334" s="1"/>
      <c r="AED334" s="1"/>
      <c r="AEE334" s="1"/>
      <c r="AEF334" s="1"/>
      <c r="AEG334" s="1"/>
      <c r="AEH334" s="1"/>
      <c r="AEI334" s="1"/>
      <c r="AEJ334" s="1"/>
      <c r="AEK334" s="1"/>
      <c r="AEL334" s="1"/>
      <c r="AEM334" s="1"/>
      <c r="AEN334" s="1"/>
      <c r="AEO334" s="1"/>
      <c r="AEP334" s="1"/>
      <c r="AEQ334" s="1"/>
      <c r="AER334" s="1"/>
      <c r="AES334" s="1"/>
      <c r="AET334" s="1"/>
      <c r="AEU334" s="1"/>
      <c r="AEV334" s="1"/>
      <c r="AEW334" s="1"/>
      <c r="AEX334" s="1"/>
      <c r="AEY334" s="1"/>
      <c r="AEZ334" s="1"/>
      <c r="AFA334" s="1"/>
      <c r="AFB334" s="1"/>
      <c r="AFC334" s="1"/>
      <c r="AFD334" s="1"/>
      <c r="AFE334" s="1"/>
      <c r="AFF334" s="1"/>
      <c r="AFG334" s="1"/>
      <c r="AFH334" s="1"/>
      <c r="AFI334" s="1"/>
      <c r="AFJ334" s="1"/>
      <c r="AFK334" s="1"/>
      <c r="AFL334" s="1"/>
      <c r="AFM334" s="1"/>
      <c r="AFN334" s="1"/>
      <c r="AFO334" s="1"/>
      <c r="AFP334" s="1"/>
      <c r="AFQ334" s="1"/>
      <c r="AFR334" s="1"/>
      <c r="AFS334" s="1"/>
      <c r="AFT334" s="1"/>
      <c r="AFU334" s="1"/>
      <c r="AFV334" s="1"/>
      <c r="AFW334" s="1"/>
      <c r="AFX334" s="1"/>
      <c r="AFY334" s="1"/>
      <c r="AFZ334" s="1"/>
      <c r="AGA334" s="1"/>
      <c r="AGB334" s="1"/>
      <c r="AGC334" s="1"/>
      <c r="AGD334" s="1"/>
      <c r="AGE334" s="1"/>
      <c r="AGF334" s="1"/>
      <c r="AGG334" s="1"/>
      <c r="AGH334" s="1"/>
      <c r="AGI334" s="1"/>
      <c r="AGJ334" s="1"/>
      <c r="AGK334" s="1"/>
      <c r="AGL334" s="1"/>
      <c r="AGM334" s="1"/>
      <c r="AGN334" s="1"/>
      <c r="AGO334" s="1"/>
      <c r="AGP334" s="1"/>
      <c r="AGQ334" s="1"/>
      <c r="AGR334" s="1"/>
      <c r="AGS334" s="1"/>
      <c r="AGT334" s="1"/>
      <c r="AGU334" s="1"/>
      <c r="AGV334" s="1"/>
      <c r="AGW334" s="1"/>
      <c r="AGX334" s="1"/>
      <c r="AGY334" s="1"/>
      <c r="AGZ334" s="1"/>
      <c r="AHA334" s="1"/>
      <c r="AHB334" s="1"/>
      <c r="AHC334" s="1"/>
      <c r="AHD334" s="1"/>
      <c r="AHE334" s="1"/>
      <c r="AHF334" s="1"/>
      <c r="AHG334" s="1"/>
      <c r="AHH334" s="1"/>
      <c r="AHI334" s="1"/>
      <c r="AHJ334" s="1"/>
      <c r="AHK334" s="1"/>
      <c r="AHL334" s="1"/>
      <c r="AHM334" s="1"/>
      <c r="AHN334" s="1"/>
      <c r="AHO334" s="1"/>
      <c r="AHP334" s="1"/>
      <c r="AHQ334" s="1"/>
      <c r="AHR334" s="1"/>
      <c r="AHS334" s="1"/>
      <c r="AHT334" s="1"/>
      <c r="AHU334" s="1"/>
      <c r="AHV334" s="1"/>
      <c r="AHW334" s="1"/>
      <c r="AHX334" s="1"/>
      <c r="AHY334" s="1"/>
      <c r="AHZ334" s="1"/>
      <c r="AIA334" s="1"/>
      <c r="AIB334" s="1"/>
      <c r="AIC334" s="1"/>
      <c r="AID334" s="1"/>
      <c r="AIE334" s="1"/>
      <c r="AIF334" s="1"/>
      <c r="AIG334" s="1"/>
      <c r="AIH334" s="1"/>
      <c r="AII334" s="1"/>
      <c r="AIJ334" s="1"/>
      <c r="AIK334" s="1"/>
      <c r="AIL334" s="1"/>
      <c r="AIM334" s="1"/>
      <c r="AIN334" s="1"/>
      <c r="AIO334" s="1"/>
      <c r="AIP334" s="1"/>
      <c r="AIQ334" s="1"/>
      <c r="AIR334" s="1"/>
      <c r="AIS334" s="1"/>
      <c r="AIT334" s="1"/>
      <c r="AIU334" s="1"/>
      <c r="AIV334" s="1"/>
      <c r="AIW334" s="1"/>
      <c r="AIX334" s="1"/>
      <c r="AIY334" s="1"/>
      <c r="AIZ334" s="1"/>
      <c r="AJA334" s="1"/>
      <c r="AJB334" s="1"/>
      <c r="AJC334" s="1"/>
      <c r="AJD334" s="1"/>
      <c r="AJE334" s="1"/>
      <c r="AJF334" s="1"/>
      <c r="AJG334" s="1"/>
      <c r="AJH334" s="1"/>
      <c r="AJI334" s="1"/>
      <c r="AJJ334" s="1"/>
      <c r="AJK334" s="1"/>
      <c r="AJL334" s="1"/>
      <c r="AJM334" s="1"/>
      <c r="AJN334" s="1"/>
      <c r="AJO334" s="1"/>
      <c r="AJP334" s="1"/>
      <c r="AJQ334" s="1"/>
      <c r="AJR334" s="1"/>
      <c r="AJS334" s="1"/>
      <c r="AJT334" s="1"/>
      <c r="AJU334" s="1"/>
      <c r="AJV334" s="1"/>
      <c r="AJW334" s="1"/>
      <c r="AJX334" s="1"/>
      <c r="AJY334" s="1"/>
      <c r="AJZ334" s="1"/>
      <c r="AKA334" s="1"/>
      <c r="AKB334" s="1"/>
      <c r="AKC334" s="1"/>
      <c r="AKD334" s="1"/>
      <c r="AKE334" s="1"/>
      <c r="AKF334" s="1"/>
      <c r="AKG334" s="1"/>
      <c r="AKH334" s="1"/>
      <c r="AKI334" s="1"/>
      <c r="AKJ334" s="1"/>
      <c r="AKK334" s="1"/>
      <c r="AKL334" s="1"/>
      <c r="AKM334" s="1"/>
      <c r="AKN334" s="1"/>
      <c r="AKO334" s="1"/>
      <c r="AKP334" s="1"/>
      <c r="AKQ334" s="1"/>
      <c r="AKR334" s="1"/>
      <c r="AKS334" s="1"/>
      <c r="AKT334" s="1"/>
      <c r="AKU334" s="1"/>
      <c r="AKV334" s="1"/>
      <c r="AKW334" s="1"/>
      <c r="AKX334" s="1"/>
      <c r="AKY334" s="1"/>
      <c r="AKZ334" s="1"/>
      <c r="ALA334" s="1"/>
      <c r="ALB334" s="1"/>
      <c r="ALC334" s="1"/>
      <c r="ALD334" s="1"/>
      <c r="ALE334" s="1"/>
      <c r="ALF334" s="1"/>
      <c r="ALG334" s="1"/>
      <c r="ALH334" s="1"/>
      <c r="ALI334" s="1"/>
      <c r="ALJ334" s="1"/>
      <c r="ALK334" s="1"/>
      <c r="ALL334" s="1"/>
      <c r="ALM334" s="1"/>
      <c r="ALN334" s="1"/>
      <c r="ALO334" s="1"/>
      <c r="ALP334" s="1"/>
      <c r="ALQ334" s="1"/>
      <c r="ALR334" s="1"/>
      <c r="ALS334" s="1"/>
      <c r="ALT334" s="1"/>
      <c r="ALU334" s="1"/>
      <c r="ALV334" s="1"/>
      <c r="ALW334" s="1"/>
      <c r="ALX334" s="1"/>
      <c r="ALY334" s="1"/>
      <c r="ALZ334" s="1"/>
      <c r="AMA334" s="1"/>
      <c r="AMB334" s="1"/>
      <c r="AMC334" s="1"/>
      <c r="AMD334" s="1"/>
      <c r="AME334" s="1"/>
      <c r="AMF334" s="1"/>
      <c r="AMG334" s="1"/>
      <c r="AMH334" s="1"/>
      <c r="AMI334" s="1"/>
      <c r="AMJ334" s="1"/>
    </row>
    <row r="335" spans="1:1024" customFormat="1" hidden="1" x14ac:dyDescent="0.25">
      <c r="A335" s="2" t="s">
        <v>737</v>
      </c>
      <c r="B335" s="3"/>
      <c r="C335" s="3"/>
      <c r="D335" s="3" t="s">
        <v>738</v>
      </c>
      <c r="E335" s="3" t="s">
        <v>738</v>
      </c>
      <c r="F335" s="3" t="s">
        <v>672</v>
      </c>
      <c r="G335" s="3" t="s">
        <v>21</v>
      </c>
      <c r="H335" s="3">
        <v>2</v>
      </c>
      <c r="I335" s="3" t="s">
        <v>460</v>
      </c>
      <c r="J335" s="3">
        <v>140000</v>
      </c>
      <c r="K335" s="37" t="s">
        <v>674</v>
      </c>
      <c r="L335" s="37">
        <v>7111000016</v>
      </c>
      <c r="M335" s="37" t="s">
        <v>675</v>
      </c>
      <c r="N335" s="29" t="s">
        <v>676</v>
      </c>
      <c r="O335" s="6" t="s">
        <v>677</v>
      </c>
      <c r="P335" s="8">
        <v>85</v>
      </c>
      <c r="Q335" s="6" t="str">
        <f>MID(Таблица1[[#This Row],[ТН ВЭД 1]],1,2)</f>
        <v>85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A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LS335" s="1"/>
      <c r="LT335" s="1"/>
      <c r="LU335" s="1"/>
      <c r="LV335" s="1"/>
      <c r="LW335" s="1"/>
      <c r="LX335" s="1"/>
      <c r="LY335" s="1"/>
      <c r="LZ335" s="1"/>
      <c r="MA335" s="1"/>
      <c r="MB335" s="1"/>
      <c r="MC335" s="1"/>
      <c r="MD335" s="1"/>
      <c r="ME335" s="1"/>
      <c r="MF335" s="1"/>
      <c r="MG335" s="1"/>
      <c r="MH335" s="1"/>
      <c r="MI335" s="1"/>
      <c r="MJ335" s="1"/>
      <c r="MK335" s="1"/>
      <c r="ML335" s="1"/>
      <c r="MM335" s="1"/>
      <c r="MN335" s="1"/>
      <c r="MO335" s="1"/>
      <c r="MP335" s="1"/>
      <c r="MQ335" s="1"/>
      <c r="MR335" s="1"/>
      <c r="MS335" s="1"/>
      <c r="MT335" s="1"/>
      <c r="MU335" s="1"/>
      <c r="MV335" s="1"/>
      <c r="MW335" s="1"/>
      <c r="MX335" s="1"/>
      <c r="MY335" s="1"/>
      <c r="MZ335" s="1"/>
      <c r="NA335" s="1"/>
      <c r="NB335" s="1"/>
      <c r="NC335" s="1"/>
      <c r="ND335" s="1"/>
      <c r="NE335" s="1"/>
      <c r="NF335" s="1"/>
      <c r="NG335" s="1"/>
      <c r="NH335" s="1"/>
      <c r="NI335" s="1"/>
      <c r="NJ335" s="1"/>
      <c r="NK335" s="1"/>
      <c r="NL335" s="1"/>
      <c r="NM335" s="1"/>
      <c r="NN335" s="1"/>
      <c r="NO335" s="1"/>
      <c r="NP335" s="1"/>
      <c r="NQ335" s="1"/>
      <c r="NR335" s="1"/>
      <c r="NS335" s="1"/>
      <c r="NT335" s="1"/>
      <c r="NU335" s="1"/>
      <c r="NV335" s="1"/>
      <c r="NW335" s="1"/>
      <c r="NX335" s="1"/>
      <c r="NY335" s="1"/>
      <c r="NZ335" s="1"/>
      <c r="OA335" s="1"/>
      <c r="OB335" s="1"/>
      <c r="OC335" s="1"/>
      <c r="OD335" s="1"/>
      <c r="OE335" s="1"/>
      <c r="OF335" s="1"/>
      <c r="OG335" s="1"/>
      <c r="OH335" s="1"/>
      <c r="OI335" s="1"/>
      <c r="OJ335" s="1"/>
      <c r="OK335" s="1"/>
      <c r="OL335" s="1"/>
      <c r="OM335" s="1"/>
      <c r="ON335" s="1"/>
      <c r="OO335" s="1"/>
      <c r="OP335" s="1"/>
      <c r="OQ335" s="1"/>
      <c r="OR335" s="1"/>
      <c r="OS335" s="1"/>
      <c r="OT335" s="1"/>
      <c r="OU335" s="1"/>
      <c r="OV335" s="1"/>
      <c r="OW335" s="1"/>
      <c r="OX335" s="1"/>
      <c r="OY335" s="1"/>
      <c r="OZ335" s="1"/>
      <c r="PA335" s="1"/>
      <c r="PB335" s="1"/>
      <c r="PC335" s="1"/>
      <c r="PD335" s="1"/>
      <c r="PE335" s="1"/>
      <c r="PF335" s="1"/>
      <c r="PG335" s="1"/>
      <c r="PH335" s="1"/>
      <c r="PI335" s="1"/>
      <c r="PJ335" s="1"/>
      <c r="PK335" s="1"/>
      <c r="PL335" s="1"/>
      <c r="PM335" s="1"/>
      <c r="PN335" s="1"/>
      <c r="PO335" s="1"/>
      <c r="PP335" s="1"/>
      <c r="PQ335" s="1"/>
      <c r="PR335" s="1"/>
      <c r="PS335" s="1"/>
      <c r="PT335" s="1"/>
      <c r="PU335" s="1"/>
      <c r="PV335" s="1"/>
      <c r="PW335" s="1"/>
      <c r="PX335" s="1"/>
      <c r="PY335" s="1"/>
      <c r="PZ335" s="1"/>
      <c r="QA335" s="1"/>
      <c r="QB335" s="1"/>
      <c r="QC335" s="1"/>
      <c r="QD335" s="1"/>
      <c r="QE335" s="1"/>
      <c r="QF335" s="1"/>
      <c r="QG335" s="1"/>
      <c r="QH335" s="1"/>
      <c r="QI335" s="1"/>
      <c r="QJ335" s="1"/>
      <c r="QK335" s="1"/>
      <c r="QL335" s="1"/>
      <c r="QM335" s="1"/>
      <c r="QN335" s="1"/>
      <c r="QO335" s="1"/>
      <c r="QP335" s="1"/>
      <c r="QQ335" s="1"/>
      <c r="QR335" s="1"/>
      <c r="QS335" s="1"/>
      <c r="QT335" s="1"/>
      <c r="QU335" s="1"/>
      <c r="QV335" s="1"/>
      <c r="QW335" s="1"/>
      <c r="QX335" s="1"/>
      <c r="QY335" s="1"/>
      <c r="QZ335" s="1"/>
      <c r="RA335" s="1"/>
      <c r="RB335" s="1"/>
      <c r="RC335" s="1"/>
      <c r="RD335" s="1"/>
      <c r="RE335" s="1"/>
      <c r="RF335" s="1"/>
      <c r="RG335" s="1"/>
      <c r="RH335" s="1"/>
      <c r="RI335" s="1"/>
      <c r="RJ335" s="1"/>
      <c r="RK335" s="1"/>
      <c r="RL335" s="1"/>
      <c r="RM335" s="1"/>
      <c r="RN335" s="1"/>
      <c r="RO335" s="1"/>
      <c r="RP335" s="1"/>
      <c r="RQ335" s="1"/>
      <c r="RR335" s="1"/>
      <c r="RS335" s="1"/>
      <c r="RT335" s="1"/>
      <c r="RU335" s="1"/>
      <c r="RV335" s="1"/>
      <c r="RW335" s="1"/>
      <c r="RX335" s="1"/>
      <c r="RY335" s="1"/>
      <c r="RZ335" s="1"/>
      <c r="SA335" s="1"/>
      <c r="SB335" s="1"/>
      <c r="SC335" s="1"/>
      <c r="SD335" s="1"/>
      <c r="SE335" s="1"/>
      <c r="SF335" s="1"/>
      <c r="SG335" s="1"/>
      <c r="SH335" s="1"/>
      <c r="SI335" s="1"/>
      <c r="SJ335" s="1"/>
      <c r="SK335" s="1"/>
      <c r="SL335" s="1"/>
      <c r="SM335" s="1"/>
      <c r="SN335" s="1"/>
      <c r="SO335" s="1"/>
      <c r="SP335" s="1"/>
      <c r="SQ335" s="1"/>
      <c r="SR335" s="1"/>
      <c r="SS335" s="1"/>
      <c r="ST335" s="1"/>
      <c r="SU335" s="1"/>
      <c r="SV335" s="1"/>
      <c r="SW335" s="1"/>
      <c r="SX335" s="1"/>
      <c r="SY335" s="1"/>
      <c r="SZ335" s="1"/>
      <c r="TA335" s="1"/>
      <c r="TB335" s="1"/>
      <c r="TC335" s="1"/>
      <c r="TD335" s="1"/>
      <c r="TE335" s="1"/>
      <c r="TF335" s="1"/>
      <c r="TG335" s="1"/>
      <c r="TH335" s="1"/>
      <c r="TI335" s="1"/>
      <c r="TJ335" s="1"/>
      <c r="TK335" s="1"/>
      <c r="TL335" s="1"/>
      <c r="TM335" s="1"/>
      <c r="TN335" s="1"/>
      <c r="TO335" s="1"/>
      <c r="TP335" s="1"/>
      <c r="TQ335" s="1"/>
      <c r="TR335" s="1"/>
      <c r="TS335" s="1"/>
      <c r="TT335" s="1"/>
      <c r="TU335" s="1"/>
      <c r="TV335" s="1"/>
      <c r="TW335" s="1"/>
      <c r="TX335" s="1"/>
      <c r="TY335" s="1"/>
      <c r="TZ335" s="1"/>
      <c r="UA335" s="1"/>
      <c r="UB335" s="1"/>
      <c r="UC335" s="1"/>
      <c r="UD335" s="1"/>
      <c r="UE335" s="1"/>
      <c r="UF335" s="1"/>
      <c r="UG335" s="1"/>
      <c r="UH335" s="1"/>
      <c r="UI335" s="1"/>
      <c r="UJ335" s="1"/>
      <c r="UK335" s="1"/>
      <c r="UL335" s="1"/>
      <c r="UM335" s="1"/>
      <c r="UN335" s="1"/>
      <c r="UO335" s="1"/>
      <c r="UP335" s="1"/>
      <c r="UQ335" s="1"/>
      <c r="UR335" s="1"/>
      <c r="US335" s="1"/>
      <c r="UT335" s="1"/>
      <c r="UU335" s="1"/>
      <c r="UV335" s="1"/>
      <c r="UW335" s="1"/>
      <c r="UX335" s="1"/>
      <c r="UY335" s="1"/>
      <c r="UZ335" s="1"/>
      <c r="VA335" s="1"/>
      <c r="VB335" s="1"/>
      <c r="VC335" s="1"/>
      <c r="VD335" s="1"/>
      <c r="VE335" s="1"/>
      <c r="VF335" s="1"/>
      <c r="VG335" s="1"/>
      <c r="VH335" s="1"/>
      <c r="VI335" s="1"/>
      <c r="VJ335" s="1"/>
      <c r="VK335" s="1"/>
      <c r="VL335" s="1"/>
      <c r="VM335" s="1"/>
      <c r="VN335" s="1"/>
      <c r="VO335" s="1"/>
      <c r="VP335" s="1"/>
      <c r="VQ335" s="1"/>
      <c r="VR335" s="1"/>
      <c r="VS335" s="1"/>
      <c r="VT335" s="1"/>
      <c r="VU335" s="1"/>
      <c r="VV335" s="1"/>
      <c r="VW335" s="1"/>
      <c r="VX335" s="1"/>
      <c r="VY335" s="1"/>
      <c r="VZ335" s="1"/>
      <c r="WA335" s="1"/>
      <c r="WB335" s="1"/>
      <c r="WC335" s="1"/>
      <c r="WD335" s="1"/>
      <c r="WE335" s="1"/>
      <c r="WF335" s="1"/>
      <c r="WG335" s="1"/>
      <c r="WH335" s="1"/>
      <c r="WI335" s="1"/>
      <c r="WJ335" s="1"/>
      <c r="WK335" s="1"/>
      <c r="WL335" s="1"/>
      <c r="WM335" s="1"/>
      <c r="WN335" s="1"/>
      <c r="WO335" s="1"/>
      <c r="WP335" s="1"/>
      <c r="WQ335" s="1"/>
      <c r="WR335" s="1"/>
      <c r="WS335" s="1"/>
      <c r="WT335" s="1"/>
      <c r="WU335" s="1"/>
      <c r="WV335" s="1"/>
      <c r="WW335" s="1"/>
      <c r="WX335" s="1"/>
      <c r="WY335" s="1"/>
      <c r="WZ335" s="1"/>
      <c r="XA335" s="1"/>
      <c r="XB335" s="1"/>
      <c r="XC335" s="1"/>
      <c r="XD335" s="1"/>
      <c r="XE335" s="1"/>
      <c r="XF335" s="1"/>
      <c r="XG335" s="1"/>
      <c r="XH335" s="1"/>
      <c r="XI335" s="1"/>
      <c r="XJ335" s="1"/>
      <c r="XK335" s="1"/>
      <c r="XL335" s="1"/>
      <c r="XM335" s="1"/>
      <c r="XN335" s="1"/>
      <c r="XO335" s="1"/>
      <c r="XP335" s="1"/>
      <c r="XQ335" s="1"/>
      <c r="XR335" s="1"/>
      <c r="XS335" s="1"/>
      <c r="XT335" s="1"/>
      <c r="XU335" s="1"/>
      <c r="XV335" s="1"/>
      <c r="XW335" s="1"/>
      <c r="XX335" s="1"/>
      <c r="XY335" s="1"/>
      <c r="XZ335" s="1"/>
      <c r="YA335" s="1"/>
      <c r="YB335" s="1"/>
      <c r="YC335" s="1"/>
      <c r="YD335" s="1"/>
      <c r="YE335" s="1"/>
      <c r="YF335" s="1"/>
      <c r="YG335" s="1"/>
      <c r="YH335" s="1"/>
      <c r="YI335" s="1"/>
      <c r="YJ335" s="1"/>
      <c r="YK335" s="1"/>
      <c r="YL335" s="1"/>
      <c r="YM335" s="1"/>
      <c r="YN335" s="1"/>
      <c r="YO335" s="1"/>
      <c r="YP335" s="1"/>
      <c r="YQ335" s="1"/>
      <c r="YR335" s="1"/>
      <c r="YS335" s="1"/>
      <c r="YT335" s="1"/>
      <c r="YU335" s="1"/>
      <c r="YV335" s="1"/>
      <c r="YW335" s="1"/>
      <c r="YX335" s="1"/>
      <c r="YY335" s="1"/>
      <c r="YZ335" s="1"/>
      <c r="ZA335" s="1"/>
      <c r="ZB335" s="1"/>
      <c r="ZC335" s="1"/>
      <c r="ZD335" s="1"/>
      <c r="ZE335" s="1"/>
      <c r="ZF335" s="1"/>
      <c r="ZG335" s="1"/>
      <c r="ZH335" s="1"/>
      <c r="ZI335" s="1"/>
      <c r="ZJ335" s="1"/>
      <c r="ZK335" s="1"/>
      <c r="ZL335" s="1"/>
      <c r="ZM335" s="1"/>
      <c r="ZN335" s="1"/>
      <c r="ZO335" s="1"/>
      <c r="ZP335" s="1"/>
      <c r="ZQ335" s="1"/>
      <c r="ZR335" s="1"/>
      <c r="ZS335" s="1"/>
      <c r="ZT335" s="1"/>
      <c r="ZU335" s="1"/>
      <c r="ZV335" s="1"/>
      <c r="ZW335" s="1"/>
      <c r="ZX335" s="1"/>
      <c r="ZY335" s="1"/>
      <c r="ZZ335" s="1"/>
      <c r="AAA335" s="1"/>
      <c r="AAB335" s="1"/>
      <c r="AAC335" s="1"/>
      <c r="AAD335" s="1"/>
      <c r="AAE335" s="1"/>
      <c r="AAF335" s="1"/>
      <c r="AAG335" s="1"/>
      <c r="AAH335" s="1"/>
      <c r="AAI335" s="1"/>
      <c r="AAJ335" s="1"/>
      <c r="AAK335" s="1"/>
      <c r="AAL335" s="1"/>
      <c r="AAM335" s="1"/>
      <c r="AAN335" s="1"/>
      <c r="AAO335" s="1"/>
      <c r="AAP335" s="1"/>
      <c r="AAQ335" s="1"/>
      <c r="AAR335" s="1"/>
      <c r="AAS335" s="1"/>
      <c r="AAT335" s="1"/>
      <c r="AAU335" s="1"/>
      <c r="AAV335" s="1"/>
      <c r="AAW335" s="1"/>
      <c r="AAX335" s="1"/>
      <c r="AAY335" s="1"/>
      <c r="AAZ335" s="1"/>
      <c r="ABA335" s="1"/>
      <c r="ABB335" s="1"/>
      <c r="ABC335" s="1"/>
      <c r="ABD335" s="1"/>
      <c r="ABE335" s="1"/>
      <c r="ABF335" s="1"/>
      <c r="ABG335" s="1"/>
      <c r="ABH335" s="1"/>
      <c r="ABI335" s="1"/>
      <c r="ABJ335" s="1"/>
      <c r="ABK335" s="1"/>
      <c r="ABL335" s="1"/>
      <c r="ABM335" s="1"/>
      <c r="ABN335" s="1"/>
      <c r="ABO335" s="1"/>
      <c r="ABP335" s="1"/>
      <c r="ABQ335" s="1"/>
      <c r="ABR335" s="1"/>
      <c r="ABS335" s="1"/>
      <c r="ABT335" s="1"/>
      <c r="ABU335" s="1"/>
      <c r="ABV335" s="1"/>
      <c r="ABW335" s="1"/>
      <c r="ABX335" s="1"/>
      <c r="ABY335" s="1"/>
      <c r="ABZ335" s="1"/>
      <c r="ACA335" s="1"/>
      <c r="ACB335" s="1"/>
      <c r="ACC335" s="1"/>
      <c r="ACD335" s="1"/>
      <c r="ACE335" s="1"/>
      <c r="ACF335" s="1"/>
      <c r="ACG335" s="1"/>
      <c r="ACH335" s="1"/>
      <c r="ACI335" s="1"/>
      <c r="ACJ335" s="1"/>
      <c r="ACK335" s="1"/>
      <c r="ACL335" s="1"/>
      <c r="ACM335" s="1"/>
      <c r="ACN335" s="1"/>
      <c r="ACO335" s="1"/>
      <c r="ACP335" s="1"/>
      <c r="ACQ335" s="1"/>
      <c r="ACR335" s="1"/>
      <c r="ACS335" s="1"/>
      <c r="ACT335" s="1"/>
      <c r="ACU335" s="1"/>
      <c r="ACV335" s="1"/>
      <c r="ACW335" s="1"/>
      <c r="ACX335" s="1"/>
      <c r="ACY335" s="1"/>
      <c r="ACZ335" s="1"/>
      <c r="ADA335" s="1"/>
      <c r="ADB335" s="1"/>
      <c r="ADC335" s="1"/>
      <c r="ADD335" s="1"/>
      <c r="ADE335" s="1"/>
      <c r="ADF335" s="1"/>
      <c r="ADG335" s="1"/>
      <c r="ADH335" s="1"/>
      <c r="ADI335" s="1"/>
      <c r="ADJ335" s="1"/>
      <c r="ADK335" s="1"/>
      <c r="ADL335" s="1"/>
      <c r="ADM335" s="1"/>
      <c r="ADN335" s="1"/>
      <c r="ADO335" s="1"/>
      <c r="ADP335" s="1"/>
      <c r="ADQ335" s="1"/>
      <c r="ADR335" s="1"/>
      <c r="ADS335" s="1"/>
      <c r="ADT335" s="1"/>
      <c r="ADU335" s="1"/>
      <c r="ADV335" s="1"/>
      <c r="ADW335" s="1"/>
      <c r="ADX335" s="1"/>
      <c r="ADY335" s="1"/>
      <c r="ADZ335" s="1"/>
      <c r="AEA335" s="1"/>
      <c r="AEB335" s="1"/>
      <c r="AEC335" s="1"/>
      <c r="AED335" s="1"/>
      <c r="AEE335" s="1"/>
      <c r="AEF335" s="1"/>
      <c r="AEG335" s="1"/>
      <c r="AEH335" s="1"/>
      <c r="AEI335" s="1"/>
      <c r="AEJ335" s="1"/>
      <c r="AEK335" s="1"/>
      <c r="AEL335" s="1"/>
      <c r="AEM335" s="1"/>
      <c r="AEN335" s="1"/>
      <c r="AEO335" s="1"/>
      <c r="AEP335" s="1"/>
      <c r="AEQ335" s="1"/>
      <c r="AER335" s="1"/>
      <c r="AES335" s="1"/>
      <c r="AET335" s="1"/>
      <c r="AEU335" s="1"/>
      <c r="AEV335" s="1"/>
      <c r="AEW335" s="1"/>
      <c r="AEX335" s="1"/>
      <c r="AEY335" s="1"/>
      <c r="AEZ335" s="1"/>
      <c r="AFA335" s="1"/>
      <c r="AFB335" s="1"/>
      <c r="AFC335" s="1"/>
      <c r="AFD335" s="1"/>
      <c r="AFE335" s="1"/>
      <c r="AFF335" s="1"/>
      <c r="AFG335" s="1"/>
      <c r="AFH335" s="1"/>
      <c r="AFI335" s="1"/>
      <c r="AFJ335" s="1"/>
      <c r="AFK335" s="1"/>
      <c r="AFL335" s="1"/>
      <c r="AFM335" s="1"/>
      <c r="AFN335" s="1"/>
      <c r="AFO335" s="1"/>
      <c r="AFP335" s="1"/>
      <c r="AFQ335" s="1"/>
      <c r="AFR335" s="1"/>
      <c r="AFS335" s="1"/>
      <c r="AFT335" s="1"/>
      <c r="AFU335" s="1"/>
      <c r="AFV335" s="1"/>
      <c r="AFW335" s="1"/>
      <c r="AFX335" s="1"/>
      <c r="AFY335" s="1"/>
      <c r="AFZ335" s="1"/>
      <c r="AGA335" s="1"/>
      <c r="AGB335" s="1"/>
      <c r="AGC335" s="1"/>
      <c r="AGD335" s="1"/>
      <c r="AGE335" s="1"/>
      <c r="AGF335" s="1"/>
      <c r="AGG335" s="1"/>
      <c r="AGH335" s="1"/>
      <c r="AGI335" s="1"/>
      <c r="AGJ335" s="1"/>
      <c r="AGK335" s="1"/>
      <c r="AGL335" s="1"/>
      <c r="AGM335" s="1"/>
      <c r="AGN335" s="1"/>
      <c r="AGO335" s="1"/>
      <c r="AGP335" s="1"/>
      <c r="AGQ335" s="1"/>
      <c r="AGR335" s="1"/>
      <c r="AGS335" s="1"/>
      <c r="AGT335" s="1"/>
      <c r="AGU335" s="1"/>
      <c r="AGV335" s="1"/>
      <c r="AGW335" s="1"/>
      <c r="AGX335" s="1"/>
      <c r="AGY335" s="1"/>
      <c r="AGZ335" s="1"/>
      <c r="AHA335" s="1"/>
      <c r="AHB335" s="1"/>
      <c r="AHC335" s="1"/>
      <c r="AHD335" s="1"/>
      <c r="AHE335" s="1"/>
      <c r="AHF335" s="1"/>
      <c r="AHG335" s="1"/>
      <c r="AHH335" s="1"/>
      <c r="AHI335" s="1"/>
      <c r="AHJ335" s="1"/>
      <c r="AHK335" s="1"/>
      <c r="AHL335" s="1"/>
      <c r="AHM335" s="1"/>
      <c r="AHN335" s="1"/>
      <c r="AHO335" s="1"/>
      <c r="AHP335" s="1"/>
      <c r="AHQ335" s="1"/>
      <c r="AHR335" s="1"/>
      <c r="AHS335" s="1"/>
      <c r="AHT335" s="1"/>
      <c r="AHU335" s="1"/>
      <c r="AHV335" s="1"/>
      <c r="AHW335" s="1"/>
      <c r="AHX335" s="1"/>
      <c r="AHY335" s="1"/>
      <c r="AHZ335" s="1"/>
      <c r="AIA335" s="1"/>
      <c r="AIB335" s="1"/>
      <c r="AIC335" s="1"/>
      <c r="AID335" s="1"/>
      <c r="AIE335" s="1"/>
      <c r="AIF335" s="1"/>
      <c r="AIG335" s="1"/>
      <c r="AIH335" s="1"/>
      <c r="AII335" s="1"/>
      <c r="AIJ335" s="1"/>
      <c r="AIK335" s="1"/>
      <c r="AIL335" s="1"/>
      <c r="AIM335" s="1"/>
      <c r="AIN335" s="1"/>
      <c r="AIO335" s="1"/>
      <c r="AIP335" s="1"/>
      <c r="AIQ335" s="1"/>
      <c r="AIR335" s="1"/>
      <c r="AIS335" s="1"/>
      <c r="AIT335" s="1"/>
      <c r="AIU335" s="1"/>
      <c r="AIV335" s="1"/>
      <c r="AIW335" s="1"/>
      <c r="AIX335" s="1"/>
      <c r="AIY335" s="1"/>
      <c r="AIZ335" s="1"/>
      <c r="AJA335" s="1"/>
      <c r="AJB335" s="1"/>
      <c r="AJC335" s="1"/>
      <c r="AJD335" s="1"/>
      <c r="AJE335" s="1"/>
      <c r="AJF335" s="1"/>
      <c r="AJG335" s="1"/>
      <c r="AJH335" s="1"/>
      <c r="AJI335" s="1"/>
      <c r="AJJ335" s="1"/>
      <c r="AJK335" s="1"/>
      <c r="AJL335" s="1"/>
      <c r="AJM335" s="1"/>
      <c r="AJN335" s="1"/>
      <c r="AJO335" s="1"/>
      <c r="AJP335" s="1"/>
      <c r="AJQ335" s="1"/>
      <c r="AJR335" s="1"/>
      <c r="AJS335" s="1"/>
      <c r="AJT335" s="1"/>
      <c r="AJU335" s="1"/>
      <c r="AJV335" s="1"/>
      <c r="AJW335" s="1"/>
      <c r="AJX335" s="1"/>
      <c r="AJY335" s="1"/>
      <c r="AJZ335" s="1"/>
      <c r="AKA335" s="1"/>
      <c r="AKB335" s="1"/>
      <c r="AKC335" s="1"/>
      <c r="AKD335" s="1"/>
      <c r="AKE335" s="1"/>
      <c r="AKF335" s="1"/>
      <c r="AKG335" s="1"/>
      <c r="AKH335" s="1"/>
      <c r="AKI335" s="1"/>
      <c r="AKJ335" s="1"/>
      <c r="AKK335" s="1"/>
      <c r="AKL335" s="1"/>
      <c r="AKM335" s="1"/>
      <c r="AKN335" s="1"/>
      <c r="AKO335" s="1"/>
      <c r="AKP335" s="1"/>
      <c r="AKQ335" s="1"/>
      <c r="AKR335" s="1"/>
      <c r="AKS335" s="1"/>
      <c r="AKT335" s="1"/>
      <c r="AKU335" s="1"/>
      <c r="AKV335" s="1"/>
      <c r="AKW335" s="1"/>
      <c r="AKX335" s="1"/>
      <c r="AKY335" s="1"/>
      <c r="AKZ335" s="1"/>
      <c r="ALA335" s="1"/>
      <c r="ALB335" s="1"/>
      <c r="ALC335" s="1"/>
      <c r="ALD335" s="1"/>
      <c r="ALE335" s="1"/>
      <c r="ALF335" s="1"/>
      <c r="ALG335" s="1"/>
      <c r="ALH335" s="1"/>
      <c r="ALI335" s="1"/>
      <c r="ALJ335" s="1"/>
      <c r="ALK335" s="1"/>
      <c r="ALL335" s="1"/>
      <c r="ALM335" s="1"/>
      <c r="ALN335" s="1"/>
      <c r="ALO335" s="1"/>
      <c r="ALP335" s="1"/>
      <c r="ALQ335" s="1"/>
      <c r="ALR335" s="1"/>
      <c r="ALS335" s="1"/>
      <c r="ALT335" s="1"/>
      <c r="ALU335" s="1"/>
      <c r="ALV335" s="1"/>
      <c r="ALW335" s="1"/>
      <c r="ALX335" s="1"/>
      <c r="ALY335" s="1"/>
      <c r="ALZ335" s="1"/>
      <c r="AMA335" s="1"/>
      <c r="AMB335" s="1"/>
      <c r="AMC335" s="1"/>
      <c r="AMD335" s="1"/>
      <c r="AME335" s="1"/>
      <c r="AMF335" s="1"/>
      <c r="AMG335" s="1"/>
      <c r="AMH335" s="1"/>
      <c r="AMI335" s="1"/>
      <c r="AMJ335" s="1"/>
    </row>
    <row r="336" spans="1:1024" customFormat="1" hidden="1" x14ac:dyDescent="0.25">
      <c r="A336" s="9" t="s">
        <v>739</v>
      </c>
      <c r="B336" s="12">
        <v>28129000000</v>
      </c>
      <c r="C336" s="12" t="s">
        <v>740</v>
      </c>
      <c r="D336" s="12" t="s">
        <v>309</v>
      </c>
      <c r="E336" s="10" t="s">
        <v>741</v>
      </c>
      <c r="F336" s="10" t="s">
        <v>742</v>
      </c>
      <c r="G336" s="12" t="s">
        <v>319</v>
      </c>
      <c r="H336" s="12">
        <v>600</v>
      </c>
      <c r="I336" s="12" t="s">
        <v>117</v>
      </c>
      <c r="J336" s="12">
        <v>45</v>
      </c>
      <c r="K336" s="13" t="s">
        <v>743</v>
      </c>
      <c r="L336" s="13">
        <v>7113000847</v>
      </c>
      <c r="M336" s="38" t="s">
        <v>744</v>
      </c>
      <c r="N336" s="13" t="s">
        <v>25</v>
      </c>
      <c r="O336" s="13" t="s">
        <v>745</v>
      </c>
      <c r="P336" s="15" t="s">
        <v>495</v>
      </c>
      <c r="Q336" s="13" t="str">
        <f>MID(Таблица1[[#This Row],[ТН ВЭД 1]],1,2)</f>
        <v>28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A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S336" s="1"/>
      <c r="LT336" s="1"/>
      <c r="LU336" s="1"/>
      <c r="LV336" s="1"/>
      <c r="LW336" s="1"/>
      <c r="LX336" s="1"/>
      <c r="LY336" s="1"/>
      <c r="LZ336" s="1"/>
      <c r="MA336" s="1"/>
      <c r="MB336" s="1"/>
      <c r="MC336" s="1"/>
      <c r="MD336" s="1"/>
      <c r="ME336" s="1"/>
      <c r="MF336" s="1"/>
      <c r="MG336" s="1"/>
      <c r="MH336" s="1"/>
      <c r="MI336" s="1"/>
      <c r="MJ336" s="1"/>
      <c r="MK336" s="1"/>
      <c r="ML336" s="1"/>
      <c r="MM336" s="1"/>
      <c r="MN336" s="1"/>
      <c r="MO336" s="1"/>
      <c r="MP336" s="1"/>
      <c r="MQ336" s="1"/>
      <c r="MR336" s="1"/>
      <c r="MS336" s="1"/>
      <c r="MT336" s="1"/>
      <c r="MU336" s="1"/>
      <c r="MV336" s="1"/>
      <c r="MW336" s="1"/>
      <c r="MX336" s="1"/>
      <c r="MY336" s="1"/>
      <c r="MZ336" s="1"/>
      <c r="NA336" s="1"/>
      <c r="NB336" s="1"/>
      <c r="NC336" s="1"/>
      <c r="ND336" s="1"/>
      <c r="NE336" s="1"/>
      <c r="NF336" s="1"/>
      <c r="NG336" s="1"/>
      <c r="NH336" s="1"/>
      <c r="NI336" s="1"/>
      <c r="NJ336" s="1"/>
      <c r="NK336" s="1"/>
      <c r="NL336" s="1"/>
      <c r="NM336" s="1"/>
      <c r="NN336" s="1"/>
      <c r="NO336" s="1"/>
      <c r="NP336" s="1"/>
      <c r="NQ336" s="1"/>
      <c r="NR336" s="1"/>
      <c r="NS336" s="1"/>
      <c r="NT336" s="1"/>
      <c r="NU336" s="1"/>
      <c r="NV336" s="1"/>
      <c r="NW336" s="1"/>
      <c r="NX336" s="1"/>
      <c r="NY336" s="1"/>
      <c r="NZ336" s="1"/>
      <c r="OA336" s="1"/>
      <c r="OB336" s="1"/>
      <c r="OC336" s="1"/>
      <c r="OD336" s="1"/>
      <c r="OE336" s="1"/>
      <c r="OF336" s="1"/>
      <c r="OG336" s="1"/>
      <c r="OH336" s="1"/>
      <c r="OI336" s="1"/>
      <c r="OJ336" s="1"/>
      <c r="OK336" s="1"/>
      <c r="OL336" s="1"/>
      <c r="OM336" s="1"/>
      <c r="ON336" s="1"/>
      <c r="OO336" s="1"/>
      <c r="OP336" s="1"/>
      <c r="OQ336" s="1"/>
      <c r="OR336" s="1"/>
      <c r="OS336" s="1"/>
      <c r="OT336" s="1"/>
      <c r="OU336" s="1"/>
      <c r="OV336" s="1"/>
      <c r="OW336" s="1"/>
      <c r="OX336" s="1"/>
      <c r="OY336" s="1"/>
      <c r="OZ336" s="1"/>
      <c r="PA336" s="1"/>
      <c r="PB336" s="1"/>
      <c r="PC336" s="1"/>
      <c r="PD336" s="1"/>
      <c r="PE336" s="1"/>
      <c r="PF336" s="1"/>
      <c r="PG336" s="1"/>
      <c r="PH336" s="1"/>
      <c r="PI336" s="1"/>
      <c r="PJ336" s="1"/>
      <c r="PK336" s="1"/>
      <c r="PL336" s="1"/>
      <c r="PM336" s="1"/>
      <c r="PN336" s="1"/>
      <c r="PO336" s="1"/>
      <c r="PP336" s="1"/>
      <c r="PQ336" s="1"/>
      <c r="PR336" s="1"/>
      <c r="PS336" s="1"/>
      <c r="PT336" s="1"/>
      <c r="PU336" s="1"/>
      <c r="PV336" s="1"/>
      <c r="PW336" s="1"/>
      <c r="PX336" s="1"/>
      <c r="PY336" s="1"/>
      <c r="PZ336" s="1"/>
      <c r="QA336" s="1"/>
      <c r="QB336" s="1"/>
      <c r="QC336" s="1"/>
      <c r="QD336" s="1"/>
      <c r="QE336" s="1"/>
      <c r="QF336" s="1"/>
      <c r="QG336" s="1"/>
      <c r="QH336" s="1"/>
      <c r="QI336" s="1"/>
      <c r="QJ336" s="1"/>
      <c r="QK336" s="1"/>
      <c r="QL336" s="1"/>
      <c r="QM336" s="1"/>
      <c r="QN336" s="1"/>
      <c r="QO336" s="1"/>
      <c r="QP336" s="1"/>
      <c r="QQ336" s="1"/>
      <c r="QR336" s="1"/>
      <c r="QS336" s="1"/>
      <c r="QT336" s="1"/>
      <c r="QU336" s="1"/>
      <c r="QV336" s="1"/>
      <c r="QW336" s="1"/>
      <c r="QX336" s="1"/>
      <c r="QY336" s="1"/>
      <c r="QZ336" s="1"/>
      <c r="RA336" s="1"/>
      <c r="RB336" s="1"/>
      <c r="RC336" s="1"/>
      <c r="RD336" s="1"/>
      <c r="RE336" s="1"/>
      <c r="RF336" s="1"/>
      <c r="RG336" s="1"/>
      <c r="RH336" s="1"/>
      <c r="RI336" s="1"/>
      <c r="RJ336" s="1"/>
      <c r="RK336" s="1"/>
      <c r="RL336" s="1"/>
      <c r="RM336" s="1"/>
      <c r="RN336" s="1"/>
      <c r="RO336" s="1"/>
      <c r="RP336" s="1"/>
      <c r="RQ336" s="1"/>
      <c r="RR336" s="1"/>
      <c r="RS336" s="1"/>
      <c r="RT336" s="1"/>
      <c r="RU336" s="1"/>
      <c r="RV336" s="1"/>
      <c r="RW336" s="1"/>
      <c r="RX336" s="1"/>
      <c r="RY336" s="1"/>
      <c r="RZ336" s="1"/>
      <c r="SA336" s="1"/>
      <c r="SB336" s="1"/>
      <c r="SC336" s="1"/>
      <c r="SD336" s="1"/>
      <c r="SE336" s="1"/>
      <c r="SF336" s="1"/>
      <c r="SG336" s="1"/>
      <c r="SH336" s="1"/>
      <c r="SI336" s="1"/>
      <c r="SJ336" s="1"/>
      <c r="SK336" s="1"/>
      <c r="SL336" s="1"/>
      <c r="SM336" s="1"/>
      <c r="SN336" s="1"/>
      <c r="SO336" s="1"/>
      <c r="SP336" s="1"/>
      <c r="SQ336" s="1"/>
      <c r="SR336" s="1"/>
      <c r="SS336" s="1"/>
      <c r="ST336" s="1"/>
      <c r="SU336" s="1"/>
      <c r="SV336" s="1"/>
      <c r="SW336" s="1"/>
      <c r="SX336" s="1"/>
      <c r="SY336" s="1"/>
      <c r="SZ336" s="1"/>
      <c r="TA336" s="1"/>
      <c r="TB336" s="1"/>
      <c r="TC336" s="1"/>
      <c r="TD336" s="1"/>
      <c r="TE336" s="1"/>
      <c r="TF336" s="1"/>
      <c r="TG336" s="1"/>
      <c r="TH336" s="1"/>
      <c r="TI336" s="1"/>
      <c r="TJ336" s="1"/>
      <c r="TK336" s="1"/>
      <c r="TL336" s="1"/>
      <c r="TM336" s="1"/>
      <c r="TN336" s="1"/>
      <c r="TO336" s="1"/>
      <c r="TP336" s="1"/>
      <c r="TQ336" s="1"/>
      <c r="TR336" s="1"/>
      <c r="TS336" s="1"/>
      <c r="TT336" s="1"/>
      <c r="TU336" s="1"/>
      <c r="TV336" s="1"/>
      <c r="TW336" s="1"/>
      <c r="TX336" s="1"/>
      <c r="TY336" s="1"/>
      <c r="TZ336" s="1"/>
      <c r="UA336" s="1"/>
      <c r="UB336" s="1"/>
      <c r="UC336" s="1"/>
      <c r="UD336" s="1"/>
      <c r="UE336" s="1"/>
      <c r="UF336" s="1"/>
      <c r="UG336" s="1"/>
      <c r="UH336" s="1"/>
      <c r="UI336" s="1"/>
      <c r="UJ336" s="1"/>
      <c r="UK336" s="1"/>
      <c r="UL336" s="1"/>
      <c r="UM336" s="1"/>
      <c r="UN336" s="1"/>
      <c r="UO336" s="1"/>
      <c r="UP336" s="1"/>
      <c r="UQ336" s="1"/>
      <c r="UR336" s="1"/>
      <c r="US336" s="1"/>
      <c r="UT336" s="1"/>
      <c r="UU336" s="1"/>
      <c r="UV336" s="1"/>
      <c r="UW336" s="1"/>
      <c r="UX336" s="1"/>
      <c r="UY336" s="1"/>
      <c r="UZ336" s="1"/>
      <c r="VA336" s="1"/>
      <c r="VB336" s="1"/>
      <c r="VC336" s="1"/>
      <c r="VD336" s="1"/>
      <c r="VE336" s="1"/>
      <c r="VF336" s="1"/>
      <c r="VG336" s="1"/>
      <c r="VH336" s="1"/>
      <c r="VI336" s="1"/>
      <c r="VJ336" s="1"/>
      <c r="VK336" s="1"/>
      <c r="VL336" s="1"/>
      <c r="VM336" s="1"/>
      <c r="VN336" s="1"/>
      <c r="VO336" s="1"/>
      <c r="VP336" s="1"/>
      <c r="VQ336" s="1"/>
      <c r="VR336" s="1"/>
      <c r="VS336" s="1"/>
      <c r="VT336" s="1"/>
      <c r="VU336" s="1"/>
      <c r="VV336" s="1"/>
      <c r="VW336" s="1"/>
      <c r="VX336" s="1"/>
      <c r="VY336" s="1"/>
      <c r="VZ336" s="1"/>
      <c r="WA336" s="1"/>
      <c r="WB336" s="1"/>
      <c r="WC336" s="1"/>
      <c r="WD336" s="1"/>
      <c r="WE336" s="1"/>
      <c r="WF336" s="1"/>
      <c r="WG336" s="1"/>
      <c r="WH336" s="1"/>
      <c r="WI336" s="1"/>
      <c r="WJ336" s="1"/>
      <c r="WK336" s="1"/>
      <c r="WL336" s="1"/>
      <c r="WM336" s="1"/>
      <c r="WN336" s="1"/>
      <c r="WO336" s="1"/>
      <c r="WP336" s="1"/>
      <c r="WQ336" s="1"/>
      <c r="WR336" s="1"/>
      <c r="WS336" s="1"/>
      <c r="WT336" s="1"/>
      <c r="WU336" s="1"/>
      <c r="WV336" s="1"/>
      <c r="WW336" s="1"/>
      <c r="WX336" s="1"/>
      <c r="WY336" s="1"/>
      <c r="WZ336" s="1"/>
      <c r="XA336" s="1"/>
      <c r="XB336" s="1"/>
      <c r="XC336" s="1"/>
      <c r="XD336" s="1"/>
      <c r="XE336" s="1"/>
      <c r="XF336" s="1"/>
      <c r="XG336" s="1"/>
      <c r="XH336" s="1"/>
      <c r="XI336" s="1"/>
      <c r="XJ336" s="1"/>
      <c r="XK336" s="1"/>
      <c r="XL336" s="1"/>
      <c r="XM336" s="1"/>
      <c r="XN336" s="1"/>
      <c r="XO336" s="1"/>
      <c r="XP336" s="1"/>
      <c r="XQ336" s="1"/>
      <c r="XR336" s="1"/>
      <c r="XS336" s="1"/>
      <c r="XT336" s="1"/>
      <c r="XU336" s="1"/>
      <c r="XV336" s="1"/>
      <c r="XW336" s="1"/>
      <c r="XX336" s="1"/>
      <c r="XY336" s="1"/>
      <c r="XZ336" s="1"/>
      <c r="YA336" s="1"/>
      <c r="YB336" s="1"/>
      <c r="YC336" s="1"/>
      <c r="YD336" s="1"/>
      <c r="YE336" s="1"/>
      <c r="YF336" s="1"/>
      <c r="YG336" s="1"/>
      <c r="YH336" s="1"/>
      <c r="YI336" s="1"/>
      <c r="YJ336" s="1"/>
      <c r="YK336" s="1"/>
      <c r="YL336" s="1"/>
      <c r="YM336" s="1"/>
      <c r="YN336" s="1"/>
      <c r="YO336" s="1"/>
      <c r="YP336" s="1"/>
      <c r="YQ336" s="1"/>
      <c r="YR336" s="1"/>
      <c r="YS336" s="1"/>
      <c r="YT336" s="1"/>
      <c r="YU336" s="1"/>
      <c r="YV336" s="1"/>
      <c r="YW336" s="1"/>
      <c r="YX336" s="1"/>
      <c r="YY336" s="1"/>
      <c r="YZ336" s="1"/>
      <c r="ZA336" s="1"/>
      <c r="ZB336" s="1"/>
      <c r="ZC336" s="1"/>
      <c r="ZD336" s="1"/>
      <c r="ZE336" s="1"/>
      <c r="ZF336" s="1"/>
      <c r="ZG336" s="1"/>
      <c r="ZH336" s="1"/>
      <c r="ZI336" s="1"/>
      <c r="ZJ336" s="1"/>
      <c r="ZK336" s="1"/>
      <c r="ZL336" s="1"/>
      <c r="ZM336" s="1"/>
      <c r="ZN336" s="1"/>
      <c r="ZO336" s="1"/>
      <c r="ZP336" s="1"/>
      <c r="ZQ336" s="1"/>
      <c r="ZR336" s="1"/>
      <c r="ZS336" s="1"/>
      <c r="ZT336" s="1"/>
      <c r="ZU336" s="1"/>
      <c r="ZV336" s="1"/>
      <c r="ZW336" s="1"/>
      <c r="ZX336" s="1"/>
      <c r="ZY336" s="1"/>
      <c r="ZZ336" s="1"/>
      <c r="AAA336" s="1"/>
      <c r="AAB336" s="1"/>
      <c r="AAC336" s="1"/>
      <c r="AAD336" s="1"/>
      <c r="AAE336" s="1"/>
      <c r="AAF336" s="1"/>
      <c r="AAG336" s="1"/>
      <c r="AAH336" s="1"/>
      <c r="AAI336" s="1"/>
      <c r="AAJ336" s="1"/>
      <c r="AAK336" s="1"/>
      <c r="AAL336" s="1"/>
      <c r="AAM336" s="1"/>
      <c r="AAN336" s="1"/>
      <c r="AAO336" s="1"/>
      <c r="AAP336" s="1"/>
      <c r="AAQ336" s="1"/>
      <c r="AAR336" s="1"/>
      <c r="AAS336" s="1"/>
      <c r="AAT336" s="1"/>
      <c r="AAU336" s="1"/>
      <c r="AAV336" s="1"/>
      <c r="AAW336" s="1"/>
      <c r="AAX336" s="1"/>
      <c r="AAY336" s="1"/>
      <c r="AAZ336" s="1"/>
      <c r="ABA336" s="1"/>
      <c r="ABB336" s="1"/>
      <c r="ABC336" s="1"/>
      <c r="ABD336" s="1"/>
      <c r="ABE336" s="1"/>
      <c r="ABF336" s="1"/>
      <c r="ABG336" s="1"/>
      <c r="ABH336" s="1"/>
      <c r="ABI336" s="1"/>
      <c r="ABJ336" s="1"/>
      <c r="ABK336" s="1"/>
      <c r="ABL336" s="1"/>
      <c r="ABM336" s="1"/>
      <c r="ABN336" s="1"/>
      <c r="ABO336" s="1"/>
      <c r="ABP336" s="1"/>
      <c r="ABQ336" s="1"/>
      <c r="ABR336" s="1"/>
      <c r="ABS336" s="1"/>
      <c r="ABT336" s="1"/>
      <c r="ABU336" s="1"/>
      <c r="ABV336" s="1"/>
      <c r="ABW336" s="1"/>
      <c r="ABX336" s="1"/>
      <c r="ABY336" s="1"/>
      <c r="ABZ336" s="1"/>
      <c r="ACA336" s="1"/>
      <c r="ACB336" s="1"/>
      <c r="ACC336" s="1"/>
      <c r="ACD336" s="1"/>
      <c r="ACE336" s="1"/>
      <c r="ACF336" s="1"/>
      <c r="ACG336" s="1"/>
      <c r="ACH336" s="1"/>
      <c r="ACI336" s="1"/>
      <c r="ACJ336" s="1"/>
      <c r="ACK336" s="1"/>
      <c r="ACL336" s="1"/>
      <c r="ACM336" s="1"/>
      <c r="ACN336" s="1"/>
      <c r="ACO336" s="1"/>
      <c r="ACP336" s="1"/>
      <c r="ACQ336" s="1"/>
      <c r="ACR336" s="1"/>
      <c r="ACS336" s="1"/>
      <c r="ACT336" s="1"/>
      <c r="ACU336" s="1"/>
      <c r="ACV336" s="1"/>
      <c r="ACW336" s="1"/>
      <c r="ACX336" s="1"/>
      <c r="ACY336" s="1"/>
      <c r="ACZ336" s="1"/>
      <c r="ADA336" s="1"/>
      <c r="ADB336" s="1"/>
      <c r="ADC336" s="1"/>
      <c r="ADD336" s="1"/>
      <c r="ADE336" s="1"/>
      <c r="ADF336" s="1"/>
      <c r="ADG336" s="1"/>
      <c r="ADH336" s="1"/>
      <c r="ADI336" s="1"/>
      <c r="ADJ336" s="1"/>
      <c r="ADK336" s="1"/>
      <c r="ADL336" s="1"/>
      <c r="ADM336" s="1"/>
      <c r="ADN336" s="1"/>
      <c r="ADO336" s="1"/>
      <c r="ADP336" s="1"/>
      <c r="ADQ336" s="1"/>
      <c r="ADR336" s="1"/>
      <c r="ADS336" s="1"/>
      <c r="ADT336" s="1"/>
      <c r="ADU336" s="1"/>
      <c r="ADV336" s="1"/>
      <c r="ADW336" s="1"/>
      <c r="ADX336" s="1"/>
      <c r="ADY336" s="1"/>
      <c r="ADZ336" s="1"/>
      <c r="AEA336" s="1"/>
      <c r="AEB336" s="1"/>
      <c r="AEC336" s="1"/>
      <c r="AED336" s="1"/>
      <c r="AEE336" s="1"/>
      <c r="AEF336" s="1"/>
      <c r="AEG336" s="1"/>
      <c r="AEH336" s="1"/>
      <c r="AEI336" s="1"/>
      <c r="AEJ336" s="1"/>
      <c r="AEK336" s="1"/>
      <c r="AEL336" s="1"/>
      <c r="AEM336" s="1"/>
      <c r="AEN336" s="1"/>
      <c r="AEO336" s="1"/>
      <c r="AEP336" s="1"/>
      <c r="AEQ336" s="1"/>
      <c r="AER336" s="1"/>
      <c r="AES336" s="1"/>
      <c r="AET336" s="1"/>
      <c r="AEU336" s="1"/>
      <c r="AEV336" s="1"/>
      <c r="AEW336" s="1"/>
      <c r="AEX336" s="1"/>
      <c r="AEY336" s="1"/>
      <c r="AEZ336" s="1"/>
      <c r="AFA336" s="1"/>
      <c r="AFB336" s="1"/>
      <c r="AFC336" s="1"/>
      <c r="AFD336" s="1"/>
      <c r="AFE336" s="1"/>
      <c r="AFF336" s="1"/>
      <c r="AFG336" s="1"/>
      <c r="AFH336" s="1"/>
      <c r="AFI336" s="1"/>
      <c r="AFJ336" s="1"/>
      <c r="AFK336" s="1"/>
      <c r="AFL336" s="1"/>
      <c r="AFM336" s="1"/>
      <c r="AFN336" s="1"/>
      <c r="AFO336" s="1"/>
      <c r="AFP336" s="1"/>
      <c r="AFQ336" s="1"/>
      <c r="AFR336" s="1"/>
      <c r="AFS336" s="1"/>
      <c r="AFT336" s="1"/>
      <c r="AFU336" s="1"/>
      <c r="AFV336" s="1"/>
      <c r="AFW336" s="1"/>
      <c r="AFX336" s="1"/>
      <c r="AFY336" s="1"/>
      <c r="AFZ336" s="1"/>
      <c r="AGA336" s="1"/>
      <c r="AGB336" s="1"/>
      <c r="AGC336" s="1"/>
      <c r="AGD336" s="1"/>
      <c r="AGE336" s="1"/>
      <c r="AGF336" s="1"/>
      <c r="AGG336" s="1"/>
      <c r="AGH336" s="1"/>
      <c r="AGI336" s="1"/>
      <c r="AGJ336" s="1"/>
      <c r="AGK336" s="1"/>
      <c r="AGL336" s="1"/>
      <c r="AGM336" s="1"/>
      <c r="AGN336" s="1"/>
      <c r="AGO336" s="1"/>
      <c r="AGP336" s="1"/>
      <c r="AGQ336" s="1"/>
      <c r="AGR336" s="1"/>
      <c r="AGS336" s="1"/>
      <c r="AGT336" s="1"/>
      <c r="AGU336" s="1"/>
      <c r="AGV336" s="1"/>
      <c r="AGW336" s="1"/>
      <c r="AGX336" s="1"/>
      <c r="AGY336" s="1"/>
      <c r="AGZ336" s="1"/>
      <c r="AHA336" s="1"/>
      <c r="AHB336" s="1"/>
      <c r="AHC336" s="1"/>
      <c r="AHD336" s="1"/>
      <c r="AHE336" s="1"/>
      <c r="AHF336" s="1"/>
      <c r="AHG336" s="1"/>
      <c r="AHH336" s="1"/>
      <c r="AHI336" s="1"/>
      <c r="AHJ336" s="1"/>
      <c r="AHK336" s="1"/>
      <c r="AHL336" s="1"/>
      <c r="AHM336" s="1"/>
      <c r="AHN336" s="1"/>
      <c r="AHO336" s="1"/>
      <c r="AHP336" s="1"/>
      <c r="AHQ336" s="1"/>
      <c r="AHR336" s="1"/>
      <c r="AHS336" s="1"/>
      <c r="AHT336" s="1"/>
      <c r="AHU336" s="1"/>
      <c r="AHV336" s="1"/>
      <c r="AHW336" s="1"/>
      <c r="AHX336" s="1"/>
      <c r="AHY336" s="1"/>
      <c r="AHZ336" s="1"/>
      <c r="AIA336" s="1"/>
      <c r="AIB336" s="1"/>
      <c r="AIC336" s="1"/>
      <c r="AID336" s="1"/>
      <c r="AIE336" s="1"/>
      <c r="AIF336" s="1"/>
      <c r="AIG336" s="1"/>
      <c r="AIH336" s="1"/>
      <c r="AII336" s="1"/>
      <c r="AIJ336" s="1"/>
      <c r="AIK336" s="1"/>
      <c r="AIL336" s="1"/>
      <c r="AIM336" s="1"/>
      <c r="AIN336" s="1"/>
      <c r="AIO336" s="1"/>
      <c r="AIP336" s="1"/>
      <c r="AIQ336" s="1"/>
      <c r="AIR336" s="1"/>
      <c r="AIS336" s="1"/>
      <c r="AIT336" s="1"/>
      <c r="AIU336" s="1"/>
      <c r="AIV336" s="1"/>
      <c r="AIW336" s="1"/>
      <c r="AIX336" s="1"/>
      <c r="AIY336" s="1"/>
      <c r="AIZ336" s="1"/>
      <c r="AJA336" s="1"/>
      <c r="AJB336" s="1"/>
      <c r="AJC336" s="1"/>
      <c r="AJD336" s="1"/>
      <c r="AJE336" s="1"/>
      <c r="AJF336" s="1"/>
      <c r="AJG336" s="1"/>
      <c r="AJH336" s="1"/>
      <c r="AJI336" s="1"/>
      <c r="AJJ336" s="1"/>
      <c r="AJK336" s="1"/>
      <c r="AJL336" s="1"/>
      <c r="AJM336" s="1"/>
      <c r="AJN336" s="1"/>
      <c r="AJO336" s="1"/>
      <c r="AJP336" s="1"/>
      <c r="AJQ336" s="1"/>
      <c r="AJR336" s="1"/>
      <c r="AJS336" s="1"/>
      <c r="AJT336" s="1"/>
      <c r="AJU336" s="1"/>
      <c r="AJV336" s="1"/>
      <c r="AJW336" s="1"/>
      <c r="AJX336" s="1"/>
      <c r="AJY336" s="1"/>
      <c r="AJZ336" s="1"/>
      <c r="AKA336" s="1"/>
      <c r="AKB336" s="1"/>
      <c r="AKC336" s="1"/>
      <c r="AKD336" s="1"/>
      <c r="AKE336" s="1"/>
      <c r="AKF336" s="1"/>
      <c r="AKG336" s="1"/>
      <c r="AKH336" s="1"/>
      <c r="AKI336" s="1"/>
      <c r="AKJ336" s="1"/>
      <c r="AKK336" s="1"/>
      <c r="AKL336" s="1"/>
      <c r="AKM336" s="1"/>
      <c r="AKN336" s="1"/>
      <c r="AKO336" s="1"/>
      <c r="AKP336" s="1"/>
      <c r="AKQ336" s="1"/>
      <c r="AKR336" s="1"/>
      <c r="AKS336" s="1"/>
      <c r="AKT336" s="1"/>
      <c r="AKU336" s="1"/>
      <c r="AKV336" s="1"/>
      <c r="AKW336" s="1"/>
      <c r="AKX336" s="1"/>
      <c r="AKY336" s="1"/>
      <c r="AKZ336" s="1"/>
      <c r="ALA336" s="1"/>
      <c r="ALB336" s="1"/>
      <c r="ALC336" s="1"/>
      <c r="ALD336" s="1"/>
      <c r="ALE336" s="1"/>
      <c r="ALF336" s="1"/>
      <c r="ALG336" s="1"/>
      <c r="ALH336" s="1"/>
      <c r="ALI336" s="1"/>
      <c r="ALJ336" s="1"/>
      <c r="ALK336" s="1"/>
      <c r="ALL336" s="1"/>
      <c r="ALM336" s="1"/>
      <c r="ALN336" s="1"/>
      <c r="ALO336" s="1"/>
      <c r="ALP336" s="1"/>
      <c r="ALQ336" s="1"/>
      <c r="ALR336" s="1"/>
      <c r="ALS336" s="1"/>
      <c r="ALT336" s="1"/>
      <c r="ALU336" s="1"/>
      <c r="ALV336" s="1"/>
      <c r="ALW336" s="1"/>
      <c r="ALX336" s="1"/>
      <c r="ALY336" s="1"/>
      <c r="ALZ336" s="1"/>
      <c r="AMA336" s="1"/>
      <c r="AMB336" s="1"/>
      <c r="AMC336" s="1"/>
      <c r="AMD336" s="1"/>
      <c r="AME336" s="1"/>
      <c r="AMF336" s="1"/>
      <c r="AMG336" s="1"/>
      <c r="AMH336" s="1"/>
      <c r="AMI336" s="1"/>
      <c r="AMJ336" s="1"/>
    </row>
    <row r="337" spans="1:1024" customFormat="1" hidden="1" x14ac:dyDescent="0.25">
      <c r="A337" s="2" t="s">
        <v>746</v>
      </c>
      <c r="B337" s="5">
        <v>2931900009</v>
      </c>
      <c r="C337" s="5" t="s">
        <v>747</v>
      </c>
      <c r="D337" s="5" t="s">
        <v>309</v>
      </c>
      <c r="E337" s="3" t="s">
        <v>748</v>
      </c>
      <c r="F337" s="3" t="s">
        <v>749</v>
      </c>
      <c r="G337" s="5" t="s">
        <v>319</v>
      </c>
      <c r="H337" s="5">
        <v>390</v>
      </c>
      <c r="I337" s="5" t="s">
        <v>117</v>
      </c>
      <c r="J337" s="5">
        <v>138.80000000000001</v>
      </c>
      <c r="K337" s="6" t="s">
        <v>743</v>
      </c>
      <c r="L337" s="6">
        <v>7113000847</v>
      </c>
      <c r="M337" s="37" t="s">
        <v>744</v>
      </c>
      <c r="N337" s="6" t="s">
        <v>25</v>
      </c>
      <c r="O337" s="6" t="s">
        <v>745</v>
      </c>
      <c r="P337" s="8" t="s">
        <v>495</v>
      </c>
      <c r="Q337" s="6" t="str">
        <f>MID(Таблица1[[#This Row],[ТН ВЭД 1]],1,2)</f>
        <v>28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A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S337" s="1"/>
      <c r="LT337" s="1"/>
      <c r="LU337" s="1"/>
      <c r="LV337" s="1"/>
      <c r="LW337" s="1"/>
      <c r="LX337" s="1"/>
      <c r="LY337" s="1"/>
      <c r="LZ337" s="1"/>
      <c r="MA337" s="1"/>
      <c r="MB337" s="1"/>
      <c r="MC337" s="1"/>
      <c r="MD337" s="1"/>
      <c r="ME337" s="1"/>
      <c r="MF337" s="1"/>
      <c r="MG337" s="1"/>
      <c r="MH337" s="1"/>
      <c r="MI337" s="1"/>
      <c r="MJ337" s="1"/>
      <c r="MK337" s="1"/>
      <c r="ML337" s="1"/>
      <c r="MM337" s="1"/>
      <c r="MN337" s="1"/>
      <c r="MO337" s="1"/>
      <c r="MP337" s="1"/>
      <c r="MQ337" s="1"/>
      <c r="MR337" s="1"/>
      <c r="MS337" s="1"/>
      <c r="MT337" s="1"/>
      <c r="MU337" s="1"/>
      <c r="MV337" s="1"/>
      <c r="MW337" s="1"/>
      <c r="MX337" s="1"/>
      <c r="MY337" s="1"/>
      <c r="MZ337" s="1"/>
      <c r="NA337" s="1"/>
      <c r="NB337" s="1"/>
      <c r="NC337" s="1"/>
      <c r="ND337" s="1"/>
      <c r="NE337" s="1"/>
      <c r="NF337" s="1"/>
      <c r="NG337" s="1"/>
      <c r="NH337" s="1"/>
      <c r="NI337" s="1"/>
      <c r="NJ337" s="1"/>
      <c r="NK337" s="1"/>
      <c r="NL337" s="1"/>
      <c r="NM337" s="1"/>
      <c r="NN337" s="1"/>
      <c r="NO337" s="1"/>
      <c r="NP337" s="1"/>
      <c r="NQ337" s="1"/>
      <c r="NR337" s="1"/>
      <c r="NS337" s="1"/>
      <c r="NT337" s="1"/>
      <c r="NU337" s="1"/>
      <c r="NV337" s="1"/>
      <c r="NW337" s="1"/>
      <c r="NX337" s="1"/>
      <c r="NY337" s="1"/>
      <c r="NZ337" s="1"/>
      <c r="OA337" s="1"/>
      <c r="OB337" s="1"/>
      <c r="OC337" s="1"/>
      <c r="OD337" s="1"/>
      <c r="OE337" s="1"/>
      <c r="OF337" s="1"/>
      <c r="OG337" s="1"/>
      <c r="OH337" s="1"/>
      <c r="OI337" s="1"/>
      <c r="OJ337" s="1"/>
      <c r="OK337" s="1"/>
      <c r="OL337" s="1"/>
      <c r="OM337" s="1"/>
      <c r="ON337" s="1"/>
      <c r="OO337" s="1"/>
      <c r="OP337" s="1"/>
      <c r="OQ337" s="1"/>
      <c r="OR337" s="1"/>
      <c r="OS337" s="1"/>
      <c r="OT337" s="1"/>
      <c r="OU337" s="1"/>
      <c r="OV337" s="1"/>
      <c r="OW337" s="1"/>
      <c r="OX337" s="1"/>
      <c r="OY337" s="1"/>
      <c r="OZ337" s="1"/>
      <c r="PA337" s="1"/>
      <c r="PB337" s="1"/>
      <c r="PC337" s="1"/>
      <c r="PD337" s="1"/>
      <c r="PE337" s="1"/>
      <c r="PF337" s="1"/>
      <c r="PG337" s="1"/>
      <c r="PH337" s="1"/>
      <c r="PI337" s="1"/>
      <c r="PJ337" s="1"/>
      <c r="PK337" s="1"/>
      <c r="PL337" s="1"/>
      <c r="PM337" s="1"/>
      <c r="PN337" s="1"/>
      <c r="PO337" s="1"/>
      <c r="PP337" s="1"/>
      <c r="PQ337" s="1"/>
      <c r="PR337" s="1"/>
      <c r="PS337" s="1"/>
      <c r="PT337" s="1"/>
      <c r="PU337" s="1"/>
      <c r="PV337" s="1"/>
      <c r="PW337" s="1"/>
      <c r="PX337" s="1"/>
      <c r="PY337" s="1"/>
      <c r="PZ337" s="1"/>
      <c r="QA337" s="1"/>
      <c r="QB337" s="1"/>
      <c r="QC337" s="1"/>
      <c r="QD337" s="1"/>
      <c r="QE337" s="1"/>
      <c r="QF337" s="1"/>
      <c r="QG337" s="1"/>
      <c r="QH337" s="1"/>
      <c r="QI337" s="1"/>
      <c r="QJ337" s="1"/>
      <c r="QK337" s="1"/>
      <c r="QL337" s="1"/>
      <c r="QM337" s="1"/>
      <c r="QN337" s="1"/>
      <c r="QO337" s="1"/>
      <c r="QP337" s="1"/>
      <c r="QQ337" s="1"/>
      <c r="QR337" s="1"/>
      <c r="QS337" s="1"/>
      <c r="QT337" s="1"/>
      <c r="QU337" s="1"/>
      <c r="QV337" s="1"/>
      <c r="QW337" s="1"/>
      <c r="QX337" s="1"/>
      <c r="QY337" s="1"/>
      <c r="QZ337" s="1"/>
      <c r="RA337" s="1"/>
      <c r="RB337" s="1"/>
      <c r="RC337" s="1"/>
      <c r="RD337" s="1"/>
      <c r="RE337" s="1"/>
      <c r="RF337" s="1"/>
      <c r="RG337" s="1"/>
      <c r="RH337" s="1"/>
      <c r="RI337" s="1"/>
      <c r="RJ337" s="1"/>
      <c r="RK337" s="1"/>
      <c r="RL337" s="1"/>
      <c r="RM337" s="1"/>
      <c r="RN337" s="1"/>
      <c r="RO337" s="1"/>
      <c r="RP337" s="1"/>
      <c r="RQ337" s="1"/>
      <c r="RR337" s="1"/>
      <c r="RS337" s="1"/>
      <c r="RT337" s="1"/>
      <c r="RU337" s="1"/>
      <c r="RV337" s="1"/>
      <c r="RW337" s="1"/>
      <c r="RX337" s="1"/>
      <c r="RY337" s="1"/>
      <c r="RZ337" s="1"/>
      <c r="SA337" s="1"/>
      <c r="SB337" s="1"/>
      <c r="SC337" s="1"/>
      <c r="SD337" s="1"/>
      <c r="SE337" s="1"/>
      <c r="SF337" s="1"/>
      <c r="SG337" s="1"/>
      <c r="SH337" s="1"/>
      <c r="SI337" s="1"/>
      <c r="SJ337" s="1"/>
      <c r="SK337" s="1"/>
      <c r="SL337" s="1"/>
      <c r="SM337" s="1"/>
      <c r="SN337" s="1"/>
      <c r="SO337" s="1"/>
      <c r="SP337" s="1"/>
      <c r="SQ337" s="1"/>
      <c r="SR337" s="1"/>
      <c r="SS337" s="1"/>
      <c r="ST337" s="1"/>
      <c r="SU337" s="1"/>
      <c r="SV337" s="1"/>
      <c r="SW337" s="1"/>
      <c r="SX337" s="1"/>
      <c r="SY337" s="1"/>
      <c r="SZ337" s="1"/>
      <c r="TA337" s="1"/>
      <c r="TB337" s="1"/>
      <c r="TC337" s="1"/>
      <c r="TD337" s="1"/>
      <c r="TE337" s="1"/>
      <c r="TF337" s="1"/>
      <c r="TG337" s="1"/>
      <c r="TH337" s="1"/>
      <c r="TI337" s="1"/>
      <c r="TJ337" s="1"/>
      <c r="TK337" s="1"/>
      <c r="TL337" s="1"/>
      <c r="TM337" s="1"/>
      <c r="TN337" s="1"/>
      <c r="TO337" s="1"/>
      <c r="TP337" s="1"/>
      <c r="TQ337" s="1"/>
      <c r="TR337" s="1"/>
      <c r="TS337" s="1"/>
      <c r="TT337" s="1"/>
      <c r="TU337" s="1"/>
      <c r="TV337" s="1"/>
      <c r="TW337" s="1"/>
      <c r="TX337" s="1"/>
      <c r="TY337" s="1"/>
      <c r="TZ337" s="1"/>
      <c r="UA337" s="1"/>
      <c r="UB337" s="1"/>
      <c r="UC337" s="1"/>
      <c r="UD337" s="1"/>
      <c r="UE337" s="1"/>
      <c r="UF337" s="1"/>
      <c r="UG337" s="1"/>
      <c r="UH337" s="1"/>
      <c r="UI337" s="1"/>
      <c r="UJ337" s="1"/>
      <c r="UK337" s="1"/>
      <c r="UL337" s="1"/>
      <c r="UM337" s="1"/>
      <c r="UN337" s="1"/>
      <c r="UO337" s="1"/>
      <c r="UP337" s="1"/>
      <c r="UQ337" s="1"/>
      <c r="UR337" s="1"/>
      <c r="US337" s="1"/>
      <c r="UT337" s="1"/>
      <c r="UU337" s="1"/>
      <c r="UV337" s="1"/>
      <c r="UW337" s="1"/>
      <c r="UX337" s="1"/>
      <c r="UY337" s="1"/>
      <c r="UZ337" s="1"/>
      <c r="VA337" s="1"/>
      <c r="VB337" s="1"/>
      <c r="VC337" s="1"/>
      <c r="VD337" s="1"/>
      <c r="VE337" s="1"/>
      <c r="VF337" s="1"/>
      <c r="VG337" s="1"/>
      <c r="VH337" s="1"/>
      <c r="VI337" s="1"/>
      <c r="VJ337" s="1"/>
      <c r="VK337" s="1"/>
      <c r="VL337" s="1"/>
      <c r="VM337" s="1"/>
      <c r="VN337" s="1"/>
      <c r="VO337" s="1"/>
      <c r="VP337" s="1"/>
      <c r="VQ337" s="1"/>
      <c r="VR337" s="1"/>
      <c r="VS337" s="1"/>
      <c r="VT337" s="1"/>
      <c r="VU337" s="1"/>
      <c r="VV337" s="1"/>
      <c r="VW337" s="1"/>
      <c r="VX337" s="1"/>
      <c r="VY337" s="1"/>
      <c r="VZ337" s="1"/>
      <c r="WA337" s="1"/>
      <c r="WB337" s="1"/>
      <c r="WC337" s="1"/>
      <c r="WD337" s="1"/>
      <c r="WE337" s="1"/>
      <c r="WF337" s="1"/>
      <c r="WG337" s="1"/>
      <c r="WH337" s="1"/>
      <c r="WI337" s="1"/>
      <c r="WJ337" s="1"/>
      <c r="WK337" s="1"/>
      <c r="WL337" s="1"/>
      <c r="WM337" s="1"/>
      <c r="WN337" s="1"/>
      <c r="WO337" s="1"/>
      <c r="WP337" s="1"/>
      <c r="WQ337" s="1"/>
      <c r="WR337" s="1"/>
      <c r="WS337" s="1"/>
      <c r="WT337" s="1"/>
      <c r="WU337" s="1"/>
      <c r="WV337" s="1"/>
      <c r="WW337" s="1"/>
      <c r="WX337" s="1"/>
      <c r="WY337" s="1"/>
      <c r="WZ337" s="1"/>
      <c r="XA337" s="1"/>
      <c r="XB337" s="1"/>
      <c r="XC337" s="1"/>
      <c r="XD337" s="1"/>
      <c r="XE337" s="1"/>
      <c r="XF337" s="1"/>
      <c r="XG337" s="1"/>
      <c r="XH337" s="1"/>
      <c r="XI337" s="1"/>
      <c r="XJ337" s="1"/>
      <c r="XK337" s="1"/>
      <c r="XL337" s="1"/>
      <c r="XM337" s="1"/>
      <c r="XN337" s="1"/>
      <c r="XO337" s="1"/>
      <c r="XP337" s="1"/>
      <c r="XQ337" s="1"/>
      <c r="XR337" s="1"/>
      <c r="XS337" s="1"/>
      <c r="XT337" s="1"/>
      <c r="XU337" s="1"/>
      <c r="XV337" s="1"/>
      <c r="XW337" s="1"/>
      <c r="XX337" s="1"/>
      <c r="XY337" s="1"/>
      <c r="XZ337" s="1"/>
      <c r="YA337" s="1"/>
      <c r="YB337" s="1"/>
      <c r="YC337" s="1"/>
      <c r="YD337" s="1"/>
      <c r="YE337" s="1"/>
      <c r="YF337" s="1"/>
      <c r="YG337" s="1"/>
      <c r="YH337" s="1"/>
      <c r="YI337" s="1"/>
      <c r="YJ337" s="1"/>
      <c r="YK337" s="1"/>
      <c r="YL337" s="1"/>
      <c r="YM337" s="1"/>
      <c r="YN337" s="1"/>
      <c r="YO337" s="1"/>
      <c r="YP337" s="1"/>
      <c r="YQ337" s="1"/>
      <c r="YR337" s="1"/>
      <c r="YS337" s="1"/>
      <c r="YT337" s="1"/>
      <c r="YU337" s="1"/>
      <c r="YV337" s="1"/>
      <c r="YW337" s="1"/>
      <c r="YX337" s="1"/>
      <c r="YY337" s="1"/>
      <c r="YZ337" s="1"/>
      <c r="ZA337" s="1"/>
      <c r="ZB337" s="1"/>
      <c r="ZC337" s="1"/>
      <c r="ZD337" s="1"/>
      <c r="ZE337" s="1"/>
      <c r="ZF337" s="1"/>
      <c r="ZG337" s="1"/>
      <c r="ZH337" s="1"/>
      <c r="ZI337" s="1"/>
      <c r="ZJ337" s="1"/>
      <c r="ZK337" s="1"/>
      <c r="ZL337" s="1"/>
      <c r="ZM337" s="1"/>
      <c r="ZN337" s="1"/>
      <c r="ZO337" s="1"/>
      <c r="ZP337" s="1"/>
      <c r="ZQ337" s="1"/>
      <c r="ZR337" s="1"/>
      <c r="ZS337" s="1"/>
      <c r="ZT337" s="1"/>
      <c r="ZU337" s="1"/>
      <c r="ZV337" s="1"/>
      <c r="ZW337" s="1"/>
      <c r="ZX337" s="1"/>
      <c r="ZY337" s="1"/>
      <c r="ZZ337" s="1"/>
      <c r="AAA337" s="1"/>
      <c r="AAB337" s="1"/>
      <c r="AAC337" s="1"/>
      <c r="AAD337" s="1"/>
      <c r="AAE337" s="1"/>
      <c r="AAF337" s="1"/>
      <c r="AAG337" s="1"/>
      <c r="AAH337" s="1"/>
      <c r="AAI337" s="1"/>
      <c r="AAJ337" s="1"/>
      <c r="AAK337" s="1"/>
      <c r="AAL337" s="1"/>
      <c r="AAM337" s="1"/>
      <c r="AAN337" s="1"/>
      <c r="AAO337" s="1"/>
      <c r="AAP337" s="1"/>
      <c r="AAQ337" s="1"/>
      <c r="AAR337" s="1"/>
      <c r="AAS337" s="1"/>
      <c r="AAT337" s="1"/>
      <c r="AAU337" s="1"/>
      <c r="AAV337" s="1"/>
      <c r="AAW337" s="1"/>
      <c r="AAX337" s="1"/>
      <c r="AAY337" s="1"/>
      <c r="AAZ337" s="1"/>
      <c r="ABA337" s="1"/>
      <c r="ABB337" s="1"/>
      <c r="ABC337" s="1"/>
      <c r="ABD337" s="1"/>
      <c r="ABE337" s="1"/>
      <c r="ABF337" s="1"/>
      <c r="ABG337" s="1"/>
      <c r="ABH337" s="1"/>
      <c r="ABI337" s="1"/>
      <c r="ABJ337" s="1"/>
      <c r="ABK337" s="1"/>
      <c r="ABL337" s="1"/>
      <c r="ABM337" s="1"/>
      <c r="ABN337" s="1"/>
      <c r="ABO337" s="1"/>
      <c r="ABP337" s="1"/>
      <c r="ABQ337" s="1"/>
      <c r="ABR337" s="1"/>
      <c r="ABS337" s="1"/>
      <c r="ABT337" s="1"/>
      <c r="ABU337" s="1"/>
      <c r="ABV337" s="1"/>
      <c r="ABW337" s="1"/>
      <c r="ABX337" s="1"/>
      <c r="ABY337" s="1"/>
      <c r="ABZ337" s="1"/>
      <c r="ACA337" s="1"/>
      <c r="ACB337" s="1"/>
      <c r="ACC337" s="1"/>
      <c r="ACD337" s="1"/>
      <c r="ACE337" s="1"/>
      <c r="ACF337" s="1"/>
      <c r="ACG337" s="1"/>
      <c r="ACH337" s="1"/>
      <c r="ACI337" s="1"/>
      <c r="ACJ337" s="1"/>
      <c r="ACK337" s="1"/>
      <c r="ACL337" s="1"/>
      <c r="ACM337" s="1"/>
      <c r="ACN337" s="1"/>
      <c r="ACO337" s="1"/>
      <c r="ACP337" s="1"/>
      <c r="ACQ337" s="1"/>
      <c r="ACR337" s="1"/>
      <c r="ACS337" s="1"/>
      <c r="ACT337" s="1"/>
      <c r="ACU337" s="1"/>
      <c r="ACV337" s="1"/>
      <c r="ACW337" s="1"/>
      <c r="ACX337" s="1"/>
      <c r="ACY337" s="1"/>
      <c r="ACZ337" s="1"/>
      <c r="ADA337" s="1"/>
      <c r="ADB337" s="1"/>
      <c r="ADC337" s="1"/>
      <c r="ADD337" s="1"/>
      <c r="ADE337" s="1"/>
      <c r="ADF337" s="1"/>
      <c r="ADG337" s="1"/>
      <c r="ADH337" s="1"/>
      <c r="ADI337" s="1"/>
      <c r="ADJ337" s="1"/>
      <c r="ADK337" s="1"/>
      <c r="ADL337" s="1"/>
      <c r="ADM337" s="1"/>
      <c r="ADN337" s="1"/>
      <c r="ADO337" s="1"/>
      <c r="ADP337" s="1"/>
      <c r="ADQ337" s="1"/>
      <c r="ADR337" s="1"/>
      <c r="ADS337" s="1"/>
      <c r="ADT337" s="1"/>
      <c r="ADU337" s="1"/>
      <c r="ADV337" s="1"/>
      <c r="ADW337" s="1"/>
      <c r="ADX337" s="1"/>
      <c r="ADY337" s="1"/>
      <c r="ADZ337" s="1"/>
      <c r="AEA337" s="1"/>
      <c r="AEB337" s="1"/>
      <c r="AEC337" s="1"/>
      <c r="AED337" s="1"/>
      <c r="AEE337" s="1"/>
      <c r="AEF337" s="1"/>
      <c r="AEG337" s="1"/>
      <c r="AEH337" s="1"/>
      <c r="AEI337" s="1"/>
      <c r="AEJ337" s="1"/>
      <c r="AEK337" s="1"/>
      <c r="AEL337" s="1"/>
      <c r="AEM337" s="1"/>
      <c r="AEN337" s="1"/>
      <c r="AEO337" s="1"/>
      <c r="AEP337" s="1"/>
      <c r="AEQ337" s="1"/>
      <c r="AER337" s="1"/>
      <c r="AES337" s="1"/>
      <c r="AET337" s="1"/>
      <c r="AEU337" s="1"/>
      <c r="AEV337" s="1"/>
      <c r="AEW337" s="1"/>
      <c r="AEX337" s="1"/>
      <c r="AEY337" s="1"/>
      <c r="AEZ337" s="1"/>
      <c r="AFA337" s="1"/>
      <c r="AFB337" s="1"/>
      <c r="AFC337" s="1"/>
      <c r="AFD337" s="1"/>
      <c r="AFE337" s="1"/>
      <c r="AFF337" s="1"/>
      <c r="AFG337" s="1"/>
      <c r="AFH337" s="1"/>
      <c r="AFI337" s="1"/>
      <c r="AFJ337" s="1"/>
      <c r="AFK337" s="1"/>
      <c r="AFL337" s="1"/>
      <c r="AFM337" s="1"/>
      <c r="AFN337" s="1"/>
      <c r="AFO337" s="1"/>
      <c r="AFP337" s="1"/>
      <c r="AFQ337" s="1"/>
      <c r="AFR337" s="1"/>
      <c r="AFS337" s="1"/>
      <c r="AFT337" s="1"/>
      <c r="AFU337" s="1"/>
      <c r="AFV337" s="1"/>
      <c r="AFW337" s="1"/>
      <c r="AFX337" s="1"/>
      <c r="AFY337" s="1"/>
      <c r="AFZ337" s="1"/>
      <c r="AGA337" s="1"/>
      <c r="AGB337" s="1"/>
      <c r="AGC337" s="1"/>
      <c r="AGD337" s="1"/>
      <c r="AGE337" s="1"/>
      <c r="AGF337" s="1"/>
      <c r="AGG337" s="1"/>
      <c r="AGH337" s="1"/>
      <c r="AGI337" s="1"/>
      <c r="AGJ337" s="1"/>
      <c r="AGK337" s="1"/>
      <c r="AGL337" s="1"/>
      <c r="AGM337" s="1"/>
      <c r="AGN337" s="1"/>
      <c r="AGO337" s="1"/>
      <c r="AGP337" s="1"/>
      <c r="AGQ337" s="1"/>
      <c r="AGR337" s="1"/>
      <c r="AGS337" s="1"/>
      <c r="AGT337" s="1"/>
      <c r="AGU337" s="1"/>
      <c r="AGV337" s="1"/>
      <c r="AGW337" s="1"/>
      <c r="AGX337" s="1"/>
      <c r="AGY337" s="1"/>
      <c r="AGZ337" s="1"/>
      <c r="AHA337" s="1"/>
      <c r="AHB337" s="1"/>
      <c r="AHC337" s="1"/>
      <c r="AHD337" s="1"/>
      <c r="AHE337" s="1"/>
      <c r="AHF337" s="1"/>
      <c r="AHG337" s="1"/>
      <c r="AHH337" s="1"/>
      <c r="AHI337" s="1"/>
      <c r="AHJ337" s="1"/>
      <c r="AHK337" s="1"/>
      <c r="AHL337" s="1"/>
      <c r="AHM337" s="1"/>
      <c r="AHN337" s="1"/>
      <c r="AHO337" s="1"/>
      <c r="AHP337" s="1"/>
      <c r="AHQ337" s="1"/>
      <c r="AHR337" s="1"/>
      <c r="AHS337" s="1"/>
      <c r="AHT337" s="1"/>
      <c r="AHU337" s="1"/>
      <c r="AHV337" s="1"/>
      <c r="AHW337" s="1"/>
      <c r="AHX337" s="1"/>
      <c r="AHY337" s="1"/>
      <c r="AHZ337" s="1"/>
      <c r="AIA337" s="1"/>
      <c r="AIB337" s="1"/>
      <c r="AIC337" s="1"/>
      <c r="AID337" s="1"/>
      <c r="AIE337" s="1"/>
      <c r="AIF337" s="1"/>
      <c r="AIG337" s="1"/>
      <c r="AIH337" s="1"/>
      <c r="AII337" s="1"/>
      <c r="AIJ337" s="1"/>
      <c r="AIK337" s="1"/>
      <c r="AIL337" s="1"/>
      <c r="AIM337" s="1"/>
      <c r="AIN337" s="1"/>
      <c r="AIO337" s="1"/>
      <c r="AIP337" s="1"/>
      <c r="AIQ337" s="1"/>
      <c r="AIR337" s="1"/>
      <c r="AIS337" s="1"/>
      <c r="AIT337" s="1"/>
      <c r="AIU337" s="1"/>
      <c r="AIV337" s="1"/>
      <c r="AIW337" s="1"/>
      <c r="AIX337" s="1"/>
      <c r="AIY337" s="1"/>
      <c r="AIZ337" s="1"/>
      <c r="AJA337" s="1"/>
      <c r="AJB337" s="1"/>
      <c r="AJC337" s="1"/>
      <c r="AJD337" s="1"/>
      <c r="AJE337" s="1"/>
      <c r="AJF337" s="1"/>
      <c r="AJG337" s="1"/>
      <c r="AJH337" s="1"/>
      <c r="AJI337" s="1"/>
      <c r="AJJ337" s="1"/>
      <c r="AJK337" s="1"/>
      <c r="AJL337" s="1"/>
      <c r="AJM337" s="1"/>
      <c r="AJN337" s="1"/>
      <c r="AJO337" s="1"/>
      <c r="AJP337" s="1"/>
      <c r="AJQ337" s="1"/>
      <c r="AJR337" s="1"/>
      <c r="AJS337" s="1"/>
      <c r="AJT337" s="1"/>
      <c r="AJU337" s="1"/>
      <c r="AJV337" s="1"/>
      <c r="AJW337" s="1"/>
      <c r="AJX337" s="1"/>
      <c r="AJY337" s="1"/>
      <c r="AJZ337" s="1"/>
      <c r="AKA337" s="1"/>
      <c r="AKB337" s="1"/>
      <c r="AKC337" s="1"/>
      <c r="AKD337" s="1"/>
      <c r="AKE337" s="1"/>
      <c r="AKF337" s="1"/>
      <c r="AKG337" s="1"/>
      <c r="AKH337" s="1"/>
      <c r="AKI337" s="1"/>
      <c r="AKJ337" s="1"/>
      <c r="AKK337" s="1"/>
      <c r="AKL337" s="1"/>
      <c r="AKM337" s="1"/>
      <c r="AKN337" s="1"/>
      <c r="AKO337" s="1"/>
      <c r="AKP337" s="1"/>
      <c r="AKQ337" s="1"/>
      <c r="AKR337" s="1"/>
      <c r="AKS337" s="1"/>
      <c r="AKT337" s="1"/>
      <c r="AKU337" s="1"/>
      <c r="AKV337" s="1"/>
      <c r="AKW337" s="1"/>
      <c r="AKX337" s="1"/>
      <c r="AKY337" s="1"/>
      <c r="AKZ337" s="1"/>
      <c r="ALA337" s="1"/>
      <c r="ALB337" s="1"/>
      <c r="ALC337" s="1"/>
      <c r="ALD337" s="1"/>
      <c r="ALE337" s="1"/>
      <c r="ALF337" s="1"/>
      <c r="ALG337" s="1"/>
      <c r="ALH337" s="1"/>
      <c r="ALI337" s="1"/>
      <c r="ALJ337" s="1"/>
      <c r="ALK337" s="1"/>
      <c r="ALL337" s="1"/>
      <c r="ALM337" s="1"/>
      <c r="ALN337" s="1"/>
      <c r="ALO337" s="1"/>
      <c r="ALP337" s="1"/>
      <c r="ALQ337" s="1"/>
      <c r="ALR337" s="1"/>
      <c r="ALS337" s="1"/>
      <c r="ALT337" s="1"/>
      <c r="ALU337" s="1"/>
      <c r="ALV337" s="1"/>
      <c r="ALW337" s="1"/>
      <c r="ALX337" s="1"/>
      <c r="ALY337" s="1"/>
      <c r="ALZ337" s="1"/>
      <c r="AMA337" s="1"/>
      <c r="AMB337" s="1"/>
      <c r="AMC337" s="1"/>
      <c r="AMD337" s="1"/>
      <c r="AME337" s="1"/>
      <c r="AMF337" s="1"/>
      <c r="AMG337" s="1"/>
      <c r="AMH337" s="1"/>
      <c r="AMI337" s="1"/>
      <c r="AMJ337" s="1"/>
    </row>
    <row r="338" spans="1:1024" customFormat="1" hidden="1" x14ac:dyDescent="0.25">
      <c r="A338" s="9" t="s">
        <v>750</v>
      </c>
      <c r="B338" s="12">
        <v>27101225</v>
      </c>
      <c r="C338" s="12" t="s">
        <v>751</v>
      </c>
      <c r="D338" s="12" t="s">
        <v>309</v>
      </c>
      <c r="E338" s="10" t="s">
        <v>752</v>
      </c>
      <c r="F338" s="10" t="s">
        <v>749</v>
      </c>
      <c r="G338" s="12" t="s">
        <v>319</v>
      </c>
      <c r="H338" s="12">
        <v>167</v>
      </c>
      <c r="I338" s="12" t="s">
        <v>117</v>
      </c>
      <c r="J338" s="12">
        <v>5.5</v>
      </c>
      <c r="K338" s="13" t="s">
        <v>743</v>
      </c>
      <c r="L338" s="13">
        <v>7113000847</v>
      </c>
      <c r="M338" s="38" t="s">
        <v>744</v>
      </c>
      <c r="N338" s="13" t="s">
        <v>25</v>
      </c>
      <c r="O338" s="13" t="s">
        <v>745</v>
      </c>
      <c r="P338" s="15" t="s">
        <v>495</v>
      </c>
      <c r="Q338" s="13" t="str">
        <f>MID(Таблица1[[#This Row],[ТН ВЭД 1]],1,2)</f>
        <v>28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  <c r="MC338" s="1"/>
      <c r="MD338" s="1"/>
      <c r="ME338" s="1"/>
      <c r="MF338" s="1"/>
      <c r="MG338" s="1"/>
      <c r="MH338" s="1"/>
      <c r="MI338" s="1"/>
      <c r="MJ338" s="1"/>
      <c r="MK338" s="1"/>
      <c r="ML338" s="1"/>
      <c r="MM338" s="1"/>
      <c r="MN338" s="1"/>
      <c r="MO338" s="1"/>
      <c r="MP338" s="1"/>
      <c r="MQ338" s="1"/>
      <c r="MR338" s="1"/>
      <c r="MS338" s="1"/>
      <c r="MT338" s="1"/>
      <c r="MU338" s="1"/>
      <c r="MV338" s="1"/>
      <c r="MW338" s="1"/>
      <c r="MX338" s="1"/>
      <c r="MY338" s="1"/>
      <c r="MZ338" s="1"/>
      <c r="NA338" s="1"/>
      <c r="NB338" s="1"/>
      <c r="NC338" s="1"/>
      <c r="ND338" s="1"/>
      <c r="NE338" s="1"/>
      <c r="NF338" s="1"/>
      <c r="NG338" s="1"/>
      <c r="NH338" s="1"/>
      <c r="NI338" s="1"/>
      <c r="NJ338" s="1"/>
      <c r="NK338" s="1"/>
      <c r="NL338" s="1"/>
      <c r="NM338" s="1"/>
      <c r="NN338" s="1"/>
      <c r="NO338" s="1"/>
      <c r="NP338" s="1"/>
      <c r="NQ338" s="1"/>
      <c r="NR338" s="1"/>
      <c r="NS338" s="1"/>
      <c r="NT338" s="1"/>
      <c r="NU338" s="1"/>
      <c r="NV338" s="1"/>
      <c r="NW338" s="1"/>
      <c r="NX338" s="1"/>
      <c r="NY338" s="1"/>
      <c r="NZ338" s="1"/>
      <c r="OA338" s="1"/>
      <c r="OB338" s="1"/>
      <c r="OC338" s="1"/>
      <c r="OD338" s="1"/>
      <c r="OE338" s="1"/>
      <c r="OF338" s="1"/>
      <c r="OG338" s="1"/>
      <c r="OH338" s="1"/>
      <c r="OI338" s="1"/>
      <c r="OJ338" s="1"/>
      <c r="OK338" s="1"/>
      <c r="OL338" s="1"/>
      <c r="OM338" s="1"/>
      <c r="ON338" s="1"/>
      <c r="OO338" s="1"/>
      <c r="OP338" s="1"/>
      <c r="OQ338" s="1"/>
      <c r="OR338" s="1"/>
      <c r="OS338" s="1"/>
      <c r="OT338" s="1"/>
      <c r="OU338" s="1"/>
      <c r="OV338" s="1"/>
      <c r="OW338" s="1"/>
      <c r="OX338" s="1"/>
      <c r="OY338" s="1"/>
      <c r="OZ338" s="1"/>
      <c r="PA338" s="1"/>
      <c r="PB338" s="1"/>
      <c r="PC338" s="1"/>
      <c r="PD338" s="1"/>
      <c r="PE338" s="1"/>
      <c r="PF338" s="1"/>
      <c r="PG338" s="1"/>
      <c r="PH338" s="1"/>
      <c r="PI338" s="1"/>
      <c r="PJ338" s="1"/>
      <c r="PK338" s="1"/>
      <c r="PL338" s="1"/>
      <c r="PM338" s="1"/>
      <c r="PN338" s="1"/>
      <c r="PO338" s="1"/>
      <c r="PP338" s="1"/>
      <c r="PQ338" s="1"/>
      <c r="PR338" s="1"/>
      <c r="PS338" s="1"/>
      <c r="PT338" s="1"/>
      <c r="PU338" s="1"/>
      <c r="PV338" s="1"/>
      <c r="PW338" s="1"/>
      <c r="PX338" s="1"/>
      <c r="PY338" s="1"/>
      <c r="PZ338" s="1"/>
      <c r="QA338" s="1"/>
      <c r="QB338" s="1"/>
      <c r="QC338" s="1"/>
      <c r="QD338" s="1"/>
      <c r="QE338" s="1"/>
      <c r="QF338" s="1"/>
      <c r="QG338" s="1"/>
      <c r="QH338" s="1"/>
      <c r="QI338" s="1"/>
      <c r="QJ338" s="1"/>
      <c r="QK338" s="1"/>
      <c r="QL338" s="1"/>
      <c r="QM338" s="1"/>
      <c r="QN338" s="1"/>
      <c r="QO338" s="1"/>
      <c r="QP338" s="1"/>
      <c r="QQ338" s="1"/>
      <c r="QR338" s="1"/>
      <c r="QS338" s="1"/>
      <c r="QT338" s="1"/>
      <c r="QU338" s="1"/>
      <c r="QV338" s="1"/>
      <c r="QW338" s="1"/>
      <c r="QX338" s="1"/>
      <c r="QY338" s="1"/>
      <c r="QZ338" s="1"/>
      <c r="RA338" s="1"/>
      <c r="RB338" s="1"/>
      <c r="RC338" s="1"/>
      <c r="RD338" s="1"/>
      <c r="RE338" s="1"/>
      <c r="RF338" s="1"/>
      <c r="RG338" s="1"/>
      <c r="RH338" s="1"/>
      <c r="RI338" s="1"/>
      <c r="RJ338" s="1"/>
      <c r="RK338" s="1"/>
      <c r="RL338" s="1"/>
      <c r="RM338" s="1"/>
      <c r="RN338" s="1"/>
      <c r="RO338" s="1"/>
      <c r="RP338" s="1"/>
      <c r="RQ338" s="1"/>
      <c r="RR338" s="1"/>
      <c r="RS338" s="1"/>
      <c r="RT338" s="1"/>
      <c r="RU338" s="1"/>
      <c r="RV338" s="1"/>
      <c r="RW338" s="1"/>
      <c r="RX338" s="1"/>
      <c r="RY338" s="1"/>
      <c r="RZ338" s="1"/>
      <c r="SA338" s="1"/>
      <c r="SB338" s="1"/>
      <c r="SC338" s="1"/>
      <c r="SD338" s="1"/>
      <c r="SE338" s="1"/>
      <c r="SF338" s="1"/>
      <c r="SG338" s="1"/>
      <c r="SH338" s="1"/>
      <c r="SI338" s="1"/>
      <c r="SJ338" s="1"/>
      <c r="SK338" s="1"/>
      <c r="SL338" s="1"/>
      <c r="SM338" s="1"/>
      <c r="SN338" s="1"/>
      <c r="SO338" s="1"/>
      <c r="SP338" s="1"/>
      <c r="SQ338" s="1"/>
      <c r="SR338" s="1"/>
      <c r="SS338" s="1"/>
      <c r="ST338" s="1"/>
      <c r="SU338" s="1"/>
      <c r="SV338" s="1"/>
      <c r="SW338" s="1"/>
      <c r="SX338" s="1"/>
      <c r="SY338" s="1"/>
      <c r="SZ338" s="1"/>
      <c r="TA338" s="1"/>
      <c r="TB338" s="1"/>
      <c r="TC338" s="1"/>
      <c r="TD338" s="1"/>
      <c r="TE338" s="1"/>
      <c r="TF338" s="1"/>
      <c r="TG338" s="1"/>
      <c r="TH338" s="1"/>
      <c r="TI338" s="1"/>
      <c r="TJ338" s="1"/>
      <c r="TK338" s="1"/>
      <c r="TL338" s="1"/>
      <c r="TM338" s="1"/>
      <c r="TN338" s="1"/>
      <c r="TO338" s="1"/>
      <c r="TP338" s="1"/>
      <c r="TQ338" s="1"/>
      <c r="TR338" s="1"/>
      <c r="TS338" s="1"/>
      <c r="TT338" s="1"/>
      <c r="TU338" s="1"/>
      <c r="TV338" s="1"/>
      <c r="TW338" s="1"/>
      <c r="TX338" s="1"/>
      <c r="TY338" s="1"/>
      <c r="TZ338" s="1"/>
      <c r="UA338" s="1"/>
      <c r="UB338" s="1"/>
      <c r="UC338" s="1"/>
      <c r="UD338" s="1"/>
      <c r="UE338" s="1"/>
      <c r="UF338" s="1"/>
      <c r="UG338" s="1"/>
      <c r="UH338" s="1"/>
      <c r="UI338" s="1"/>
      <c r="UJ338" s="1"/>
      <c r="UK338" s="1"/>
      <c r="UL338" s="1"/>
      <c r="UM338" s="1"/>
      <c r="UN338" s="1"/>
      <c r="UO338" s="1"/>
      <c r="UP338" s="1"/>
      <c r="UQ338" s="1"/>
      <c r="UR338" s="1"/>
      <c r="US338" s="1"/>
      <c r="UT338" s="1"/>
      <c r="UU338" s="1"/>
      <c r="UV338" s="1"/>
      <c r="UW338" s="1"/>
      <c r="UX338" s="1"/>
      <c r="UY338" s="1"/>
      <c r="UZ338" s="1"/>
      <c r="VA338" s="1"/>
      <c r="VB338" s="1"/>
      <c r="VC338" s="1"/>
      <c r="VD338" s="1"/>
      <c r="VE338" s="1"/>
      <c r="VF338" s="1"/>
      <c r="VG338" s="1"/>
      <c r="VH338" s="1"/>
      <c r="VI338" s="1"/>
      <c r="VJ338" s="1"/>
      <c r="VK338" s="1"/>
      <c r="VL338" s="1"/>
      <c r="VM338" s="1"/>
      <c r="VN338" s="1"/>
      <c r="VO338" s="1"/>
      <c r="VP338" s="1"/>
      <c r="VQ338" s="1"/>
      <c r="VR338" s="1"/>
      <c r="VS338" s="1"/>
      <c r="VT338" s="1"/>
      <c r="VU338" s="1"/>
      <c r="VV338" s="1"/>
      <c r="VW338" s="1"/>
      <c r="VX338" s="1"/>
      <c r="VY338" s="1"/>
      <c r="VZ338" s="1"/>
      <c r="WA338" s="1"/>
      <c r="WB338" s="1"/>
      <c r="WC338" s="1"/>
      <c r="WD338" s="1"/>
      <c r="WE338" s="1"/>
      <c r="WF338" s="1"/>
      <c r="WG338" s="1"/>
      <c r="WH338" s="1"/>
      <c r="WI338" s="1"/>
      <c r="WJ338" s="1"/>
      <c r="WK338" s="1"/>
      <c r="WL338" s="1"/>
      <c r="WM338" s="1"/>
      <c r="WN338" s="1"/>
      <c r="WO338" s="1"/>
      <c r="WP338" s="1"/>
      <c r="WQ338" s="1"/>
      <c r="WR338" s="1"/>
      <c r="WS338" s="1"/>
      <c r="WT338" s="1"/>
      <c r="WU338" s="1"/>
      <c r="WV338" s="1"/>
      <c r="WW338" s="1"/>
      <c r="WX338" s="1"/>
      <c r="WY338" s="1"/>
      <c r="WZ338" s="1"/>
      <c r="XA338" s="1"/>
      <c r="XB338" s="1"/>
      <c r="XC338" s="1"/>
      <c r="XD338" s="1"/>
      <c r="XE338" s="1"/>
      <c r="XF338" s="1"/>
      <c r="XG338" s="1"/>
      <c r="XH338" s="1"/>
      <c r="XI338" s="1"/>
      <c r="XJ338" s="1"/>
      <c r="XK338" s="1"/>
      <c r="XL338" s="1"/>
      <c r="XM338" s="1"/>
      <c r="XN338" s="1"/>
      <c r="XO338" s="1"/>
      <c r="XP338" s="1"/>
      <c r="XQ338" s="1"/>
      <c r="XR338" s="1"/>
      <c r="XS338" s="1"/>
      <c r="XT338" s="1"/>
      <c r="XU338" s="1"/>
      <c r="XV338" s="1"/>
      <c r="XW338" s="1"/>
      <c r="XX338" s="1"/>
      <c r="XY338" s="1"/>
      <c r="XZ338" s="1"/>
      <c r="YA338" s="1"/>
      <c r="YB338" s="1"/>
      <c r="YC338" s="1"/>
      <c r="YD338" s="1"/>
      <c r="YE338" s="1"/>
      <c r="YF338" s="1"/>
      <c r="YG338" s="1"/>
      <c r="YH338" s="1"/>
      <c r="YI338" s="1"/>
      <c r="YJ338" s="1"/>
      <c r="YK338" s="1"/>
      <c r="YL338" s="1"/>
      <c r="YM338" s="1"/>
      <c r="YN338" s="1"/>
      <c r="YO338" s="1"/>
      <c r="YP338" s="1"/>
      <c r="YQ338" s="1"/>
      <c r="YR338" s="1"/>
      <c r="YS338" s="1"/>
      <c r="YT338" s="1"/>
      <c r="YU338" s="1"/>
      <c r="YV338" s="1"/>
      <c r="YW338" s="1"/>
      <c r="YX338" s="1"/>
      <c r="YY338" s="1"/>
      <c r="YZ338" s="1"/>
      <c r="ZA338" s="1"/>
      <c r="ZB338" s="1"/>
      <c r="ZC338" s="1"/>
      <c r="ZD338" s="1"/>
      <c r="ZE338" s="1"/>
      <c r="ZF338" s="1"/>
      <c r="ZG338" s="1"/>
      <c r="ZH338" s="1"/>
      <c r="ZI338" s="1"/>
      <c r="ZJ338" s="1"/>
      <c r="ZK338" s="1"/>
      <c r="ZL338" s="1"/>
      <c r="ZM338" s="1"/>
      <c r="ZN338" s="1"/>
      <c r="ZO338" s="1"/>
      <c r="ZP338" s="1"/>
      <c r="ZQ338" s="1"/>
      <c r="ZR338" s="1"/>
      <c r="ZS338" s="1"/>
      <c r="ZT338" s="1"/>
      <c r="ZU338" s="1"/>
      <c r="ZV338" s="1"/>
      <c r="ZW338" s="1"/>
      <c r="ZX338" s="1"/>
      <c r="ZY338" s="1"/>
      <c r="ZZ338" s="1"/>
      <c r="AAA338" s="1"/>
      <c r="AAB338" s="1"/>
      <c r="AAC338" s="1"/>
      <c r="AAD338" s="1"/>
      <c r="AAE338" s="1"/>
      <c r="AAF338" s="1"/>
      <c r="AAG338" s="1"/>
      <c r="AAH338" s="1"/>
      <c r="AAI338" s="1"/>
      <c r="AAJ338" s="1"/>
      <c r="AAK338" s="1"/>
      <c r="AAL338" s="1"/>
      <c r="AAM338" s="1"/>
      <c r="AAN338" s="1"/>
      <c r="AAO338" s="1"/>
      <c r="AAP338" s="1"/>
      <c r="AAQ338" s="1"/>
      <c r="AAR338" s="1"/>
      <c r="AAS338" s="1"/>
      <c r="AAT338" s="1"/>
      <c r="AAU338" s="1"/>
      <c r="AAV338" s="1"/>
      <c r="AAW338" s="1"/>
      <c r="AAX338" s="1"/>
      <c r="AAY338" s="1"/>
      <c r="AAZ338" s="1"/>
      <c r="ABA338" s="1"/>
      <c r="ABB338" s="1"/>
      <c r="ABC338" s="1"/>
      <c r="ABD338" s="1"/>
      <c r="ABE338" s="1"/>
      <c r="ABF338" s="1"/>
      <c r="ABG338" s="1"/>
      <c r="ABH338" s="1"/>
      <c r="ABI338" s="1"/>
      <c r="ABJ338" s="1"/>
      <c r="ABK338" s="1"/>
      <c r="ABL338" s="1"/>
      <c r="ABM338" s="1"/>
      <c r="ABN338" s="1"/>
      <c r="ABO338" s="1"/>
      <c r="ABP338" s="1"/>
      <c r="ABQ338" s="1"/>
      <c r="ABR338" s="1"/>
      <c r="ABS338" s="1"/>
      <c r="ABT338" s="1"/>
      <c r="ABU338" s="1"/>
      <c r="ABV338" s="1"/>
      <c r="ABW338" s="1"/>
      <c r="ABX338" s="1"/>
      <c r="ABY338" s="1"/>
      <c r="ABZ338" s="1"/>
      <c r="ACA338" s="1"/>
      <c r="ACB338" s="1"/>
      <c r="ACC338" s="1"/>
      <c r="ACD338" s="1"/>
      <c r="ACE338" s="1"/>
      <c r="ACF338" s="1"/>
      <c r="ACG338" s="1"/>
      <c r="ACH338" s="1"/>
      <c r="ACI338" s="1"/>
      <c r="ACJ338" s="1"/>
      <c r="ACK338" s="1"/>
      <c r="ACL338" s="1"/>
      <c r="ACM338" s="1"/>
      <c r="ACN338" s="1"/>
      <c r="ACO338" s="1"/>
      <c r="ACP338" s="1"/>
      <c r="ACQ338" s="1"/>
      <c r="ACR338" s="1"/>
      <c r="ACS338" s="1"/>
      <c r="ACT338" s="1"/>
      <c r="ACU338" s="1"/>
      <c r="ACV338" s="1"/>
      <c r="ACW338" s="1"/>
      <c r="ACX338" s="1"/>
      <c r="ACY338" s="1"/>
      <c r="ACZ338" s="1"/>
      <c r="ADA338" s="1"/>
      <c r="ADB338" s="1"/>
      <c r="ADC338" s="1"/>
      <c r="ADD338" s="1"/>
      <c r="ADE338" s="1"/>
      <c r="ADF338" s="1"/>
      <c r="ADG338" s="1"/>
      <c r="ADH338" s="1"/>
      <c r="ADI338" s="1"/>
      <c r="ADJ338" s="1"/>
      <c r="ADK338" s="1"/>
      <c r="ADL338" s="1"/>
      <c r="ADM338" s="1"/>
      <c r="ADN338" s="1"/>
      <c r="ADO338" s="1"/>
      <c r="ADP338" s="1"/>
      <c r="ADQ338" s="1"/>
      <c r="ADR338" s="1"/>
      <c r="ADS338" s="1"/>
      <c r="ADT338" s="1"/>
      <c r="ADU338" s="1"/>
      <c r="ADV338" s="1"/>
      <c r="ADW338" s="1"/>
      <c r="ADX338" s="1"/>
      <c r="ADY338" s="1"/>
      <c r="ADZ338" s="1"/>
      <c r="AEA338" s="1"/>
      <c r="AEB338" s="1"/>
      <c r="AEC338" s="1"/>
      <c r="AED338" s="1"/>
      <c r="AEE338" s="1"/>
      <c r="AEF338" s="1"/>
      <c r="AEG338" s="1"/>
      <c r="AEH338" s="1"/>
      <c r="AEI338" s="1"/>
      <c r="AEJ338" s="1"/>
      <c r="AEK338" s="1"/>
      <c r="AEL338" s="1"/>
      <c r="AEM338" s="1"/>
      <c r="AEN338" s="1"/>
      <c r="AEO338" s="1"/>
      <c r="AEP338" s="1"/>
      <c r="AEQ338" s="1"/>
      <c r="AER338" s="1"/>
      <c r="AES338" s="1"/>
      <c r="AET338" s="1"/>
      <c r="AEU338" s="1"/>
      <c r="AEV338" s="1"/>
      <c r="AEW338" s="1"/>
      <c r="AEX338" s="1"/>
      <c r="AEY338" s="1"/>
      <c r="AEZ338" s="1"/>
      <c r="AFA338" s="1"/>
      <c r="AFB338" s="1"/>
      <c r="AFC338" s="1"/>
      <c r="AFD338" s="1"/>
      <c r="AFE338" s="1"/>
      <c r="AFF338" s="1"/>
      <c r="AFG338" s="1"/>
      <c r="AFH338" s="1"/>
      <c r="AFI338" s="1"/>
      <c r="AFJ338" s="1"/>
      <c r="AFK338" s="1"/>
      <c r="AFL338" s="1"/>
      <c r="AFM338" s="1"/>
      <c r="AFN338" s="1"/>
      <c r="AFO338" s="1"/>
      <c r="AFP338" s="1"/>
      <c r="AFQ338" s="1"/>
      <c r="AFR338" s="1"/>
      <c r="AFS338" s="1"/>
      <c r="AFT338" s="1"/>
      <c r="AFU338" s="1"/>
      <c r="AFV338" s="1"/>
      <c r="AFW338" s="1"/>
      <c r="AFX338" s="1"/>
      <c r="AFY338" s="1"/>
      <c r="AFZ338" s="1"/>
      <c r="AGA338" s="1"/>
      <c r="AGB338" s="1"/>
      <c r="AGC338" s="1"/>
      <c r="AGD338" s="1"/>
      <c r="AGE338" s="1"/>
      <c r="AGF338" s="1"/>
      <c r="AGG338" s="1"/>
      <c r="AGH338" s="1"/>
      <c r="AGI338" s="1"/>
      <c r="AGJ338" s="1"/>
      <c r="AGK338" s="1"/>
      <c r="AGL338" s="1"/>
      <c r="AGM338" s="1"/>
      <c r="AGN338" s="1"/>
      <c r="AGO338" s="1"/>
      <c r="AGP338" s="1"/>
      <c r="AGQ338" s="1"/>
      <c r="AGR338" s="1"/>
      <c r="AGS338" s="1"/>
      <c r="AGT338" s="1"/>
      <c r="AGU338" s="1"/>
      <c r="AGV338" s="1"/>
      <c r="AGW338" s="1"/>
      <c r="AGX338" s="1"/>
      <c r="AGY338" s="1"/>
      <c r="AGZ338" s="1"/>
      <c r="AHA338" s="1"/>
      <c r="AHB338" s="1"/>
      <c r="AHC338" s="1"/>
      <c r="AHD338" s="1"/>
      <c r="AHE338" s="1"/>
      <c r="AHF338" s="1"/>
      <c r="AHG338" s="1"/>
      <c r="AHH338" s="1"/>
      <c r="AHI338" s="1"/>
      <c r="AHJ338" s="1"/>
      <c r="AHK338" s="1"/>
      <c r="AHL338" s="1"/>
      <c r="AHM338" s="1"/>
      <c r="AHN338" s="1"/>
      <c r="AHO338" s="1"/>
      <c r="AHP338" s="1"/>
      <c r="AHQ338" s="1"/>
      <c r="AHR338" s="1"/>
      <c r="AHS338" s="1"/>
      <c r="AHT338" s="1"/>
      <c r="AHU338" s="1"/>
      <c r="AHV338" s="1"/>
      <c r="AHW338" s="1"/>
      <c r="AHX338" s="1"/>
      <c r="AHY338" s="1"/>
      <c r="AHZ338" s="1"/>
      <c r="AIA338" s="1"/>
      <c r="AIB338" s="1"/>
      <c r="AIC338" s="1"/>
      <c r="AID338" s="1"/>
      <c r="AIE338" s="1"/>
      <c r="AIF338" s="1"/>
      <c r="AIG338" s="1"/>
      <c r="AIH338" s="1"/>
      <c r="AII338" s="1"/>
      <c r="AIJ338" s="1"/>
      <c r="AIK338" s="1"/>
      <c r="AIL338" s="1"/>
      <c r="AIM338" s="1"/>
      <c r="AIN338" s="1"/>
      <c r="AIO338" s="1"/>
      <c r="AIP338" s="1"/>
      <c r="AIQ338" s="1"/>
      <c r="AIR338" s="1"/>
      <c r="AIS338" s="1"/>
      <c r="AIT338" s="1"/>
      <c r="AIU338" s="1"/>
      <c r="AIV338" s="1"/>
      <c r="AIW338" s="1"/>
      <c r="AIX338" s="1"/>
      <c r="AIY338" s="1"/>
      <c r="AIZ338" s="1"/>
      <c r="AJA338" s="1"/>
      <c r="AJB338" s="1"/>
      <c r="AJC338" s="1"/>
      <c r="AJD338" s="1"/>
      <c r="AJE338" s="1"/>
      <c r="AJF338" s="1"/>
      <c r="AJG338" s="1"/>
      <c r="AJH338" s="1"/>
      <c r="AJI338" s="1"/>
      <c r="AJJ338" s="1"/>
      <c r="AJK338" s="1"/>
      <c r="AJL338" s="1"/>
      <c r="AJM338" s="1"/>
      <c r="AJN338" s="1"/>
      <c r="AJO338" s="1"/>
      <c r="AJP338" s="1"/>
      <c r="AJQ338" s="1"/>
      <c r="AJR338" s="1"/>
      <c r="AJS338" s="1"/>
      <c r="AJT338" s="1"/>
      <c r="AJU338" s="1"/>
      <c r="AJV338" s="1"/>
      <c r="AJW338" s="1"/>
      <c r="AJX338" s="1"/>
      <c r="AJY338" s="1"/>
      <c r="AJZ338" s="1"/>
      <c r="AKA338" s="1"/>
      <c r="AKB338" s="1"/>
      <c r="AKC338" s="1"/>
      <c r="AKD338" s="1"/>
      <c r="AKE338" s="1"/>
      <c r="AKF338" s="1"/>
      <c r="AKG338" s="1"/>
      <c r="AKH338" s="1"/>
      <c r="AKI338" s="1"/>
      <c r="AKJ338" s="1"/>
      <c r="AKK338" s="1"/>
      <c r="AKL338" s="1"/>
      <c r="AKM338" s="1"/>
      <c r="AKN338" s="1"/>
      <c r="AKO338" s="1"/>
      <c r="AKP338" s="1"/>
      <c r="AKQ338" s="1"/>
      <c r="AKR338" s="1"/>
      <c r="AKS338" s="1"/>
      <c r="AKT338" s="1"/>
      <c r="AKU338" s="1"/>
      <c r="AKV338" s="1"/>
      <c r="AKW338" s="1"/>
      <c r="AKX338" s="1"/>
      <c r="AKY338" s="1"/>
      <c r="AKZ338" s="1"/>
      <c r="ALA338" s="1"/>
      <c r="ALB338" s="1"/>
      <c r="ALC338" s="1"/>
      <c r="ALD338" s="1"/>
      <c r="ALE338" s="1"/>
      <c r="ALF338" s="1"/>
      <c r="ALG338" s="1"/>
      <c r="ALH338" s="1"/>
      <c r="ALI338" s="1"/>
      <c r="ALJ338" s="1"/>
      <c r="ALK338" s="1"/>
      <c r="ALL338" s="1"/>
      <c r="ALM338" s="1"/>
      <c r="ALN338" s="1"/>
      <c r="ALO338" s="1"/>
      <c r="ALP338" s="1"/>
      <c r="ALQ338" s="1"/>
      <c r="ALR338" s="1"/>
      <c r="ALS338" s="1"/>
      <c r="ALT338" s="1"/>
      <c r="ALU338" s="1"/>
      <c r="ALV338" s="1"/>
      <c r="ALW338" s="1"/>
      <c r="ALX338" s="1"/>
      <c r="ALY338" s="1"/>
      <c r="ALZ338" s="1"/>
      <c r="AMA338" s="1"/>
      <c r="AMB338" s="1"/>
      <c r="AMC338" s="1"/>
      <c r="AMD338" s="1"/>
      <c r="AME338" s="1"/>
      <c r="AMF338" s="1"/>
      <c r="AMG338" s="1"/>
      <c r="AMH338" s="1"/>
      <c r="AMI338" s="1"/>
      <c r="AMJ338" s="1"/>
    </row>
    <row r="339" spans="1:1024" customFormat="1" ht="18" hidden="1" customHeight="1" x14ac:dyDescent="0.25">
      <c r="A339" s="2" t="s">
        <v>753</v>
      </c>
      <c r="B339" s="3">
        <v>2710197100</v>
      </c>
      <c r="C339" s="3"/>
      <c r="D339" s="3" t="s">
        <v>309</v>
      </c>
      <c r="E339" s="3" t="s">
        <v>754</v>
      </c>
      <c r="F339" s="3">
        <v>60</v>
      </c>
      <c r="G339" s="3" t="s">
        <v>319</v>
      </c>
      <c r="H339" s="3">
        <f>ROUND(18525/24,0)</f>
        <v>772</v>
      </c>
      <c r="I339" s="3" t="s">
        <v>460</v>
      </c>
      <c r="J339" s="3">
        <f>ROUND(512.73*1.2,2)</f>
        <v>615.28</v>
      </c>
      <c r="K339" s="37" t="s">
        <v>755</v>
      </c>
      <c r="L339" s="39">
        <v>7107003303</v>
      </c>
      <c r="M339" s="39" t="s">
        <v>756</v>
      </c>
      <c r="N339" s="7" t="s">
        <v>25</v>
      </c>
      <c r="O339" s="7" t="s">
        <v>757</v>
      </c>
      <c r="P339" s="8">
        <v>2710</v>
      </c>
      <c r="Q339" s="6" t="str">
        <f>MID(Таблица1[[#This Row],[ТН ВЭД 1]],1,2)</f>
        <v>27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  <c r="MC339" s="1"/>
      <c r="MD339" s="1"/>
      <c r="ME339" s="1"/>
      <c r="MF339" s="1"/>
      <c r="MG339" s="1"/>
      <c r="MH339" s="1"/>
      <c r="MI339" s="1"/>
      <c r="MJ339" s="1"/>
      <c r="MK339" s="1"/>
      <c r="ML339" s="1"/>
      <c r="MM339" s="1"/>
      <c r="MN339" s="1"/>
      <c r="MO339" s="1"/>
      <c r="MP339" s="1"/>
      <c r="MQ339" s="1"/>
      <c r="MR339" s="1"/>
      <c r="MS339" s="1"/>
      <c r="MT339" s="1"/>
      <c r="MU339" s="1"/>
      <c r="MV339" s="1"/>
      <c r="MW339" s="1"/>
      <c r="MX339" s="1"/>
      <c r="MY339" s="1"/>
      <c r="MZ339" s="1"/>
      <c r="NA339" s="1"/>
      <c r="NB339" s="1"/>
      <c r="NC339" s="1"/>
      <c r="ND339" s="1"/>
      <c r="NE339" s="1"/>
      <c r="NF339" s="1"/>
      <c r="NG339" s="1"/>
      <c r="NH339" s="1"/>
      <c r="NI339" s="1"/>
      <c r="NJ339" s="1"/>
      <c r="NK339" s="1"/>
      <c r="NL339" s="1"/>
      <c r="NM339" s="1"/>
      <c r="NN339" s="1"/>
      <c r="NO339" s="1"/>
      <c r="NP339" s="1"/>
      <c r="NQ339" s="1"/>
      <c r="NR339" s="1"/>
      <c r="NS339" s="1"/>
      <c r="NT339" s="1"/>
      <c r="NU339" s="1"/>
      <c r="NV339" s="1"/>
      <c r="NW339" s="1"/>
      <c r="NX339" s="1"/>
      <c r="NY339" s="1"/>
      <c r="NZ339" s="1"/>
      <c r="OA339" s="1"/>
      <c r="OB339" s="1"/>
      <c r="OC339" s="1"/>
      <c r="OD339" s="1"/>
      <c r="OE339" s="1"/>
      <c r="OF339" s="1"/>
      <c r="OG339" s="1"/>
      <c r="OH339" s="1"/>
      <c r="OI339" s="1"/>
      <c r="OJ339" s="1"/>
      <c r="OK339" s="1"/>
      <c r="OL339" s="1"/>
      <c r="OM339" s="1"/>
      <c r="ON339" s="1"/>
      <c r="OO339" s="1"/>
      <c r="OP339" s="1"/>
      <c r="OQ339" s="1"/>
      <c r="OR339" s="1"/>
      <c r="OS339" s="1"/>
      <c r="OT339" s="1"/>
      <c r="OU339" s="1"/>
      <c r="OV339" s="1"/>
      <c r="OW339" s="1"/>
      <c r="OX339" s="1"/>
      <c r="OY339" s="1"/>
      <c r="OZ339" s="1"/>
      <c r="PA339" s="1"/>
      <c r="PB339" s="1"/>
      <c r="PC339" s="1"/>
      <c r="PD339" s="1"/>
      <c r="PE339" s="1"/>
      <c r="PF339" s="1"/>
      <c r="PG339" s="1"/>
      <c r="PH339" s="1"/>
      <c r="PI339" s="1"/>
      <c r="PJ339" s="1"/>
      <c r="PK339" s="1"/>
      <c r="PL339" s="1"/>
      <c r="PM339" s="1"/>
      <c r="PN339" s="1"/>
      <c r="PO339" s="1"/>
      <c r="PP339" s="1"/>
      <c r="PQ339" s="1"/>
      <c r="PR339" s="1"/>
      <c r="PS339" s="1"/>
      <c r="PT339" s="1"/>
      <c r="PU339" s="1"/>
      <c r="PV339" s="1"/>
      <c r="PW339" s="1"/>
      <c r="PX339" s="1"/>
      <c r="PY339" s="1"/>
      <c r="PZ339" s="1"/>
      <c r="QA339" s="1"/>
      <c r="QB339" s="1"/>
      <c r="QC339" s="1"/>
      <c r="QD339" s="1"/>
      <c r="QE339" s="1"/>
      <c r="QF339" s="1"/>
      <c r="QG339" s="1"/>
      <c r="QH339" s="1"/>
      <c r="QI339" s="1"/>
      <c r="QJ339" s="1"/>
      <c r="QK339" s="1"/>
      <c r="QL339" s="1"/>
      <c r="QM339" s="1"/>
      <c r="QN339" s="1"/>
      <c r="QO339" s="1"/>
      <c r="QP339" s="1"/>
      <c r="QQ339" s="1"/>
      <c r="QR339" s="1"/>
      <c r="QS339" s="1"/>
      <c r="QT339" s="1"/>
      <c r="QU339" s="1"/>
      <c r="QV339" s="1"/>
      <c r="QW339" s="1"/>
      <c r="QX339" s="1"/>
      <c r="QY339" s="1"/>
      <c r="QZ339" s="1"/>
      <c r="RA339" s="1"/>
      <c r="RB339" s="1"/>
      <c r="RC339" s="1"/>
      <c r="RD339" s="1"/>
      <c r="RE339" s="1"/>
      <c r="RF339" s="1"/>
      <c r="RG339" s="1"/>
      <c r="RH339" s="1"/>
      <c r="RI339" s="1"/>
      <c r="RJ339" s="1"/>
      <c r="RK339" s="1"/>
      <c r="RL339" s="1"/>
      <c r="RM339" s="1"/>
      <c r="RN339" s="1"/>
      <c r="RO339" s="1"/>
      <c r="RP339" s="1"/>
      <c r="RQ339" s="1"/>
      <c r="RR339" s="1"/>
      <c r="RS339" s="1"/>
      <c r="RT339" s="1"/>
      <c r="RU339" s="1"/>
      <c r="RV339" s="1"/>
      <c r="RW339" s="1"/>
      <c r="RX339" s="1"/>
      <c r="RY339" s="1"/>
      <c r="RZ339" s="1"/>
      <c r="SA339" s="1"/>
      <c r="SB339" s="1"/>
      <c r="SC339" s="1"/>
      <c r="SD339" s="1"/>
      <c r="SE339" s="1"/>
      <c r="SF339" s="1"/>
      <c r="SG339" s="1"/>
      <c r="SH339" s="1"/>
      <c r="SI339" s="1"/>
      <c r="SJ339" s="1"/>
      <c r="SK339" s="1"/>
      <c r="SL339" s="1"/>
      <c r="SM339" s="1"/>
      <c r="SN339" s="1"/>
      <c r="SO339" s="1"/>
      <c r="SP339" s="1"/>
      <c r="SQ339" s="1"/>
      <c r="SR339" s="1"/>
      <c r="SS339" s="1"/>
      <c r="ST339" s="1"/>
      <c r="SU339" s="1"/>
      <c r="SV339" s="1"/>
      <c r="SW339" s="1"/>
      <c r="SX339" s="1"/>
      <c r="SY339" s="1"/>
      <c r="SZ339" s="1"/>
      <c r="TA339" s="1"/>
      <c r="TB339" s="1"/>
      <c r="TC339" s="1"/>
      <c r="TD339" s="1"/>
      <c r="TE339" s="1"/>
      <c r="TF339" s="1"/>
      <c r="TG339" s="1"/>
      <c r="TH339" s="1"/>
      <c r="TI339" s="1"/>
      <c r="TJ339" s="1"/>
      <c r="TK339" s="1"/>
      <c r="TL339" s="1"/>
      <c r="TM339" s="1"/>
      <c r="TN339" s="1"/>
      <c r="TO339" s="1"/>
      <c r="TP339" s="1"/>
      <c r="TQ339" s="1"/>
      <c r="TR339" s="1"/>
      <c r="TS339" s="1"/>
      <c r="TT339" s="1"/>
      <c r="TU339" s="1"/>
      <c r="TV339" s="1"/>
      <c r="TW339" s="1"/>
      <c r="TX339" s="1"/>
      <c r="TY339" s="1"/>
      <c r="TZ339" s="1"/>
      <c r="UA339" s="1"/>
      <c r="UB339" s="1"/>
      <c r="UC339" s="1"/>
      <c r="UD339" s="1"/>
      <c r="UE339" s="1"/>
      <c r="UF339" s="1"/>
      <c r="UG339" s="1"/>
      <c r="UH339" s="1"/>
      <c r="UI339" s="1"/>
      <c r="UJ339" s="1"/>
      <c r="UK339" s="1"/>
      <c r="UL339" s="1"/>
      <c r="UM339" s="1"/>
      <c r="UN339" s="1"/>
      <c r="UO339" s="1"/>
      <c r="UP339" s="1"/>
      <c r="UQ339" s="1"/>
      <c r="UR339" s="1"/>
      <c r="US339" s="1"/>
      <c r="UT339" s="1"/>
      <c r="UU339" s="1"/>
      <c r="UV339" s="1"/>
      <c r="UW339" s="1"/>
      <c r="UX339" s="1"/>
      <c r="UY339" s="1"/>
      <c r="UZ339" s="1"/>
      <c r="VA339" s="1"/>
      <c r="VB339" s="1"/>
      <c r="VC339" s="1"/>
      <c r="VD339" s="1"/>
      <c r="VE339" s="1"/>
      <c r="VF339" s="1"/>
      <c r="VG339" s="1"/>
      <c r="VH339" s="1"/>
      <c r="VI339" s="1"/>
      <c r="VJ339" s="1"/>
      <c r="VK339" s="1"/>
      <c r="VL339" s="1"/>
      <c r="VM339" s="1"/>
      <c r="VN339" s="1"/>
      <c r="VO339" s="1"/>
      <c r="VP339" s="1"/>
      <c r="VQ339" s="1"/>
      <c r="VR339" s="1"/>
      <c r="VS339" s="1"/>
      <c r="VT339" s="1"/>
      <c r="VU339" s="1"/>
      <c r="VV339" s="1"/>
      <c r="VW339" s="1"/>
      <c r="VX339" s="1"/>
      <c r="VY339" s="1"/>
      <c r="VZ339" s="1"/>
      <c r="WA339" s="1"/>
      <c r="WB339" s="1"/>
      <c r="WC339" s="1"/>
      <c r="WD339" s="1"/>
      <c r="WE339" s="1"/>
      <c r="WF339" s="1"/>
      <c r="WG339" s="1"/>
      <c r="WH339" s="1"/>
      <c r="WI339" s="1"/>
      <c r="WJ339" s="1"/>
      <c r="WK339" s="1"/>
      <c r="WL339" s="1"/>
      <c r="WM339" s="1"/>
      <c r="WN339" s="1"/>
      <c r="WO339" s="1"/>
      <c r="WP339" s="1"/>
      <c r="WQ339" s="1"/>
      <c r="WR339" s="1"/>
      <c r="WS339" s="1"/>
      <c r="WT339" s="1"/>
      <c r="WU339" s="1"/>
      <c r="WV339" s="1"/>
      <c r="WW339" s="1"/>
      <c r="WX339" s="1"/>
      <c r="WY339" s="1"/>
      <c r="WZ339" s="1"/>
      <c r="XA339" s="1"/>
      <c r="XB339" s="1"/>
      <c r="XC339" s="1"/>
      <c r="XD339" s="1"/>
      <c r="XE339" s="1"/>
      <c r="XF339" s="1"/>
      <c r="XG339" s="1"/>
      <c r="XH339" s="1"/>
      <c r="XI339" s="1"/>
      <c r="XJ339" s="1"/>
      <c r="XK339" s="1"/>
      <c r="XL339" s="1"/>
      <c r="XM339" s="1"/>
      <c r="XN339" s="1"/>
      <c r="XO339" s="1"/>
      <c r="XP339" s="1"/>
      <c r="XQ339" s="1"/>
      <c r="XR339" s="1"/>
      <c r="XS339" s="1"/>
      <c r="XT339" s="1"/>
      <c r="XU339" s="1"/>
      <c r="XV339" s="1"/>
      <c r="XW339" s="1"/>
      <c r="XX339" s="1"/>
      <c r="XY339" s="1"/>
      <c r="XZ339" s="1"/>
      <c r="YA339" s="1"/>
      <c r="YB339" s="1"/>
      <c r="YC339" s="1"/>
      <c r="YD339" s="1"/>
      <c r="YE339" s="1"/>
      <c r="YF339" s="1"/>
      <c r="YG339" s="1"/>
      <c r="YH339" s="1"/>
      <c r="YI339" s="1"/>
      <c r="YJ339" s="1"/>
      <c r="YK339" s="1"/>
      <c r="YL339" s="1"/>
      <c r="YM339" s="1"/>
      <c r="YN339" s="1"/>
      <c r="YO339" s="1"/>
      <c r="YP339" s="1"/>
      <c r="YQ339" s="1"/>
      <c r="YR339" s="1"/>
      <c r="YS339" s="1"/>
      <c r="YT339" s="1"/>
      <c r="YU339" s="1"/>
      <c r="YV339" s="1"/>
      <c r="YW339" s="1"/>
      <c r="YX339" s="1"/>
      <c r="YY339" s="1"/>
      <c r="YZ339" s="1"/>
      <c r="ZA339" s="1"/>
      <c r="ZB339" s="1"/>
      <c r="ZC339" s="1"/>
      <c r="ZD339" s="1"/>
      <c r="ZE339" s="1"/>
      <c r="ZF339" s="1"/>
      <c r="ZG339" s="1"/>
      <c r="ZH339" s="1"/>
      <c r="ZI339" s="1"/>
      <c r="ZJ339" s="1"/>
      <c r="ZK339" s="1"/>
      <c r="ZL339" s="1"/>
      <c r="ZM339" s="1"/>
      <c r="ZN339" s="1"/>
      <c r="ZO339" s="1"/>
      <c r="ZP339" s="1"/>
      <c r="ZQ339" s="1"/>
      <c r="ZR339" s="1"/>
      <c r="ZS339" s="1"/>
      <c r="ZT339" s="1"/>
      <c r="ZU339" s="1"/>
      <c r="ZV339" s="1"/>
      <c r="ZW339" s="1"/>
      <c r="ZX339" s="1"/>
      <c r="ZY339" s="1"/>
      <c r="ZZ339" s="1"/>
      <c r="AAA339" s="1"/>
      <c r="AAB339" s="1"/>
      <c r="AAC339" s="1"/>
      <c r="AAD339" s="1"/>
      <c r="AAE339" s="1"/>
      <c r="AAF339" s="1"/>
      <c r="AAG339" s="1"/>
      <c r="AAH339" s="1"/>
      <c r="AAI339" s="1"/>
      <c r="AAJ339" s="1"/>
      <c r="AAK339" s="1"/>
      <c r="AAL339" s="1"/>
      <c r="AAM339" s="1"/>
      <c r="AAN339" s="1"/>
      <c r="AAO339" s="1"/>
      <c r="AAP339" s="1"/>
      <c r="AAQ339" s="1"/>
      <c r="AAR339" s="1"/>
      <c r="AAS339" s="1"/>
      <c r="AAT339" s="1"/>
      <c r="AAU339" s="1"/>
      <c r="AAV339" s="1"/>
      <c r="AAW339" s="1"/>
      <c r="AAX339" s="1"/>
      <c r="AAY339" s="1"/>
      <c r="AAZ339" s="1"/>
      <c r="ABA339" s="1"/>
      <c r="ABB339" s="1"/>
      <c r="ABC339" s="1"/>
      <c r="ABD339" s="1"/>
      <c r="ABE339" s="1"/>
      <c r="ABF339" s="1"/>
      <c r="ABG339" s="1"/>
      <c r="ABH339" s="1"/>
      <c r="ABI339" s="1"/>
      <c r="ABJ339" s="1"/>
      <c r="ABK339" s="1"/>
      <c r="ABL339" s="1"/>
      <c r="ABM339" s="1"/>
      <c r="ABN339" s="1"/>
      <c r="ABO339" s="1"/>
      <c r="ABP339" s="1"/>
      <c r="ABQ339" s="1"/>
      <c r="ABR339" s="1"/>
      <c r="ABS339" s="1"/>
      <c r="ABT339" s="1"/>
      <c r="ABU339" s="1"/>
      <c r="ABV339" s="1"/>
      <c r="ABW339" s="1"/>
      <c r="ABX339" s="1"/>
      <c r="ABY339" s="1"/>
      <c r="ABZ339" s="1"/>
      <c r="ACA339" s="1"/>
      <c r="ACB339" s="1"/>
      <c r="ACC339" s="1"/>
      <c r="ACD339" s="1"/>
      <c r="ACE339" s="1"/>
      <c r="ACF339" s="1"/>
      <c r="ACG339" s="1"/>
      <c r="ACH339" s="1"/>
      <c r="ACI339" s="1"/>
      <c r="ACJ339" s="1"/>
      <c r="ACK339" s="1"/>
      <c r="ACL339" s="1"/>
      <c r="ACM339" s="1"/>
      <c r="ACN339" s="1"/>
      <c r="ACO339" s="1"/>
      <c r="ACP339" s="1"/>
      <c r="ACQ339" s="1"/>
      <c r="ACR339" s="1"/>
      <c r="ACS339" s="1"/>
      <c r="ACT339" s="1"/>
      <c r="ACU339" s="1"/>
      <c r="ACV339" s="1"/>
      <c r="ACW339" s="1"/>
      <c r="ACX339" s="1"/>
      <c r="ACY339" s="1"/>
      <c r="ACZ339" s="1"/>
      <c r="ADA339" s="1"/>
      <c r="ADB339" s="1"/>
      <c r="ADC339" s="1"/>
      <c r="ADD339" s="1"/>
      <c r="ADE339" s="1"/>
      <c r="ADF339" s="1"/>
      <c r="ADG339" s="1"/>
      <c r="ADH339" s="1"/>
      <c r="ADI339" s="1"/>
      <c r="ADJ339" s="1"/>
      <c r="ADK339" s="1"/>
      <c r="ADL339" s="1"/>
      <c r="ADM339" s="1"/>
      <c r="ADN339" s="1"/>
      <c r="ADO339" s="1"/>
      <c r="ADP339" s="1"/>
      <c r="ADQ339" s="1"/>
      <c r="ADR339" s="1"/>
      <c r="ADS339" s="1"/>
      <c r="ADT339" s="1"/>
      <c r="ADU339" s="1"/>
      <c r="ADV339" s="1"/>
      <c r="ADW339" s="1"/>
      <c r="ADX339" s="1"/>
      <c r="ADY339" s="1"/>
      <c r="ADZ339" s="1"/>
      <c r="AEA339" s="1"/>
      <c r="AEB339" s="1"/>
      <c r="AEC339" s="1"/>
      <c r="AED339" s="1"/>
      <c r="AEE339" s="1"/>
      <c r="AEF339" s="1"/>
      <c r="AEG339" s="1"/>
      <c r="AEH339" s="1"/>
      <c r="AEI339" s="1"/>
      <c r="AEJ339" s="1"/>
      <c r="AEK339" s="1"/>
      <c r="AEL339" s="1"/>
      <c r="AEM339" s="1"/>
      <c r="AEN339" s="1"/>
      <c r="AEO339" s="1"/>
      <c r="AEP339" s="1"/>
      <c r="AEQ339" s="1"/>
      <c r="AER339" s="1"/>
      <c r="AES339" s="1"/>
      <c r="AET339" s="1"/>
      <c r="AEU339" s="1"/>
      <c r="AEV339" s="1"/>
      <c r="AEW339" s="1"/>
      <c r="AEX339" s="1"/>
      <c r="AEY339" s="1"/>
      <c r="AEZ339" s="1"/>
      <c r="AFA339" s="1"/>
      <c r="AFB339" s="1"/>
      <c r="AFC339" s="1"/>
      <c r="AFD339" s="1"/>
      <c r="AFE339" s="1"/>
      <c r="AFF339" s="1"/>
      <c r="AFG339" s="1"/>
      <c r="AFH339" s="1"/>
      <c r="AFI339" s="1"/>
      <c r="AFJ339" s="1"/>
      <c r="AFK339" s="1"/>
      <c r="AFL339" s="1"/>
      <c r="AFM339" s="1"/>
      <c r="AFN339" s="1"/>
      <c r="AFO339" s="1"/>
      <c r="AFP339" s="1"/>
      <c r="AFQ339" s="1"/>
      <c r="AFR339" s="1"/>
      <c r="AFS339" s="1"/>
      <c r="AFT339" s="1"/>
      <c r="AFU339" s="1"/>
      <c r="AFV339" s="1"/>
      <c r="AFW339" s="1"/>
      <c r="AFX339" s="1"/>
      <c r="AFY339" s="1"/>
      <c r="AFZ339" s="1"/>
      <c r="AGA339" s="1"/>
      <c r="AGB339" s="1"/>
      <c r="AGC339" s="1"/>
      <c r="AGD339" s="1"/>
      <c r="AGE339" s="1"/>
      <c r="AGF339" s="1"/>
      <c r="AGG339" s="1"/>
      <c r="AGH339" s="1"/>
      <c r="AGI339" s="1"/>
      <c r="AGJ339" s="1"/>
      <c r="AGK339" s="1"/>
      <c r="AGL339" s="1"/>
      <c r="AGM339" s="1"/>
      <c r="AGN339" s="1"/>
      <c r="AGO339" s="1"/>
      <c r="AGP339" s="1"/>
      <c r="AGQ339" s="1"/>
      <c r="AGR339" s="1"/>
      <c r="AGS339" s="1"/>
      <c r="AGT339" s="1"/>
      <c r="AGU339" s="1"/>
      <c r="AGV339" s="1"/>
      <c r="AGW339" s="1"/>
      <c r="AGX339" s="1"/>
      <c r="AGY339" s="1"/>
      <c r="AGZ339" s="1"/>
      <c r="AHA339" s="1"/>
      <c r="AHB339" s="1"/>
      <c r="AHC339" s="1"/>
      <c r="AHD339" s="1"/>
      <c r="AHE339" s="1"/>
      <c r="AHF339" s="1"/>
      <c r="AHG339" s="1"/>
      <c r="AHH339" s="1"/>
      <c r="AHI339" s="1"/>
      <c r="AHJ339" s="1"/>
      <c r="AHK339" s="1"/>
      <c r="AHL339" s="1"/>
      <c r="AHM339" s="1"/>
      <c r="AHN339" s="1"/>
      <c r="AHO339" s="1"/>
      <c r="AHP339" s="1"/>
      <c r="AHQ339" s="1"/>
      <c r="AHR339" s="1"/>
      <c r="AHS339" s="1"/>
      <c r="AHT339" s="1"/>
      <c r="AHU339" s="1"/>
      <c r="AHV339" s="1"/>
      <c r="AHW339" s="1"/>
      <c r="AHX339" s="1"/>
      <c r="AHY339" s="1"/>
      <c r="AHZ339" s="1"/>
      <c r="AIA339" s="1"/>
      <c r="AIB339" s="1"/>
      <c r="AIC339" s="1"/>
      <c r="AID339" s="1"/>
      <c r="AIE339" s="1"/>
      <c r="AIF339" s="1"/>
      <c r="AIG339" s="1"/>
      <c r="AIH339" s="1"/>
      <c r="AII339" s="1"/>
      <c r="AIJ339" s="1"/>
      <c r="AIK339" s="1"/>
      <c r="AIL339" s="1"/>
      <c r="AIM339" s="1"/>
      <c r="AIN339" s="1"/>
      <c r="AIO339" s="1"/>
      <c r="AIP339" s="1"/>
      <c r="AIQ339" s="1"/>
      <c r="AIR339" s="1"/>
      <c r="AIS339" s="1"/>
      <c r="AIT339" s="1"/>
      <c r="AIU339" s="1"/>
      <c r="AIV339" s="1"/>
      <c r="AIW339" s="1"/>
      <c r="AIX339" s="1"/>
      <c r="AIY339" s="1"/>
      <c r="AIZ339" s="1"/>
      <c r="AJA339" s="1"/>
      <c r="AJB339" s="1"/>
      <c r="AJC339" s="1"/>
      <c r="AJD339" s="1"/>
      <c r="AJE339" s="1"/>
      <c r="AJF339" s="1"/>
      <c r="AJG339" s="1"/>
      <c r="AJH339" s="1"/>
      <c r="AJI339" s="1"/>
      <c r="AJJ339" s="1"/>
      <c r="AJK339" s="1"/>
      <c r="AJL339" s="1"/>
      <c r="AJM339" s="1"/>
      <c r="AJN339" s="1"/>
      <c r="AJO339" s="1"/>
      <c r="AJP339" s="1"/>
      <c r="AJQ339" s="1"/>
      <c r="AJR339" s="1"/>
      <c r="AJS339" s="1"/>
      <c r="AJT339" s="1"/>
      <c r="AJU339" s="1"/>
      <c r="AJV339" s="1"/>
      <c r="AJW339" s="1"/>
      <c r="AJX339" s="1"/>
      <c r="AJY339" s="1"/>
      <c r="AJZ339" s="1"/>
      <c r="AKA339" s="1"/>
      <c r="AKB339" s="1"/>
      <c r="AKC339" s="1"/>
      <c r="AKD339" s="1"/>
      <c r="AKE339" s="1"/>
      <c r="AKF339" s="1"/>
      <c r="AKG339" s="1"/>
      <c r="AKH339" s="1"/>
      <c r="AKI339" s="1"/>
      <c r="AKJ339" s="1"/>
      <c r="AKK339" s="1"/>
      <c r="AKL339" s="1"/>
      <c r="AKM339" s="1"/>
      <c r="AKN339" s="1"/>
      <c r="AKO339" s="1"/>
      <c r="AKP339" s="1"/>
      <c r="AKQ339" s="1"/>
      <c r="AKR339" s="1"/>
      <c r="AKS339" s="1"/>
      <c r="AKT339" s="1"/>
      <c r="AKU339" s="1"/>
      <c r="AKV339" s="1"/>
      <c r="AKW339" s="1"/>
      <c r="AKX339" s="1"/>
      <c r="AKY339" s="1"/>
      <c r="AKZ339" s="1"/>
      <c r="ALA339" s="1"/>
      <c r="ALB339" s="1"/>
      <c r="ALC339" s="1"/>
      <c r="ALD339" s="1"/>
      <c r="ALE339" s="1"/>
      <c r="ALF339" s="1"/>
      <c r="ALG339" s="1"/>
      <c r="ALH339" s="1"/>
      <c r="ALI339" s="1"/>
      <c r="ALJ339" s="1"/>
      <c r="ALK339" s="1"/>
      <c r="ALL339" s="1"/>
      <c r="ALM339" s="1"/>
      <c r="ALN339" s="1"/>
      <c r="ALO339" s="1"/>
      <c r="ALP339" s="1"/>
      <c r="ALQ339" s="1"/>
      <c r="ALR339" s="1"/>
      <c r="ALS339" s="1"/>
      <c r="ALT339" s="1"/>
      <c r="ALU339" s="1"/>
      <c r="ALV339" s="1"/>
      <c r="ALW339" s="1"/>
      <c r="ALX339" s="1"/>
      <c r="ALY339" s="1"/>
      <c r="ALZ339" s="1"/>
      <c r="AMA339" s="1"/>
      <c r="AMB339" s="1"/>
      <c r="AMC339" s="1"/>
      <c r="AMD339" s="1"/>
      <c r="AME339" s="1"/>
      <c r="AMF339" s="1"/>
      <c r="AMG339" s="1"/>
      <c r="AMH339" s="1"/>
      <c r="AMI339" s="1"/>
      <c r="AMJ339" s="1"/>
    </row>
    <row r="340" spans="1:1024" customFormat="1" hidden="1" x14ac:dyDescent="0.25">
      <c r="A340" s="9" t="s">
        <v>758</v>
      </c>
      <c r="B340" s="10">
        <v>2710197100</v>
      </c>
      <c r="C340" s="10"/>
      <c r="D340" s="10" t="s">
        <v>309</v>
      </c>
      <c r="E340" s="10" t="s">
        <v>759</v>
      </c>
      <c r="F340" s="10">
        <v>240</v>
      </c>
      <c r="G340" s="10" t="s">
        <v>760</v>
      </c>
      <c r="H340" s="10">
        <f>ROUND(1040/24,0)</f>
        <v>43</v>
      </c>
      <c r="I340" s="10" t="s">
        <v>460</v>
      </c>
      <c r="J340" s="10">
        <f>ROUND(527*1.2,2)</f>
        <v>632.4</v>
      </c>
      <c r="K340" s="38" t="s">
        <v>755</v>
      </c>
      <c r="L340" s="40">
        <v>7107003303</v>
      </c>
      <c r="M340" s="40" t="s">
        <v>756</v>
      </c>
      <c r="N340" s="14" t="s">
        <v>25</v>
      </c>
      <c r="O340" s="14" t="s">
        <v>757</v>
      </c>
      <c r="P340" s="15">
        <v>2710</v>
      </c>
      <c r="Q340" s="13" t="str">
        <f>MID(Таблица1[[#This Row],[ТН ВЭД 1]],1,2)</f>
        <v>27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A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S340" s="1"/>
      <c r="LT340" s="1"/>
      <c r="LU340" s="1"/>
      <c r="LV340" s="1"/>
      <c r="LW340" s="1"/>
      <c r="LX340" s="1"/>
      <c r="LY340" s="1"/>
      <c r="LZ340" s="1"/>
      <c r="MA340" s="1"/>
      <c r="MB340" s="1"/>
      <c r="MC340" s="1"/>
      <c r="MD340" s="1"/>
      <c r="ME340" s="1"/>
      <c r="MF340" s="1"/>
      <c r="MG340" s="1"/>
      <c r="MH340" s="1"/>
      <c r="MI340" s="1"/>
      <c r="MJ340" s="1"/>
      <c r="MK340" s="1"/>
      <c r="ML340" s="1"/>
      <c r="MM340" s="1"/>
      <c r="MN340" s="1"/>
      <c r="MO340" s="1"/>
      <c r="MP340" s="1"/>
      <c r="MQ340" s="1"/>
      <c r="MR340" s="1"/>
      <c r="MS340" s="1"/>
      <c r="MT340" s="1"/>
      <c r="MU340" s="1"/>
      <c r="MV340" s="1"/>
      <c r="MW340" s="1"/>
      <c r="MX340" s="1"/>
      <c r="MY340" s="1"/>
      <c r="MZ340" s="1"/>
      <c r="NA340" s="1"/>
      <c r="NB340" s="1"/>
      <c r="NC340" s="1"/>
      <c r="ND340" s="1"/>
      <c r="NE340" s="1"/>
      <c r="NF340" s="1"/>
      <c r="NG340" s="1"/>
      <c r="NH340" s="1"/>
      <c r="NI340" s="1"/>
      <c r="NJ340" s="1"/>
      <c r="NK340" s="1"/>
      <c r="NL340" s="1"/>
      <c r="NM340" s="1"/>
      <c r="NN340" s="1"/>
      <c r="NO340" s="1"/>
      <c r="NP340" s="1"/>
      <c r="NQ340" s="1"/>
      <c r="NR340" s="1"/>
      <c r="NS340" s="1"/>
      <c r="NT340" s="1"/>
      <c r="NU340" s="1"/>
      <c r="NV340" s="1"/>
      <c r="NW340" s="1"/>
      <c r="NX340" s="1"/>
      <c r="NY340" s="1"/>
      <c r="NZ340" s="1"/>
      <c r="OA340" s="1"/>
      <c r="OB340" s="1"/>
      <c r="OC340" s="1"/>
      <c r="OD340" s="1"/>
      <c r="OE340" s="1"/>
      <c r="OF340" s="1"/>
      <c r="OG340" s="1"/>
      <c r="OH340" s="1"/>
      <c r="OI340" s="1"/>
      <c r="OJ340" s="1"/>
      <c r="OK340" s="1"/>
      <c r="OL340" s="1"/>
      <c r="OM340" s="1"/>
      <c r="ON340" s="1"/>
      <c r="OO340" s="1"/>
      <c r="OP340" s="1"/>
      <c r="OQ340" s="1"/>
      <c r="OR340" s="1"/>
      <c r="OS340" s="1"/>
      <c r="OT340" s="1"/>
      <c r="OU340" s="1"/>
      <c r="OV340" s="1"/>
      <c r="OW340" s="1"/>
      <c r="OX340" s="1"/>
      <c r="OY340" s="1"/>
      <c r="OZ340" s="1"/>
      <c r="PA340" s="1"/>
      <c r="PB340" s="1"/>
      <c r="PC340" s="1"/>
      <c r="PD340" s="1"/>
      <c r="PE340" s="1"/>
      <c r="PF340" s="1"/>
      <c r="PG340" s="1"/>
      <c r="PH340" s="1"/>
      <c r="PI340" s="1"/>
      <c r="PJ340" s="1"/>
      <c r="PK340" s="1"/>
      <c r="PL340" s="1"/>
      <c r="PM340" s="1"/>
      <c r="PN340" s="1"/>
      <c r="PO340" s="1"/>
      <c r="PP340" s="1"/>
      <c r="PQ340" s="1"/>
      <c r="PR340" s="1"/>
      <c r="PS340" s="1"/>
      <c r="PT340" s="1"/>
      <c r="PU340" s="1"/>
      <c r="PV340" s="1"/>
      <c r="PW340" s="1"/>
      <c r="PX340" s="1"/>
      <c r="PY340" s="1"/>
      <c r="PZ340" s="1"/>
      <c r="QA340" s="1"/>
      <c r="QB340" s="1"/>
      <c r="QC340" s="1"/>
      <c r="QD340" s="1"/>
      <c r="QE340" s="1"/>
      <c r="QF340" s="1"/>
      <c r="QG340" s="1"/>
      <c r="QH340" s="1"/>
      <c r="QI340" s="1"/>
      <c r="QJ340" s="1"/>
      <c r="QK340" s="1"/>
      <c r="QL340" s="1"/>
      <c r="QM340" s="1"/>
      <c r="QN340" s="1"/>
      <c r="QO340" s="1"/>
      <c r="QP340" s="1"/>
      <c r="QQ340" s="1"/>
      <c r="QR340" s="1"/>
      <c r="QS340" s="1"/>
      <c r="QT340" s="1"/>
      <c r="QU340" s="1"/>
      <c r="QV340" s="1"/>
      <c r="QW340" s="1"/>
      <c r="QX340" s="1"/>
      <c r="QY340" s="1"/>
      <c r="QZ340" s="1"/>
      <c r="RA340" s="1"/>
      <c r="RB340" s="1"/>
      <c r="RC340" s="1"/>
      <c r="RD340" s="1"/>
      <c r="RE340" s="1"/>
      <c r="RF340" s="1"/>
      <c r="RG340" s="1"/>
      <c r="RH340" s="1"/>
      <c r="RI340" s="1"/>
      <c r="RJ340" s="1"/>
      <c r="RK340" s="1"/>
      <c r="RL340" s="1"/>
      <c r="RM340" s="1"/>
      <c r="RN340" s="1"/>
      <c r="RO340" s="1"/>
      <c r="RP340" s="1"/>
      <c r="RQ340" s="1"/>
      <c r="RR340" s="1"/>
      <c r="RS340" s="1"/>
      <c r="RT340" s="1"/>
      <c r="RU340" s="1"/>
      <c r="RV340" s="1"/>
      <c r="RW340" s="1"/>
      <c r="RX340" s="1"/>
      <c r="RY340" s="1"/>
      <c r="RZ340" s="1"/>
      <c r="SA340" s="1"/>
      <c r="SB340" s="1"/>
      <c r="SC340" s="1"/>
      <c r="SD340" s="1"/>
      <c r="SE340" s="1"/>
      <c r="SF340" s="1"/>
      <c r="SG340" s="1"/>
      <c r="SH340" s="1"/>
      <c r="SI340" s="1"/>
      <c r="SJ340" s="1"/>
      <c r="SK340" s="1"/>
      <c r="SL340" s="1"/>
      <c r="SM340" s="1"/>
      <c r="SN340" s="1"/>
      <c r="SO340" s="1"/>
      <c r="SP340" s="1"/>
      <c r="SQ340" s="1"/>
      <c r="SR340" s="1"/>
      <c r="SS340" s="1"/>
      <c r="ST340" s="1"/>
      <c r="SU340" s="1"/>
      <c r="SV340" s="1"/>
      <c r="SW340" s="1"/>
      <c r="SX340" s="1"/>
      <c r="SY340" s="1"/>
      <c r="SZ340" s="1"/>
      <c r="TA340" s="1"/>
      <c r="TB340" s="1"/>
      <c r="TC340" s="1"/>
      <c r="TD340" s="1"/>
      <c r="TE340" s="1"/>
      <c r="TF340" s="1"/>
      <c r="TG340" s="1"/>
      <c r="TH340" s="1"/>
      <c r="TI340" s="1"/>
      <c r="TJ340" s="1"/>
      <c r="TK340" s="1"/>
      <c r="TL340" s="1"/>
      <c r="TM340" s="1"/>
      <c r="TN340" s="1"/>
      <c r="TO340" s="1"/>
      <c r="TP340" s="1"/>
      <c r="TQ340" s="1"/>
      <c r="TR340" s="1"/>
      <c r="TS340" s="1"/>
      <c r="TT340" s="1"/>
      <c r="TU340" s="1"/>
      <c r="TV340" s="1"/>
      <c r="TW340" s="1"/>
      <c r="TX340" s="1"/>
      <c r="TY340" s="1"/>
      <c r="TZ340" s="1"/>
      <c r="UA340" s="1"/>
      <c r="UB340" s="1"/>
      <c r="UC340" s="1"/>
      <c r="UD340" s="1"/>
      <c r="UE340" s="1"/>
      <c r="UF340" s="1"/>
      <c r="UG340" s="1"/>
      <c r="UH340" s="1"/>
      <c r="UI340" s="1"/>
      <c r="UJ340" s="1"/>
      <c r="UK340" s="1"/>
      <c r="UL340" s="1"/>
      <c r="UM340" s="1"/>
      <c r="UN340" s="1"/>
      <c r="UO340" s="1"/>
      <c r="UP340" s="1"/>
      <c r="UQ340" s="1"/>
      <c r="UR340" s="1"/>
      <c r="US340" s="1"/>
      <c r="UT340" s="1"/>
      <c r="UU340" s="1"/>
      <c r="UV340" s="1"/>
      <c r="UW340" s="1"/>
      <c r="UX340" s="1"/>
      <c r="UY340" s="1"/>
      <c r="UZ340" s="1"/>
      <c r="VA340" s="1"/>
      <c r="VB340" s="1"/>
      <c r="VC340" s="1"/>
      <c r="VD340" s="1"/>
      <c r="VE340" s="1"/>
      <c r="VF340" s="1"/>
      <c r="VG340" s="1"/>
      <c r="VH340" s="1"/>
      <c r="VI340" s="1"/>
      <c r="VJ340" s="1"/>
      <c r="VK340" s="1"/>
      <c r="VL340" s="1"/>
      <c r="VM340" s="1"/>
      <c r="VN340" s="1"/>
      <c r="VO340" s="1"/>
      <c r="VP340" s="1"/>
      <c r="VQ340" s="1"/>
      <c r="VR340" s="1"/>
      <c r="VS340" s="1"/>
      <c r="VT340" s="1"/>
      <c r="VU340" s="1"/>
      <c r="VV340" s="1"/>
      <c r="VW340" s="1"/>
      <c r="VX340" s="1"/>
      <c r="VY340" s="1"/>
      <c r="VZ340" s="1"/>
      <c r="WA340" s="1"/>
      <c r="WB340" s="1"/>
      <c r="WC340" s="1"/>
      <c r="WD340" s="1"/>
      <c r="WE340" s="1"/>
      <c r="WF340" s="1"/>
      <c r="WG340" s="1"/>
      <c r="WH340" s="1"/>
      <c r="WI340" s="1"/>
      <c r="WJ340" s="1"/>
      <c r="WK340" s="1"/>
      <c r="WL340" s="1"/>
      <c r="WM340" s="1"/>
      <c r="WN340" s="1"/>
      <c r="WO340" s="1"/>
      <c r="WP340" s="1"/>
      <c r="WQ340" s="1"/>
      <c r="WR340" s="1"/>
      <c r="WS340" s="1"/>
      <c r="WT340" s="1"/>
      <c r="WU340" s="1"/>
      <c r="WV340" s="1"/>
      <c r="WW340" s="1"/>
      <c r="WX340" s="1"/>
      <c r="WY340" s="1"/>
      <c r="WZ340" s="1"/>
      <c r="XA340" s="1"/>
      <c r="XB340" s="1"/>
      <c r="XC340" s="1"/>
      <c r="XD340" s="1"/>
      <c r="XE340" s="1"/>
      <c r="XF340" s="1"/>
      <c r="XG340" s="1"/>
      <c r="XH340" s="1"/>
      <c r="XI340" s="1"/>
      <c r="XJ340" s="1"/>
      <c r="XK340" s="1"/>
      <c r="XL340" s="1"/>
      <c r="XM340" s="1"/>
      <c r="XN340" s="1"/>
      <c r="XO340" s="1"/>
      <c r="XP340" s="1"/>
      <c r="XQ340" s="1"/>
      <c r="XR340" s="1"/>
      <c r="XS340" s="1"/>
      <c r="XT340" s="1"/>
      <c r="XU340" s="1"/>
      <c r="XV340" s="1"/>
      <c r="XW340" s="1"/>
      <c r="XX340" s="1"/>
      <c r="XY340" s="1"/>
      <c r="XZ340" s="1"/>
      <c r="YA340" s="1"/>
      <c r="YB340" s="1"/>
      <c r="YC340" s="1"/>
      <c r="YD340" s="1"/>
      <c r="YE340" s="1"/>
      <c r="YF340" s="1"/>
      <c r="YG340" s="1"/>
      <c r="YH340" s="1"/>
      <c r="YI340" s="1"/>
      <c r="YJ340" s="1"/>
      <c r="YK340" s="1"/>
      <c r="YL340" s="1"/>
      <c r="YM340" s="1"/>
      <c r="YN340" s="1"/>
      <c r="YO340" s="1"/>
      <c r="YP340" s="1"/>
      <c r="YQ340" s="1"/>
      <c r="YR340" s="1"/>
      <c r="YS340" s="1"/>
      <c r="YT340" s="1"/>
      <c r="YU340" s="1"/>
      <c r="YV340" s="1"/>
      <c r="YW340" s="1"/>
      <c r="YX340" s="1"/>
      <c r="YY340" s="1"/>
      <c r="YZ340" s="1"/>
      <c r="ZA340" s="1"/>
      <c r="ZB340" s="1"/>
      <c r="ZC340" s="1"/>
      <c r="ZD340" s="1"/>
      <c r="ZE340" s="1"/>
      <c r="ZF340" s="1"/>
      <c r="ZG340" s="1"/>
      <c r="ZH340" s="1"/>
      <c r="ZI340" s="1"/>
      <c r="ZJ340" s="1"/>
      <c r="ZK340" s="1"/>
      <c r="ZL340" s="1"/>
      <c r="ZM340" s="1"/>
      <c r="ZN340" s="1"/>
      <c r="ZO340" s="1"/>
      <c r="ZP340" s="1"/>
      <c r="ZQ340" s="1"/>
      <c r="ZR340" s="1"/>
      <c r="ZS340" s="1"/>
      <c r="ZT340" s="1"/>
      <c r="ZU340" s="1"/>
      <c r="ZV340" s="1"/>
      <c r="ZW340" s="1"/>
      <c r="ZX340" s="1"/>
      <c r="ZY340" s="1"/>
      <c r="ZZ340" s="1"/>
      <c r="AAA340" s="1"/>
      <c r="AAB340" s="1"/>
      <c r="AAC340" s="1"/>
      <c r="AAD340" s="1"/>
      <c r="AAE340" s="1"/>
      <c r="AAF340" s="1"/>
      <c r="AAG340" s="1"/>
      <c r="AAH340" s="1"/>
      <c r="AAI340" s="1"/>
      <c r="AAJ340" s="1"/>
      <c r="AAK340" s="1"/>
      <c r="AAL340" s="1"/>
      <c r="AAM340" s="1"/>
      <c r="AAN340" s="1"/>
      <c r="AAO340" s="1"/>
      <c r="AAP340" s="1"/>
      <c r="AAQ340" s="1"/>
      <c r="AAR340" s="1"/>
      <c r="AAS340" s="1"/>
      <c r="AAT340" s="1"/>
      <c r="AAU340" s="1"/>
      <c r="AAV340" s="1"/>
      <c r="AAW340" s="1"/>
      <c r="AAX340" s="1"/>
      <c r="AAY340" s="1"/>
      <c r="AAZ340" s="1"/>
      <c r="ABA340" s="1"/>
      <c r="ABB340" s="1"/>
      <c r="ABC340" s="1"/>
      <c r="ABD340" s="1"/>
      <c r="ABE340" s="1"/>
      <c r="ABF340" s="1"/>
      <c r="ABG340" s="1"/>
      <c r="ABH340" s="1"/>
      <c r="ABI340" s="1"/>
      <c r="ABJ340" s="1"/>
      <c r="ABK340" s="1"/>
      <c r="ABL340" s="1"/>
      <c r="ABM340" s="1"/>
      <c r="ABN340" s="1"/>
      <c r="ABO340" s="1"/>
      <c r="ABP340" s="1"/>
      <c r="ABQ340" s="1"/>
      <c r="ABR340" s="1"/>
      <c r="ABS340" s="1"/>
      <c r="ABT340" s="1"/>
      <c r="ABU340" s="1"/>
      <c r="ABV340" s="1"/>
      <c r="ABW340" s="1"/>
      <c r="ABX340" s="1"/>
      <c r="ABY340" s="1"/>
      <c r="ABZ340" s="1"/>
      <c r="ACA340" s="1"/>
      <c r="ACB340" s="1"/>
      <c r="ACC340" s="1"/>
      <c r="ACD340" s="1"/>
      <c r="ACE340" s="1"/>
      <c r="ACF340" s="1"/>
      <c r="ACG340" s="1"/>
      <c r="ACH340" s="1"/>
      <c r="ACI340" s="1"/>
      <c r="ACJ340" s="1"/>
      <c r="ACK340" s="1"/>
      <c r="ACL340" s="1"/>
      <c r="ACM340" s="1"/>
      <c r="ACN340" s="1"/>
      <c r="ACO340" s="1"/>
      <c r="ACP340" s="1"/>
      <c r="ACQ340" s="1"/>
      <c r="ACR340" s="1"/>
      <c r="ACS340" s="1"/>
      <c r="ACT340" s="1"/>
      <c r="ACU340" s="1"/>
      <c r="ACV340" s="1"/>
      <c r="ACW340" s="1"/>
      <c r="ACX340" s="1"/>
      <c r="ACY340" s="1"/>
      <c r="ACZ340" s="1"/>
      <c r="ADA340" s="1"/>
      <c r="ADB340" s="1"/>
      <c r="ADC340" s="1"/>
      <c r="ADD340" s="1"/>
      <c r="ADE340" s="1"/>
      <c r="ADF340" s="1"/>
      <c r="ADG340" s="1"/>
      <c r="ADH340" s="1"/>
      <c r="ADI340" s="1"/>
      <c r="ADJ340" s="1"/>
      <c r="ADK340" s="1"/>
      <c r="ADL340" s="1"/>
      <c r="ADM340" s="1"/>
      <c r="ADN340" s="1"/>
      <c r="ADO340" s="1"/>
      <c r="ADP340" s="1"/>
      <c r="ADQ340" s="1"/>
      <c r="ADR340" s="1"/>
      <c r="ADS340" s="1"/>
      <c r="ADT340" s="1"/>
      <c r="ADU340" s="1"/>
      <c r="ADV340" s="1"/>
      <c r="ADW340" s="1"/>
      <c r="ADX340" s="1"/>
      <c r="ADY340" s="1"/>
      <c r="ADZ340" s="1"/>
      <c r="AEA340" s="1"/>
      <c r="AEB340" s="1"/>
      <c r="AEC340" s="1"/>
      <c r="AED340" s="1"/>
      <c r="AEE340" s="1"/>
      <c r="AEF340" s="1"/>
      <c r="AEG340" s="1"/>
      <c r="AEH340" s="1"/>
      <c r="AEI340" s="1"/>
      <c r="AEJ340" s="1"/>
      <c r="AEK340" s="1"/>
      <c r="AEL340" s="1"/>
      <c r="AEM340" s="1"/>
      <c r="AEN340" s="1"/>
      <c r="AEO340" s="1"/>
      <c r="AEP340" s="1"/>
      <c r="AEQ340" s="1"/>
      <c r="AER340" s="1"/>
      <c r="AES340" s="1"/>
      <c r="AET340" s="1"/>
      <c r="AEU340" s="1"/>
      <c r="AEV340" s="1"/>
      <c r="AEW340" s="1"/>
      <c r="AEX340" s="1"/>
      <c r="AEY340" s="1"/>
      <c r="AEZ340" s="1"/>
      <c r="AFA340" s="1"/>
      <c r="AFB340" s="1"/>
      <c r="AFC340" s="1"/>
      <c r="AFD340" s="1"/>
      <c r="AFE340" s="1"/>
      <c r="AFF340" s="1"/>
      <c r="AFG340" s="1"/>
      <c r="AFH340" s="1"/>
      <c r="AFI340" s="1"/>
      <c r="AFJ340" s="1"/>
      <c r="AFK340" s="1"/>
      <c r="AFL340" s="1"/>
      <c r="AFM340" s="1"/>
      <c r="AFN340" s="1"/>
      <c r="AFO340" s="1"/>
      <c r="AFP340" s="1"/>
      <c r="AFQ340" s="1"/>
      <c r="AFR340" s="1"/>
      <c r="AFS340" s="1"/>
      <c r="AFT340" s="1"/>
      <c r="AFU340" s="1"/>
      <c r="AFV340" s="1"/>
      <c r="AFW340" s="1"/>
      <c r="AFX340" s="1"/>
      <c r="AFY340" s="1"/>
      <c r="AFZ340" s="1"/>
      <c r="AGA340" s="1"/>
      <c r="AGB340" s="1"/>
      <c r="AGC340" s="1"/>
      <c r="AGD340" s="1"/>
      <c r="AGE340" s="1"/>
      <c r="AGF340" s="1"/>
      <c r="AGG340" s="1"/>
      <c r="AGH340" s="1"/>
      <c r="AGI340" s="1"/>
      <c r="AGJ340" s="1"/>
      <c r="AGK340" s="1"/>
      <c r="AGL340" s="1"/>
      <c r="AGM340" s="1"/>
      <c r="AGN340" s="1"/>
      <c r="AGO340" s="1"/>
      <c r="AGP340" s="1"/>
      <c r="AGQ340" s="1"/>
      <c r="AGR340" s="1"/>
      <c r="AGS340" s="1"/>
      <c r="AGT340" s="1"/>
      <c r="AGU340" s="1"/>
      <c r="AGV340" s="1"/>
      <c r="AGW340" s="1"/>
      <c r="AGX340" s="1"/>
      <c r="AGY340" s="1"/>
      <c r="AGZ340" s="1"/>
      <c r="AHA340" s="1"/>
      <c r="AHB340" s="1"/>
      <c r="AHC340" s="1"/>
      <c r="AHD340" s="1"/>
      <c r="AHE340" s="1"/>
      <c r="AHF340" s="1"/>
      <c r="AHG340" s="1"/>
      <c r="AHH340" s="1"/>
      <c r="AHI340" s="1"/>
      <c r="AHJ340" s="1"/>
      <c r="AHK340" s="1"/>
      <c r="AHL340" s="1"/>
      <c r="AHM340" s="1"/>
      <c r="AHN340" s="1"/>
      <c r="AHO340" s="1"/>
      <c r="AHP340" s="1"/>
      <c r="AHQ340" s="1"/>
      <c r="AHR340" s="1"/>
      <c r="AHS340" s="1"/>
      <c r="AHT340" s="1"/>
      <c r="AHU340" s="1"/>
      <c r="AHV340" s="1"/>
      <c r="AHW340" s="1"/>
      <c r="AHX340" s="1"/>
      <c r="AHY340" s="1"/>
      <c r="AHZ340" s="1"/>
      <c r="AIA340" s="1"/>
      <c r="AIB340" s="1"/>
      <c r="AIC340" s="1"/>
      <c r="AID340" s="1"/>
      <c r="AIE340" s="1"/>
      <c r="AIF340" s="1"/>
      <c r="AIG340" s="1"/>
      <c r="AIH340" s="1"/>
      <c r="AII340" s="1"/>
      <c r="AIJ340" s="1"/>
      <c r="AIK340" s="1"/>
      <c r="AIL340" s="1"/>
      <c r="AIM340" s="1"/>
      <c r="AIN340" s="1"/>
      <c r="AIO340" s="1"/>
      <c r="AIP340" s="1"/>
      <c r="AIQ340" s="1"/>
      <c r="AIR340" s="1"/>
      <c r="AIS340" s="1"/>
      <c r="AIT340" s="1"/>
      <c r="AIU340" s="1"/>
      <c r="AIV340" s="1"/>
      <c r="AIW340" s="1"/>
      <c r="AIX340" s="1"/>
      <c r="AIY340" s="1"/>
      <c r="AIZ340" s="1"/>
      <c r="AJA340" s="1"/>
      <c r="AJB340" s="1"/>
      <c r="AJC340" s="1"/>
      <c r="AJD340" s="1"/>
      <c r="AJE340" s="1"/>
      <c r="AJF340" s="1"/>
      <c r="AJG340" s="1"/>
      <c r="AJH340" s="1"/>
      <c r="AJI340" s="1"/>
      <c r="AJJ340" s="1"/>
      <c r="AJK340" s="1"/>
      <c r="AJL340" s="1"/>
      <c r="AJM340" s="1"/>
      <c r="AJN340" s="1"/>
      <c r="AJO340" s="1"/>
      <c r="AJP340" s="1"/>
      <c r="AJQ340" s="1"/>
      <c r="AJR340" s="1"/>
      <c r="AJS340" s="1"/>
      <c r="AJT340" s="1"/>
      <c r="AJU340" s="1"/>
      <c r="AJV340" s="1"/>
      <c r="AJW340" s="1"/>
      <c r="AJX340" s="1"/>
      <c r="AJY340" s="1"/>
      <c r="AJZ340" s="1"/>
      <c r="AKA340" s="1"/>
      <c r="AKB340" s="1"/>
      <c r="AKC340" s="1"/>
      <c r="AKD340" s="1"/>
      <c r="AKE340" s="1"/>
      <c r="AKF340" s="1"/>
      <c r="AKG340" s="1"/>
      <c r="AKH340" s="1"/>
      <c r="AKI340" s="1"/>
      <c r="AKJ340" s="1"/>
      <c r="AKK340" s="1"/>
      <c r="AKL340" s="1"/>
      <c r="AKM340" s="1"/>
      <c r="AKN340" s="1"/>
      <c r="AKO340" s="1"/>
      <c r="AKP340" s="1"/>
      <c r="AKQ340" s="1"/>
      <c r="AKR340" s="1"/>
      <c r="AKS340" s="1"/>
      <c r="AKT340" s="1"/>
      <c r="AKU340" s="1"/>
      <c r="AKV340" s="1"/>
      <c r="AKW340" s="1"/>
      <c r="AKX340" s="1"/>
      <c r="AKY340" s="1"/>
      <c r="AKZ340" s="1"/>
      <c r="ALA340" s="1"/>
      <c r="ALB340" s="1"/>
      <c r="ALC340" s="1"/>
      <c r="ALD340" s="1"/>
      <c r="ALE340" s="1"/>
      <c r="ALF340" s="1"/>
      <c r="ALG340" s="1"/>
      <c r="ALH340" s="1"/>
      <c r="ALI340" s="1"/>
      <c r="ALJ340" s="1"/>
      <c r="ALK340" s="1"/>
      <c r="ALL340" s="1"/>
      <c r="ALM340" s="1"/>
      <c r="ALN340" s="1"/>
      <c r="ALO340" s="1"/>
      <c r="ALP340" s="1"/>
      <c r="ALQ340" s="1"/>
      <c r="ALR340" s="1"/>
      <c r="ALS340" s="1"/>
      <c r="ALT340" s="1"/>
      <c r="ALU340" s="1"/>
      <c r="ALV340" s="1"/>
      <c r="ALW340" s="1"/>
      <c r="ALX340" s="1"/>
      <c r="ALY340" s="1"/>
      <c r="ALZ340" s="1"/>
      <c r="AMA340" s="1"/>
      <c r="AMB340" s="1"/>
      <c r="AMC340" s="1"/>
      <c r="AMD340" s="1"/>
      <c r="AME340" s="1"/>
      <c r="AMF340" s="1"/>
      <c r="AMG340" s="1"/>
      <c r="AMH340" s="1"/>
      <c r="AMI340" s="1"/>
      <c r="AMJ340" s="1"/>
    </row>
    <row r="341" spans="1:1024" customFormat="1" hidden="1" x14ac:dyDescent="0.25">
      <c r="A341" s="2" t="s">
        <v>761</v>
      </c>
      <c r="B341" s="3">
        <v>2710197100</v>
      </c>
      <c r="C341" s="3"/>
      <c r="D341" s="3" t="s">
        <v>309</v>
      </c>
      <c r="E341" s="3" t="s">
        <v>762</v>
      </c>
      <c r="F341" s="3">
        <v>365</v>
      </c>
      <c r="G341" s="3" t="s">
        <v>319</v>
      </c>
      <c r="H341" s="3">
        <f>ROUND(36/24,0)</f>
        <v>2</v>
      </c>
      <c r="I341" s="3" t="s">
        <v>460</v>
      </c>
      <c r="J341" s="3">
        <f>ROUND(531.76*1.2,2)</f>
        <v>638.11</v>
      </c>
      <c r="K341" s="37" t="s">
        <v>755</v>
      </c>
      <c r="L341" s="39">
        <v>7107003303</v>
      </c>
      <c r="M341" s="39" t="s">
        <v>756</v>
      </c>
      <c r="N341" s="7" t="s">
        <v>25</v>
      </c>
      <c r="O341" s="7" t="s">
        <v>757</v>
      </c>
      <c r="P341" s="8">
        <v>2710</v>
      </c>
      <c r="Q341" s="6" t="str">
        <f>MID(Таблица1[[#This Row],[ТН ВЭД 1]],1,2)</f>
        <v>27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  <c r="MC341" s="1"/>
      <c r="MD341" s="1"/>
      <c r="ME341" s="1"/>
      <c r="MF341" s="1"/>
      <c r="MG341" s="1"/>
      <c r="MH341" s="1"/>
      <c r="MI341" s="1"/>
      <c r="MJ341" s="1"/>
      <c r="MK341" s="1"/>
      <c r="ML341" s="1"/>
      <c r="MM341" s="1"/>
      <c r="MN341" s="1"/>
      <c r="MO341" s="1"/>
      <c r="MP341" s="1"/>
      <c r="MQ341" s="1"/>
      <c r="MR341" s="1"/>
      <c r="MS341" s="1"/>
      <c r="MT341" s="1"/>
      <c r="MU341" s="1"/>
      <c r="MV341" s="1"/>
      <c r="MW341" s="1"/>
      <c r="MX341" s="1"/>
      <c r="MY341" s="1"/>
      <c r="MZ341" s="1"/>
      <c r="NA341" s="1"/>
      <c r="NB341" s="1"/>
      <c r="NC341" s="1"/>
      <c r="ND341" s="1"/>
      <c r="NE341" s="1"/>
      <c r="NF341" s="1"/>
      <c r="NG341" s="1"/>
      <c r="NH341" s="1"/>
      <c r="NI341" s="1"/>
      <c r="NJ341" s="1"/>
      <c r="NK341" s="1"/>
      <c r="NL341" s="1"/>
      <c r="NM341" s="1"/>
      <c r="NN341" s="1"/>
      <c r="NO341" s="1"/>
      <c r="NP341" s="1"/>
      <c r="NQ341" s="1"/>
      <c r="NR341" s="1"/>
      <c r="NS341" s="1"/>
      <c r="NT341" s="1"/>
      <c r="NU341" s="1"/>
      <c r="NV341" s="1"/>
      <c r="NW341" s="1"/>
      <c r="NX341" s="1"/>
      <c r="NY341" s="1"/>
      <c r="NZ341" s="1"/>
      <c r="OA341" s="1"/>
      <c r="OB341" s="1"/>
      <c r="OC341" s="1"/>
      <c r="OD341" s="1"/>
      <c r="OE341" s="1"/>
      <c r="OF341" s="1"/>
      <c r="OG341" s="1"/>
      <c r="OH341" s="1"/>
      <c r="OI341" s="1"/>
      <c r="OJ341" s="1"/>
      <c r="OK341" s="1"/>
      <c r="OL341" s="1"/>
      <c r="OM341" s="1"/>
      <c r="ON341" s="1"/>
      <c r="OO341" s="1"/>
      <c r="OP341" s="1"/>
      <c r="OQ341" s="1"/>
      <c r="OR341" s="1"/>
      <c r="OS341" s="1"/>
      <c r="OT341" s="1"/>
      <c r="OU341" s="1"/>
      <c r="OV341" s="1"/>
      <c r="OW341" s="1"/>
      <c r="OX341" s="1"/>
      <c r="OY341" s="1"/>
      <c r="OZ341" s="1"/>
      <c r="PA341" s="1"/>
      <c r="PB341" s="1"/>
      <c r="PC341" s="1"/>
      <c r="PD341" s="1"/>
      <c r="PE341" s="1"/>
      <c r="PF341" s="1"/>
      <c r="PG341" s="1"/>
      <c r="PH341" s="1"/>
      <c r="PI341" s="1"/>
      <c r="PJ341" s="1"/>
      <c r="PK341" s="1"/>
      <c r="PL341" s="1"/>
      <c r="PM341" s="1"/>
      <c r="PN341" s="1"/>
      <c r="PO341" s="1"/>
      <c r="PP341" s="1"/>
      <c r="PQ341" s="1"/>
      <c r="PR341" s="1"/>
      <c r="PS341" s="1"/>
      <c r="PT341" s="1"/>
      <c r="PU341" s="1"/>
      <c r="PV341" s="1"/>
      <c r="PW341" s="1"/>
      <c r="PX341" s="1"/>
      <c r="PY341" s="1"/>
      <c r="PZ341" s="1"/>
      <c r="QA341" s="1"/>
      <c r="QB341" s="1"/>
      <c r="QC341" s="1"/>
      <c r="QD341" s="1"/>
      <c r="QE341" s="1"/>
      <c r="QF341" s="1"/>
      <c r="QG341" s="1"/>
      <c r="QH341" s="1"/>
      <c r="QI341" s="1"/>
      <c r="QJ341" s="1"/>
      <c r="QK341" s="1"/>
      <c r="QL341" s="1"/>
      <c r="QM341" s="1"/>
      <c r="QN341" s="1"/>
      <c r="QO341" s="1"/>
      <c r="QP341" s="1"/>
      <c r="QQ341" s="1"/>
      <c r="QR341" s="1"/>
      <c r="QS341" s="1"/>
      <c r="QT341" s="1"/>
      <c r="QU341" s="1"/>
      <c r="QV341" s="1"/>
      <c r="QW341" s="1"/>
      <c r="QX341" s="1"/>
      <c r="QY341" s="1"/>
      <c r="QZ341" s="1"/>
      <c r="RA341" s="1"/>
      <c r="RB341" s="1"/>
      <c r="RC341" s="1"/>
      <c r="RD341" s="1"/>
      <c r="RE341" s="1"/>
      <c r="RF341" s="1"/>
      <c r="RG341" s="1"/>
      <c r="RH341" s="1"/>
      <c r="RI341" s="1"/>
      <c r="RJ341" s="1"/>
      <c r="RK341" s="1"/>
      <c r="RL341" s="1"/>
      <c r="RM341" s="1"/>
      <c r="RN341" s="1"/>
      <c r="RO341" s="1"/>
      <c r="RP341" s="1"/>
      <c r="RQ341" s="1"/>
      <c r="RR341" s="1"/>
      <c r="RS341" s="1"/>
      <c r="RT341" s="1"/>
      <c r="RU341" s="1"/>
      <c r="RV341" s="1"/>
      <c r="RW341" s="1"/>
      <c r="RX341" s="1"/>
      <c r="RY341" s="1"/>
      <c r="RZ341" s="1"/>
      <c r="SA341" s="1"/>
      <c r="SB341" s="1"/>
      <c r="SC341" s="1"/>
      <c r="SD341" s="1"/>
      <c r="SE341" s="1"/>
      <c r="SF341" s="1"/>
      <c r="SG341" s="1"/>
      <c r="SH341" s="1"/>
      <c r="SI341" s="1"/>
      <c r="SJ341" s="1"/>
      <c r="SK341" s="1"/>
      <c r="SL341" s="1"/>
      <c r="SM341" s="1"/>
      <c r="SN341" s="1"/>
      <c r="SO341" s="1"/>
      <c r="SP341" s="1"/>
      <c r="SQ341" s="1"/>
      <c r="SR341" s="1"/>
      <c r="SS341" s="1"/>
      <c r="ST341" s="1"/>
      <c r="SU341" s="1"/>
      <c r="SV341" s="1"/>
      <c r="SW341" s="1"/>
      <c r="SX341" s="1"/>
      <c r="SY341" s="1"/>
      <c r="SZ341" s="1"/>
      <c r="TA341" s="1"/>
      <c r="TB341" s="1"/>
      <c r="TC341" s="1"/>
      <c r="TD341" s="1"/>
      <c r="TE341" s="1"/>
      <c r="TF341" s="1"/>
      <c r="TG341" s="1"/>
      <c r="TH341" s="1"/>
      <c r="TI341" s="1"/>
      <c r="TJ341" s="1"/>
      <c r="TK341" s="1"/>
      <c r="TL341" s="1"/>
      <c r="TM341" s="1"/>
      <c r="TN341" s="1"/>
      <c r="TO341" s="1"/>
      <c r="TP341" s="1"/>
      <c r="TQ341" s="1"/>
      <c r="TR341" s="1"/>
      <c r="TS341" s="1"/>
      <c r="TT341" s="1"/>
      <c r="TU341" s="1"/>
      <c r="TV341" s="1"/>
      <c r="TW341" s="1"/>
      <c r="TX341" s="1"/>
      <c r="TY341" s="1"/>
      <c r="TZ341" s="1"/>
      <c r="UA341" s="1"/>
      <c r="UB341" s="1"/>
      <c r="UC341" s="1"/>
      <c r="UD341" s="1"/>
      <c r="UE341" s="1"/>
      <c r="UF341" s="1"/>
      <c r="UG341" s="1"/>
      <c r="UH341" s="1"/>
      <c r="UI341" s="1"/>
      <c r="UJ341" s="1"/>
      <c r="UK341" s="1"/>
      <c r="UL341" s="1"/>
      <c r="UM341" s="1"/>
      <c r="UN341" s="1"/>
      <c r="UO341" s="1"/>
      <c r="UP341" s="1"/>
      <c r="UQ341" s="1"/>
      <c r="UR341" s="1"/>
      <c r="US341" s="1"/>
      <c r="UT341" s="1"/>
      <c r="UU341" s="1"/>
      <c r="UV341" s="1"/>
      <c r="UW341" s="1"/>
      <c r="UX341" s="1"/>
      <c r="UY341" s="1"/>
      <c r="UZ341" s="1"/>
      <c r="VA341" s="1"/>
      <c r="VB341" s="1"/>
      <c r="VC341" s="1"/>
      <c r="VD341" s="1"/>
      <c r="VE341" s="1"/>
      <c r="VF341" s="1"/>
      <c r="VG341" s="1"/>
      <c r="VH341" s="1"/>
      <c r="VI341" s="1"/>
      <c r="VJ341" s="1"/>
      <c r="VK341" s="1"/>
      <c r="VL341" s="1"/>
      <c r="VM341" s="1"/>
      <c r="VN341" s="1"/>
      <c r="VO341" s="1"/>
      <c r="VP341" s="1"/>
      <c r="VQ341" s="1"/>
      <c r="VR341" s="1"/>
      <c r="VS341" s="1"/>
      <c r="VT341" s="1"/>
      <c r="VU341" s="1"/>
      <c r="VV341" s="1"/>
      <c r="VW341" s="1"/>
      <c r="VX341" s="1"/>
      <c r="VY341" s="1"/>
      <c r="VZ341" s="1"/>
      <c r="WA341" s="1"/>
      <c r="WB341" s="1"/>
      <c r="WC341" s="1"/>
      <c r="WD341" s="1"/>
      <c r="WE341" s="1"/>
      <c r="WF341" s="1"/>
      <c r="WG341" s="1"/>
      <c r="WH341" s="1"/>
      <c r="WI341" s="1"/>
      <c r="WJ341" s="1"/>
      <c r="WK341" s="1"/>
      <c r="WL341" s="1"/>
      <c r="WM341" s="1"/>
      <c r="WN341" s="1"/>
      <c r="WO341" s="1"/>
      <c r="WP341" s="1"/>
      <c r="WQ341" s="1"/>
      <c r="WR341" s="1"/>
      <c r="WS341" s="1"/>
      <c r="WT341" s="1"/>
      <c r="WU341" s="1"/>
      <c r="WV341" s="1"/>
      <c r="WW341" s="1"/>
      <c r="WX341" s="1"/>
      <c r="WY341" s="1"/>
      <c r="WZ341" s="1"/>
      <c r="XA341" s="1"/>
      <c r="XB341" s="1"/>
      <c r="XC341" s="1"/>
      <c r="XD341" s="1"/>
      <c r="XE341" s="1"/>
      <c r="XF341" s="1"/>
      <c r="XG341" s="1"/>
      <c r="XH341" s="1"/>
      <c r="XI341" s="1"/>
      <c r="XJ341" s="1"/>
      <c r="XK341" s="1"/>
      <c r="XL341" s="1"/>
      <c r="XM341" s="1"/>
      <c r="XN341" s="1"/>
      <c r="XO341" s="1"/>
      <c r="XP341" s="1"/>
      <c r="XQ341" s="1"/>
      <c r="XR341" s="1"/>
      <c r="XS341" s="1"/>
      <c r="XT341" s="1"/>
      <c r="XU341" s="1"/>
      <c r="XV341" s="1"/>
      <c r="XW341" s="1"/>
      <c r="XX341" s="1"/>
      <c r="XY341" s="1"/>
      <c r="XZ341" s="1"/>
      <c r="YA341" s="1"/>
      <c r="YB341" s="1"/>
      <c r="YC341" s="1"/>
      <c r="YD341" s="1"/>
      <c r="YE341" s="1"/>
      <c r="YF341" s="1"/>
      <c r="YG341" s="1"/>
      <c r="YH341" s="1"/>
      <c r="YI341" s="1"/>
      <c r="YJ341" s="1"/>
      <c r="YK341" s="1"/>
      <c r="YL341" s="1"/>
      <c r="YM341" s="1"/>
      <c r="YN341" s="1"/>
      <c r="YO341" s="1"/>
      <c r="YP341" s="1"/>
      <c r="YQ341" s="1"/>
      <c r="YR341" s="1"/>
      <c r="YS341" s="1"/>
      <c r="YT341" s="1"/>
      <c r="YU341" s="1"/>
      <c r="YV341" s="1"/>
      <c r="YW341" s="1"/>
      <c r="YX341" s="1"/>
      <c r="YY341" s="1"/>
      <c r="YZ341" s="1"/>
      <c r="ZA341" s="1"/>
      <c r="ZB341" s="1"/>
      <c r="ZC341" s="1"/>
      <c r="ZD341" s="1"/>
      <c r="ZE341" s="1"/>
      <c r="ZF341" s="1"/>
      <c r="ZG341" s="1"/>
      <c r="ZH341" s="1"/>
      <c r="ZI341" s="1"/>
      <c r="ZJ341" s="1"/>
      <c r="ZK341" s="1"/>
      <c r="ZL341" s="1"/>
      <c r="ZM341" s="1"/>
      <c r="ZN341" s="1"/>
      <c r="ZO341" s="1"/>
      <c r="ZP341" s="1"/>
      <c r="ZQ341" s="1"/>
      <c r="ZR341" s="1"/>
      <c r="ZS341" s="1"/>
      <c r="ZT341" s="1"/>
      <c r="ZU341" s="1"/>
      <c r="ZV341" s="1"/>
      <c r="ZW341" s="1"/>
      <c r="ZX341" s="1"/>
      <c r="ZY341" s="1"/>
      <c r="ZZ341" s="1"/>
      <c r="AAA341" s="1"/>
      <c r="AAB341" s="1"/>
      <c r="AAC341" s="1"/>
      <c r="AAD341" s="1"/>
      <c r="AAE341" s="1"/>
      <c r="AAF341" s="1"/>
      <c r="AAG341" s="1"/>
      <c r="AAH341" s="1"/>
      <c r="AAI341" s="1"/>
      <c r="AAJ341" s="1"/>
      <c r="AAK341" s="1"/>
      <c r="AAL341" s="1"/>
      <c r="AAM341" s="1"/>
      <c r="AAN341" s="1"/>
      <c r="AAO341" s="1"/>
      <c r="AAP341" s="1"/>
      <c r="AAQ341" s="1"/>
      <c r="AAR341" s="1"/>
      <c r="AAS341" s="1"/>
      <c r="AAT341" s="1"/>
      <c r="AAU341" s="1"/>
      <c r="AAV341" s="1"/>
      <c r="AAW341" s="1"/>
      <c r="AAX341" s="1"/>
      <c r="AAY341" s="1"/>
      <c r="AAZ341" s="1"/>
      <c r="ABA341" s="1"/>
      <c r="ABB341" s="1"/>
      <c r="ABC341" s="1"/>
      <c r="ABD341" s="1"/>
      <c r="ABE341" s="1"/>
      <c r="ABF341" s="1"/>
      <c r="ABG341" s="1"/>
      <c r="ABH341" s="1"/>
      <c r="ABI341" s="1"/>
      <c r="ABJ341" s="1"/>
      <c r="ABK341" s="1"/>
      <c r="ABL341" s="1"/>
      <c r="ABM341" s="1"/>
      <c r="ABN341" s="1"/>
      <c r="ABO341" s="1"/>
      <c r="ABP341" s="1"/>
      <c r="ABQ341" s="1"/>
      <c r="ABR341" s="1"/>
      <c r="ABS341" s="1"/>
      <c r="ABT341" s="1"/>
      <c r="ABU341" s="1"/>
      <c r="ABV341" s="1"/>
      <c r="ABW341" s="1"/>
      <c r="ABX341" s="1"/>
      <c r="ABY341" s="1"/>
      <c r="ABZ341" s="1"/>
      <c r="ACA341" s="1"/>
      <c r="ACB341" s="1"/>
      <c r="ACC341" s="1"/>
      <c r="ACD341" s="1"/>
      <c r="ACE341" s="1"/>
      <c r="ACF341" s="1"/>
      <c r="ACG341" s="1"/>
      <c r="ACH341" s="1"/>
      <c r="ACI341" s="1"/>
      <c r="ACJ341" s="1"/>
      <c r="ACK341" s="1"/>
      <c r="ACL341" s="1"/>
      <c r="ACM341" s="1"/>
      <c r="ACN341" s="1"/>
      <c r="ACO341" s="1"/>
      <c r="ACP341" s="1"/>
      <c r="ACQ341" s="1"/>
      <c r="ACR341" s="1"/>
      <c r="ACS341" s="1"/>
      <c r="ACT341" s="1"/>
      <c r="ACU341" s="1"/>
      <c r="ACV341" s="1"/>
      <c r="ACW341" s="1"/>
      <c r="ACX341" s="1"/>
      <c r="ACY341" s="1"/>
      <c r="ACZ341" s="1"/>
      <c r="ADA341" s="1"/>
      <c r="ADB341" s="1"/>
      <c r="ADC341" s="1"/>
      <c r="ADD341" s="1"/>
      <c r="ADE341" s="1"/>
      <c r="ADF341" s="1"/>
      <c r="ADG341" s="1"/>
      <c r="ADH341" s="1"/>
      <c r="ADI341" s="1"/>
      <c r="ADJ341" s="1"/>
      <c r="ADK341" s="1"/>
      <c r="ADL341" s="1"/>
      <c r="ADM341" s="1"/>
      <c r="ADN341" s="1"/>
      <c r="ADO341" s="1"/>
      <c r="ADP341" s="1"/>
      <c r="ADQ341" s="1"/>
      <c r="ADR341" s="1"/>
      <c r="ADS341" s="1"/>
      <c r="ADT341" s="1"/>
      <c r="ADU341" s="1"/>
      <c r="ADV341" s="1"/>
      <c r="ADW341" s="1"/>
      <c r="ADX341" s="1"/>
      <c r="ADY341" s="1"/>
      <c r="ADZ341" s="1"/>
      <c r="AEA341" s="1"/>
      <c r="AEB341" s="1"/>
      <c r="AEC341" s="1"/>
      <c r="AED341" s="1"/>
      <c r="AEE341" s="1"/>
      <c r="AEF341" s="1"/>
      <c r="AEG341" s="1"/>
      <c r="AEH341" s="1"/>
      <c r="AEI341" s="1"/>
      <c r="AEJ341" s="1"/>
      <c r="AEK341" s="1"/>
      <c r="AEL341" s="1"/>
      <c r="AEM341" s="1"/>
      <c r="AEN341" s="1"/>
      <c r="AEO341" s="1"/>
      <c r="AEP341" s="1"/>
      <c r="AEQ341" s="1"/>
      <c r="AER341" s="1"/>
      <c r="AES341" s="1"/>
      <c r="AET341" s="1"/>
      <c r="AEU341" s="1"/>
      <c r="AEV341" s="1"/>
      <c r="AEW341" s="1"/>
      <c r="AEX341" s="1"/>
      <c r="AEY341" s="1"/>
      <c r="AEZ341" s="1"/>
      <c r="AFA341" s="1"/>
      <c r="AFB341" s="1"/>
      <c r="AFC341" s="1"/>
      <c r="AFD341" s="1"/>
      <c r="AFE341" s="1"/>
      <c r="AFF341" s="1"/>
      <c r="AFG341" s="1"/>
      <c r="AFH341" s="1"/>
      <c r="AFI341" s="1"/>
      <c r="AFJ341" s="1"/>
      <c r="AFK341" s="1"/>
      <c r="AFL341" s="1"/>
      <c r="AFM341" s="1"/>
      <c r="AFN341" s="1"/>
      <c r="AFO341" s="1"/>
      <c r="AFP341" s="1"/>
      <c r="AFQ341" s="1"/>
      <c r="AFR341" s="1"/>
      <c r="AFS341" s="1"/>
      <c r="AFT341" s="1"/>
      <c r="AFU341" s="1"/>
      <c r="AFV341" s="1"/>
      <c r="AFW341" s="1"/>
      <c r="AFX341" s="1"/>
      <c r="AFY341" s="1"/>
      <c r="AFZ341" s="1"/>
      <c r="AGA341" s="1"/>
      <c r="AGB341" s="1"/>
      <c r="AGC341" s="1"/>
      <c r="AGD341" s="1"/>
      <c r="AGE341" s="1"/>
      <c r="AGF341" s="1"/>
      <c r="AGG341" s="1"/>
      <c r="AGH341" s="1"/>
      <c r="AGI341" s="1"/>
      <c r="AGJ341" s="1"/>
      <c r="AGK341" s="1"/>
      <c r="AGL341" s="1"/>
      <c r="AGM341" s="1"/>
      <c r="AGN341" s="1"/>
      <c r="AGO341" s="1"/>
      <c r="AGP341" s="1"/>
      <c r="AGQ341" s="1"/>
      <c r="AGR341" s="1"/>
      <c r="AGS341" s="1"/>
      <c r="AGT341" s="1"/>
      <c r="AGU341" s="1"/>
      <c r="AGV341" s="1"/>
      <c r="AGW341" s="1"/>
      <c r="AGX341" s="1"/>
      <c r="AGY341" s="1"/>
      <c r="AGZ341" s="1"/>
      <c r="AHA341" s="1"/>
      <c r="AHB341" s="1"/>
      <c r="AHC341" s="1"/>
      <c r="AHD341" s="1"/>
      <c r="AHE341" s="1"/>
      <c r="AHF341" s="1"/>
      <c r="AHG341" s="1"/>
      <c r="AHH341" s="1"/>
      <c r="AHI341" s="1"/>
      <c r="AHJ341" s="1"/>
      <c r="AHK341" s="1"/>
      <c r="AHL341" s="1"/>
      <c r="AHM341" s="1"/>
      <c r="AHN341" s="1"/>
      <c r="AHO341" s="1"/>
      <c r="AHP341" s="1"/>
      <c r="AHQ341" s="1"/>
      <c r="AHR341" s="1"/>
      <c r="AHS341" s="1"/>
      <c r="AHT341" s="1"/>
      <c r="AHU341" s="1"/>
      <c r="AHV341" s="1"/>
      <c r="AHW341" s="1"/>
      <c r="AHX341" s="1"/>
      <c r="AHY341" s="1"/>
      <c r="AHZ341" s="1"/>
      <c r="AIA341" s="1"/>
      <c r="AIB341" s="1"/>
      <c r="AIC341" s="1"/>
      <c r="AID341" s="1"/>
      <c r="AIE341" s="1"/>
      <c r="AIF341" s="1"/>
      <c r="AIG341" s="1"/>
      <c r="AIH341" s="1"/>
      <c r="AII341" s="1"/>
      <c r="AIJ341" s="1"/>
      <c r="AIK341" s="1"/>
      <c r="AIL341" s="1"/>
      <c r="AIM341" s="1"/>
      <c r="AIN341" s="1"/>
      <c r="AIO341" s="1"/>
      <c r="AIP341" s="1"/>
      <c r="AIQ341" s="1"/>
      <c r="AIR341" s="1"/>
      <c r="AIS341" s="1"/>
      <c r="AIT341" s="1"/>
      <c r="AIU341" s="1"/>
      <c r="AIV341" s="1"/>
      <c r="AIW341" s="1"/>
      <c r="AIX341" s="1"/>
      <c r="AIY341" s="1"/>
      <c r="AIZ341" s="1"/>
      <c r="AJA341" s="1"/>
      <c r="AJB341" s="1"/>
      <c r="AJC341" s="1"/>
      <c r="AJD341" s="1"/>
      <c r="AJE341" s="1"/>
      <c r="AJF341" s="1"/>
      <c r="AJG341" s="1"/>
      <c r="AJH341" s="1"/>
      <c r="AJI341" s="1"/>
      <c r="AJJ341" s="1"/>
      <c r="AJK341" s="1"/>
      <c r="AJL341" s="1"/>
      <c r="AJM341" s="1"/>
      <c r="AJN341" s="1"/>
      <c r="AJO341" s="1"/>
      <c r="AJP341" s="1"/>
      <c r="AJQ341" s="1"/>
      <c r="AJR341" s="1"/>
      <c r="AJS341" s="1"/>
      <c r="AJT341" s="1"/>
      <c r="AJU341" s="1"/>
      <c r="AJV341" s="1"/>
      <c r="AJW341" s="1"/>
      <c r="AJX341" s="1"/>
      <c r="AJY341" s="1"/>
      <c r="AJZ341" s="1"/>
      <c r="AKA341" s="1"/>
      <c r="AKB341" s="1"/>
      <c r="AKC341" s="1"/>
      <c r="AKD341" s="1"/>
      <c r="AKE341" s="1"/>
      <c r="AKF341" s="1"/>
      <c r="AKG341" s="1"/>
      <c r="AKH341" s="1"/>
      <c r="AKI341" s="1"/>
      <c r="AKJ341" s="1"/>
      <c r="AKK341" s="1"/>
      <c r="AKL341" s="1"/>
      <c r="AKM341" s="1"/>
      <c r="AKN341" s="1"/>
      <c r="AKO341" s="1"/>
      <c r="AKP341" s="1"/>
      <c r="AKQ341" s="1"/>
      <c r="AKR341" s="1"/>
      <c r="AKS341" s="1"/>
      <c r="AKT341" s="1"/>
      <c r="AKU341" s="1"/>
      <c r="AKV341" s="1"/>
      <c r="AKW341" s="1"/>
      <c r="AKX341" s="1"/>
      <c r="AKY341" s="1"/>
      <c r="AKZ341" s="1"/>
      <c r="ALA341" s="1"/>
      <c r="ALB341" s="1"/>
      <c r="ALC341" s="1"/>
      <c r="ALD341" s="1"/>
      <c r="ALE341" s="1"/>
      <c r="ALF341" s="1"/>
      <c r="ALG341" s="1"/>
      <c r="ALH341" s="1"/>
      <c r="ALI341" s="1"/>
      <c r="ALJ341" s="1"/>
      <c r="ALK341" s="1"/>
      <c r="ALL341" s="1"/>
      <c r="ALM341" s="1"/>
      <c r="ALN341" s="1"/>
      <c r="ALO341" s="1"/>
      <c r="ALP341" s="1"/>
      <c r="ALQ341" s="1"/>
      <c r="ALR341" s="1"/>
      <c r="ALS341" s="1"/>
      <c r="ALT341" s="1"/>
      <c r="ALU341" s="1"/>
      <c r="ALV341" s="1"/>
      <c r="ALW341" s="1"/>
      <c r="ALX341" s="1"/>
      <c r="ALY341" s="1"/>
      <c r="ALZ341" s="1"/>
      <c r="AMA341" s="1"/>
      <c r="AMB341" s="1"/>
      <c r="AMC341" s="1"/>
      <c r="AMD341" s="1"/>
      <c r="AME341" s="1"/>
      <c r="AMF341" s="1"/>
      <c r="AMG341" s="1"/>
      <c r="AMH341" s="1"/>
      <c r="AMI341" s="1"/>
      <c r="AMJ341" s="1"/>
    </row>
    <row r="342" spans="1:1024" customFormat="1" hidden="1" x14ac:dyDescent="0.25">
      <c r="A342" s="9" t="s">
        <v>763</v>
      </c>
      <c r="B342" s="10">
        <v>2710197100</v>
      </c>
      <c r="C342" s="10"/>
      <c r="D342" s="10" t="s">
        <v>309</v>
      </c>
      <c r="E342" s="10" t="s">
        <v>762</v>
      </c>
      <c r="F342" s="10">
        <v>90</v>
      </c>
      <c r="G342" s="10" t="s">
        <v>21</v>
      </c>
      <c r="H342" s="10">
        <v>13</v>
      </c>
      <c r="I342" s="10" t="s">
        <v>460</v>
      </c>
      <c r="J342" s="10">
        <f>ROUND(305*1.2,2)</f>
        <v>366</v>
      </c>
      <c r="K342" s="38" t="s">
        <v>755</v>
      </c>
      <c r="L342" s="40">
        <v>7107003303</v>
      </c>
      <c r="M342" s="40" t="s">
        <v>756</v>
      </c>
      <c r="N342" s="14" t="s">
        <v>25</v>
      </c>
      <c r="O342" s="14" t="s">
        <v>757</v>
      </c>
      <c r="P342" s="15">
        <v>2710</v>
      </c>
      <c r="Q342" s="13" t="str">
        <f>MID(Таблица1[[#This Row],[ТН ВЭД 1]],1,2)</f>
        <v>27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  <c r="MC342" s="1"/>
      <c r="MD342" s="1"/>
      <c r="ME342" s="1"/>
      <c r="MF342" s="1"/>
      <c r="MG342" s="1"/>
      <c r="MH342" s="1"/>
      <c r="MI342" s="1"/>
      <c r="MJ342" s="1"/>
      <c r="MK342" s="1"/>
      <c r="ML342" s="1"/>
      <c r="MM342" s="1"/>
      <c r="MN342" s="1"/>
      <c r="MO342" s="1"/>
      <c r="MP342" s="1"/>
      <c r="MQ342" s="1"/>
      <c r="MR342" s="1"/>
      <c r="MS342" s="1"/>
      <c r="MT342" s="1"/>
      <c r="MU342" s="1"/>
      <c r="MV342" s="1"/>
      <c r="MW342" s="1"/>
      <c r="MX342" s="1"/>
      <c r="MY342" s="1"/>
      <c r="MZ342" s="1"/>
      <c r="NA342" s="1"/>
      <c r="NB342" s="1"/>
      <c r="NC342" s="1"/>
      <c r="ND342" s="1"/>
      <c r="NE342" s="1"/>
      <c r="NF342" s="1"/>
      <c r="NG342" s="1"/>
      <c r="NH342" s="1"/>
      <c r="NI342" s="1"/>
      <c r="NJ342" s="1"/>
      <c r="NK342" s="1"/>
      <c r="NL342" s="1"/>
      <c r="NM342" s="1"/>
      <c r="NN342" s="1"/>
      <c r="NO342" s="1"/>
      <c r="NP342" s="1"/>
      <c r="NQ342" s="1"/>
      <c r="NR342" s="1"/>
      <c r="NS342" s="1"/>
      <c r="NT342" s="1"/>
      <c r="NU342" s="1"/>
      <c r="NV342" s="1"/>
      <c r="NW342" s="1"/>
      <c r="NX342" s="1"/>
      <c r="NY342" s="1"/>
      <c r="NZ342" s="1"/>
      <c r="OA342" s="1"/>
      <c r="OB342" s="1"/>
      <c r="OC342" s="1"/>
      <c r="OD342" s="1"/>
      <c r="OE342" s="1"/>
      <c r="OF342" s="1"/>
      <c r="OG342" s="1"/>
      <c r="OH342" s="1"/>
      <c r="OI342" s="1"/>
      <c r="OJ342" s="1"/>
      <c r="OK342" s="1"/>
      <c r="OL342" s="1"/>
      <c r="OM342" s="1"/>
      <c r="ON342" s="1"/>
      <c r="OO342" s="1"/>
      <c r="OP342" s="1"/>
      <c r="OQ342" s="1"/>
      <c r="OR342" s="1"/>
      <c r="OS342" s="1"/>
      <c r="OT342" s="1"/>
      <c r="OU342" s="1"/>
      <c r="OV342" s="1"/>
      <c r="OW342" s="1"/>
      <c r="OX342" s="1"/>
      <c r="OY342" s="1"/>
      <c r="OZ342" s="1"/>
      <c r="PA342" s="1"/>
      <c r="PB342" s="1"/>
      <c r="PC342" s="1"/>
      <c r="PD342" s="1"/>
      <c r="PE342" s="1"/>
      <c r="PF342" s="1"/>
      <c r="PG342" s="1"/>
      <c r="PH342" s="1"/>
      <c r="PI342" s="1"/>
      <c r="PJ342" s="1"/>
      <c r="PK342" s="1"/>
      <c r="PL342" s="1"/>
      <c r="PM342" s="1"/>
      <c r="PN342" s="1"/>
      <c r="PO342" s="1"/>
      <c r="PP342" s="1"/>
      <c r="PQ342" s="1"/>
      <c r="PR342" s="1"/>
      <c r="PS342" s="1"/>
      <c r="PT342" s="1"/>
      <c r="PU342" s="1"/>
      <c r="PV342" s="1"/>
      <c r="PW342" s="1"/>
      <c r="PX342" s="1"/>
      <c r="PY342" s="1"/>
      <c r="PZ342" s="1"/>
      <c r="QA342" s="1"/>
      <c r="QB342" s="1"/>
      <c r="QC342" s="1"/>
      <c r="QD342" s="1"/>
      <c r="QE342" s="1"/>
      <c r="QF342" s="1"/>
      <c r="QG342" s="1"/>
      <c r="QH342" s="1"/>
      <c r="QI342" s="1"/>
      <c r="QJ342" s="1"/>
      <c r="QK342" s="1"/>
      <c r="QL342" s="1"/>
      <c r="QM342" s="1"/>
      <c r="QN342" s="1"/>
      <c r="QO342" s="1"/>
      <c r="QP342" s="1"/>
      <c r="QQ342" s="1"/>
      <c r="QR342" s="1"/>
      <c r="QS342" s="1"/>
      <c r="QT342" s="1"/>
      <c r="QU342" s="1"/>
      <c r="QV342" s="1"/>
      <c r="QW342" s="1"/>
      <c r="QX342" s="1"/>
      <c r="QY342" s="1"/>
      <c r="QZ342" s="1"/>
      <c r="RA342" s="1"/>
      <c r="RB342" s="1"/>
      <c r="RC342" s="1"/>
      <c r="RD342" s="1"/>
      <c r="RE342" s="1"/>
      <c r="RF342" s="1"/>
      <c r="RG342" s="1"/>
      <c r="RH342" s="1"/>
      <c r="RI342" s="1"/>
      <c r="RJ342" s="1"/>
      <c r="RK342" s="1"/>
      <c r="RL342" s="1"/>
      <c r="RM342" s="1"/>
      <c r="RN342" s="1"/>
      <c r="RO342" s="1"/>
      <c r="RP342" s="1"/>
      <c r="RQ342" s="1"/>
      <c r="RR342" s="1"/>
      <c r="RS342" s="1"/>
      <c r="RT342" s="1"/>
      <c r="RU342" s="1"/>
      <c r="RV342" s="1"/>
      <c r="RW342" s="1"/>
      <c r="RX342" s="1"/>
      <c r="RY342" s="1"/>
      <c r="RZ342" s="1"/>
      <c r="SA342" s="1"/>
      <c r="SB342" s="1"/>
      <c r="SC342" s="1"/>
      <c r="SD342" s="1"/>
      <c r="SE342" s="1"/>
      <c r="SF342" s="1"/>
      <c r="SG342" s="1"/>
      <c r="SH342" s="1"/>
      <c r="SI342" s="1"/>
      <c r="SJ342" s="1"/>
      <c r="SK342" s="1"/>
      <c r="SL342" s="1"/>
      <c r="SM342" s="1"/>
      <c r="SN342" s="1"/>
      <c r="SO342" s="1"/>
      <c r="SP342" s="1"/>
      <c r="SQ342" s="1"/>
      <c r="SR342" s="1"/>
      <c r="SS342" s="1"/>
      <c r="ST342" s="1"/>
      <c r="SU342" s="1"/>
      <c r="SV342" s="1"/>
      <c r="SW342" s="1"/>
      <c r="SX342" s="1"/>
      <c r="SY342" s="1"/>
      <c r="SZ342" s="1"/>
      <c r="TA342" s="1"/>
      <c r="TB342" s="1"/>
      <c r="TC342" s="1"/>
      <c r="TD342" s="1"/>
      <c r="TE342" s="1"/>
      <c r="TF342" s="1"/>
      <c r="TG342" s="1"/>
      <c r="TH342" s="1"/>
      <c r="TI342" s="1"/>
      <c r="TJ342" s="1"/>
      <c r="TK342" s="1"/>
      <c r="TL342" s="1"/>
      <c r="TM342" s="1"/>
      <c r="TN342" s="1"/>
      <c r="TO342" s="1"/>
      <c r="TP342" s="1"/>
      <c r="TQ342" s="1"/>
      <c r="TR342" s="1"/>
      <c r="TS342" s="1"/>
      <c r="TT342" s="1"/>
      <c r="TU342" s="1"/>
      <c r="TV342" s="1"/>
      <c r="TW342" s="1"/>
      <c r="TX342" s="1"/>
      <c r="TY342" s="1"/>
      <c r="TZ342" s="1"/>
      <c r="UA342" s="1"/>
      <c r="UB342" s="1"/>
      <c r="UC342" s="1"/>
      <c r="UD342" s="1"/>
      <c r="UE342" s="1"/>
      <c r="UF342" s="1"/>
      <c r="UG342" s="1"/>
      <c r="UH342" s="1"/>
      <c r="UI342" s="1"/>
      <c r="UJ342" s="1"/>
      <c r="UK342" s="1"/>
      <c r="UL342" s="1"/>
      <c r="UM342" s="1"/>
      <c r="UN342" s="1"/>
      <c r="UO342" s="1"/>
      <c r="UP342" s="1"/>
      <c r="UQ342" s="1"/>
      <c r="UR342" s="1"/>
      <c r="US342" s="1"/>
      <c r="UT342" s="1"/>
      <c r="UU342" s="1"/>
      <c r="UV342" s="1"/>
      <c r="UW342" s="1"/>
      <c r="UX342" s="1"/>
      <c r="UY342" s="1"/>
      <c r="UZ342" s="1"/>
      <c r="VA342" s="1"/>
      <c r="VB342" s="1"/>
      <c r="VC342" s="1"/>
      <c r="VD342" s="1"/>
      <c r="VE342" s="1"/>
      <c r="VF342" s="1"/>
      <c r="VG342" s="1"/>
      <c r="VH342" s="1"/>
      <c r="VI342" s="1"/>
      <c r="VJ342" s="1"/>
      <c r="VK342" s="1"/>
      <c r="VL342" s="1"/>
      <c r="VM342" s="1"/>
      <c r="VN342" s="1"/>
      <c r="VO342" s="1"/>
      <c r="VP342" s="1"/>
      <c r="VQ342" s="1"/>
      <c r="VR342" s="1"/>
      <c r="VS342" s="1"/>
      <c r="VT342" s="1"/>
      <c r="VU342" s="1"/>
      <c r="VV342" s="1"/>
      <c r="VW342" s="1"/>
      <c r="VX342" s="1"/>
      <c r="VY342" s="1"/>
      <c r="VZ342" s="1"/>
      <c r="WA342" s="1"/>
      <c r="WB342" s="1"/>
      <c r="WC342" s="1"/>
      <c r="WD342" s="1"/>
      <c r="WE342" s="1"/>
      <c r="WF342" s="1"/>
      <c r="WG342" s="1"/>
      <c r="WH342" s="1"/>
      <c r="WI342" s="1"/>
      <c r="WJ342" s="1"/>
      <c r="WK342" s="1"/>
      <c r="WL342" s="1"/>
      <c r="WM342" s="1"/>
      <c r="WN342" s="1"/>
      <c r="WO342" s="1"/>
      <c r="WP342" s="1"/>
      <c r="WQ342" s="1"/>
      <c r="WR342" s="1"/>
      <c r="WS342" s="1"/>
      <c r="WT342" s="1"/>
      <c r="WU342" s="1"/>
      <c r="WV342" s="1"/>
      <c r="WW342" s="1"/>
      <c r="WX342" s="1"/>
      <c r="WY342" s="1"/>
      <c r="WZ342" s="1"/>
      <c r="XA342" s="1"/>
      <c r="XB342" s="1"/>
      <c r="XC342" s="1"/>
      <c r="XD342" s="1"/>
      <c r="XE342" s="1"/>
      <c r="XF342" s="1"/>
      <c r="XG342" s="1"/>
      <c r="XH342" s="1"/>
      <c r="XI342" s="1"/>
      <c r="XJ342" s="1"/>
      <c r="XK342" s="1"/>
      <c r="XL342" s="1"/>
      <c r="XM342" s="1"/>
      <c r="XN342" s="1"/>
      <c r="XO342" s="1"/>
      <c r="XP342" s="1"/>
      <c r="XQ342" s="1"/>
      <c r="XR342" s="1"/>
      <c r="XS342" s="1"/>
      <c r="XT342" s="1"/>
      <c r="XU342" s="1"/>
      <c r="XV342" s="1"/>
      <c r="XW342" s="1"/>
      <c r="XX342" s="1"/>
      <c r="XY342" s="1"/>
      <c r="XZ342" s="1"/>
      <c r="YA342" s="1"/>
      <c r="YB342" s="1"/>
      <c r="YC342" s="1"/>
      <c r="YD342" s="1"/>
      <c r="YE342" s="1"/>
      <c r="YF342" s="1"/>
      <c r="YG342" s="1"/>
      <c r="YH342" s="1"/>
      <c r="YI342" s="1"/>
      <c r="YJ342" s="1"/>
      <c r="YK342" s="1"/>
      <c r="YL342" s="1"/>
      <c r="YM342" s="1"/>
      <c r="YN342" s="1"/>
      <c r="YO342" s="1"/>
      <c r="YP342" s="1"/>
      <c r="YQ342" s="1"/>
      <c r="YR342" s="1"/>
      <c r="YS342" s="1"/>
      <c r="YT342" s="1"/>
      <c r="YU342" s="1"/>
      <c r="YV342" s="1"/>
      <c r="YW342" s="1"/>
      <c r="YX342" s="1"/>
      <c r="YY342" s="1"/>
      <c r="YZ342" s="1"/>
      <c r="ZA342" s="1"/>
      <c r="ZB342" s="1"/>
      <c r="ZC342" s="1"/>
      <c r="ZD342" s="1"/>
      <c r="ZE342" s="1"/>
      <c r="ZF342" s="1"/>
      <c r="ZG342" s="1"/>
      <c r="ZH342" s="1"/>
      <c r="ZI342" s="1"/>
      <c r="ZJ342" s="1"/>
      <c r="ZK342" s="1"/>
      <c r="ZL342" s="1"/>
      <c r="ZM342" s="1"/>
      <c r="ZN342" s="1"/>
      <c r="ZO342" s="1"/>
      <c r="ZP342" s="1"/>
      <c r="ZQ342" s="1"/>
      <c r="ZR342" s="1"/>
      <c r="ZS342" s="1"/>
      <c r="ZT342" s="1"/>
      <c r="ZU342" s="1"/>
      <c r="ZV342" s="1"/>
      <c r="ZW342" s="1"/>
      <c r="ZX342" s="1"/>
      <c r="ZY342" s="1"/>
      <c r="ZZ342" s="1"/>
      <c r="AAA342" s="1"/>
      <c r="AAB342" s="1"/>
      <c r="AAC342" s="1"/>
      <c r="AAD342" s="1"/>
      <c r="AAE342" s="1"/>
      <c r="AAF342" s="1"/>
      <c r="AAG342" s="1"/>
      <c r="AAH342" s="1"/>
      <c r="AAI342" s="1"/>
      <c r="AAJ342" s="1"/>
      <c r="AAK342" s="1"/>
      <c r="AAL342" s="1"/>
      <c r="AAM342" s="1"/>
      <c r="AAN342" s="1"/>
      <c r="AAO342" s="1"/>
      <c r="AAP342" s="1"/>
      <c r="AAQ342" s="1"/>
      <c r="AAR342" s="1"/>
      <c r="AAS342" s="1"/>
      <c r="AAT342" s="1"/>
      <c r="AAU342" s="1"/>
      <c r="AAV342" s="1"/>
      <c r="AAW342" s="1"/>
      <c r="AAX342" s="1"/>
      <c r="AAY342" s="1"/>
      <c r="AAZ342" s="1"/>
      <c r="ABA342" s="1"/>
      <c r="ABB342" s="1"/>
      <c r="ABC342" s="1"/>
      <c r="ABD342" s="1"/>
      <c r="ABE342" s="1"/>
      <c r="ABF342" s="1"/>
      <c r="ABG342" s="1"/>
      <c r="ABH342" s="1"/>
      <c r="ABI342" s="1"/>
      <c r="ABJ342" s="1"/>
      <c r="ABK342" s="1"/>
      <c r="ABL342" s="1"/>
      <c r="ABM342" s="1"/>
      <c r="ABN342" s="1"/>
      <c r="ABO342" s="1"/>
      <c r="ABP342" s="1"/>
      <c r="ABQ342" s="1"/>
      <c r="ABR342" s="1"/>
      <c r="ABS342" s="1"/>
      <c r="ABT342" s="1"/>
      <c r="ABU342" s="1"/>
      <c r="ABV342" s="1"/>
      <c r="ABW342" s="1"/>
      <c r="ABX342" s="1"/>
      <c r="ABY342" s="1"/>
      <c r="ABZ342" s="1"/>
      <c r="ACA342" s="1"/>
      <c r="ACB342" s="1"/>
      <c r="ACC342" s="1"/>
      <c r="ACD342" s="1"/>
      <c r="ACE342" s="1"/>
      <c r="ACF342" s="1"/>
      <c r="ACG342" s="1"/>
      <c r="ACH342" s="1"/>
      <c r="ACI342" s="1"/>
      <c r="ACJ342" s="1"/>
      <c r="ACK342" s="1"/>
      <c r="ACL342" s="1"/>
      <c r="ACM342" s="1"/>
      <c r="ACN342" s="1"/>
      <c r="ACO342" s="1"/>
      <c r="ACP342" s="1"/>
      <c r="ACQ342" s="1"/>
      <c r="ACR342" s="1"/>
      <c r="ACS342" s="1"/>
      <c r="ACT342" s="1"/>
      <c r="ACU342" s="1"/>
      <c r="ACV342" s="1"/>
      <c r="ACW342" s="1"/>
      <c r="ACX342" s="1"/>
      <c r="ACY342" s="1"/>
      <c r="ACZ342" s="1"/>
      <c r="ADA342" s="1"/>
      <c r="ADB342" s="1"/>
      <c r="ADC342" s="1"/>
      <c r="ADD342" s="1"/>
      <c r="ADE342" s="1"/>
      <c r="ADF342" s="1"/>
      <c r="ADG342" s="1"/>
      <c r="ADH342" s="1"/>
      <c r="ADI342" s="1"/>
      <c r="ADJ342" s="1"/>
      <c r="ADK342" s="1"/>
      <c r="ADL342" s="1"/>
      <c r="ADM342" s="1"/>
      <c r="ADN342" s="1"/>
      <c r="ADO342" s="1"/>
      <c r="ADP342" s="1"/>
      <c r="ADQ342" s="1"/>
      <c r="ADR342" s="1"/>
      <c r="ADS342" s="1"/>
      <c r="ADT342" s="1"/>
      <c r="ADU342" s="1"/>
      <c r="ADV342" s="1"/>
      <c r="ADW342" s="1"/>
      <c r="ADX342" s="1"/>
      <c r="ADY342" s="1"/>
      <c r="ADZ342" s="1"/>
      <c r="AEA342" s="1"/>
      <c r="AEB342" s="1"/>
      <c r="AEC342" s="1"/>
      <c r="AED342" s="1"/>
      <c r="AEE342" s="1"/>
      <c r="AEF342" s="1"/>
      <c r="AEG342" s="1"/>
      <c r="AEH342" s="1"/>
      <c r="AEI342" s="1"/>
      <c r="AEJ342" s="1"/>
      <c r="AEK342" s="1"/>
      <c r="AEL342" s="1"/>
      <c r="AEM342" s="1"/>
      <c r="AEN342" s="1"/>
      <c r="AEO342" s="1"/>
      <c r="AEP342" s="1"/>
      <c r="AEQ342" s="1"/>
      <c r="AER342" s="1"/>
      <c r="AES342" s="1"/>
      <c r="AET342" s="1"/>
      <c r="AEU342" s="1"/>
      <c r="AEV342" s="1"/>
      <c r="AEW342" s="1"/>
      <c r="AEX342" s="1"/>
      <c r="AEY342" s="1"/>
      <c r="AEZ342" s="1"/>
      <c r="AFA342" s="1"/>
      <c r="AFB342" s="1"/>
      <c r="AFC342" s="1"/>
      <c r="AFD342" s="1"/>
      <c r="AFE342" s="1"/>
      <c r="AFF342" s="1"/>
      <c r="AFG342" s="1"/>
      <c r="AFH342" s="1"/>
      <c r="AFI342" s="1"/>
      <c r="AFJ342" s="1"/>
      <c r="AFK342" s="1"/>
      <c r="AFL342" s="1"/>
      <c r="AFM342" s="1"/>
      <c r="AFN342" s="1"/>
      <c r="AFO342" s="1"/>
      <c r="AFP342" s="1"/>
      <c r="AFQ342" s="1"/>
      <c r="AFR342" s="1"/>
      <c r="AFS342" s="1"/>
      <c r="AFT342" s="1"/>
      <c r="AFU342" s="1"/>
      <c r="AFV342" s="1"/>
      <c r="AFW342" s="1"/>
      <c r="AFX342" s="1"/>
      <c r="AFY342" s="1"/>
      <c r="AFZ342" s="1"/>
      <c r="AGA342" s="1"/>
      <c r="AGB342" s="1"/>
      <c r="AGC342" s="1"/>
      <c r="AGD342" s="1"/>
      <c r="AGE342" s="1"/>
      <c r="AGF342" s="1"/>
      <c r="AGG342" s="1"/>
      <c r="AGH342" s="1"/>
      <c r="AGI342" s="1"/>
      <c r="AGJ342" s="1"/>
      <c r="AGK342" s="1"/>
      <c r="AGL342" s="1"/>
      <c r="AGM342" s="1"/>
      <c r="AGN342" s="1"/>
      <c r="AGO342" s="1"/>
      <c r="AGP342" s="1"/>
      <c r="AGQ342" s="1"/>
      <c r="AGR342" s="1"/>
      <c r="AGS342" s="1"/>
      <c r="AGT342" s="1"/>
      <c r="AGU342" s="1"/>
      <c r="AGV342" s="1"/>
      <c r="AGW342" s="1"/>
      <c r="AGX342" s="1"/>
      <c r="AGY342" s="1"/>
      <c r="AGZ342" s="1"/>
      <c r="AHA342" s="1"/>
      <c r="AHB342" s="1"/>
      <c r="AHC342" s="1"/>
      <c r="AHD342" s="1"/>
      <c r="AHE342" s="1"/>
      <c r="AHF342" s="1"/>
      <c r="AHG342" s="1"/>
      <c r="AHH342" s="1"/>
      <c r="AHI342" s="1"/>
      <c r="AHJ342" s="1"/>
      <c r="AHK342" s="1"/>
      <c r="AHL342" s="1"/>
      <c r="AHM342" s="1"/>
      <c r="AHN342" s="1"/>
      <c r="AHO342" s="1"/>
      <c r="AHP342" s="1"/>
      <c r="AHQ342" s="1"/>
      <c r="AHR342" s="1"/>
      <c r="AHS342" s="1"/>
      <c r="AHT342" s="1"/>
      <c r="AHU342" s="1"/>
      <c r="AHV342" s="1"/>
      <c r="AHW342" s="1"/>
      <c r="AHX342" s="1"/>
      <c r="AHY342" s="1"/>
      <c r="AHZ342" s="1"/>
      <c r="AIA342" s="1"/>
      <c r="AIB342" s="1"/>
      <c r="AIC342" s="1"/>
      <c r="AID342" s="1"/>
      <c r="AIE342" s="1"/>
      <c r="AIF342" s="1"/>
      <c r="AIG342" s="1"/>
      <c r="AIH342" s="1"/>
      <c r="AII342" s="1"/>
      <c r="AIJ342" s="1"/>
      <c r="AIK342" s="1"/>
      <c r="AIL342" s="1"/>
      <c r="AIM342" s="1"/>
      <c r="AIN342" s="1"/>
      <c r="AIO342" s="1"/>
      <c r="AIP342" s="1"/>
      <c r="AIQ342" s="1"/>
      <c r="AIR342" s="1"/>
      <c r="AIS342" s="1"/>
      <c r="AIT342" s="1"/>
      <c r="AIU342" s="1"/>
      <c r="AIV342" s="1"/>
      <c r="AIW342" s="1"/>
      <c r="AIX342" s="1"/>
      <c r="AIY342" s="1"/>
      <c r="AIZ342" s="1"/>
      <c r="AJA342" s="1"/>
      <c r="AJB342" s="1"/>
      <c r="AJC342" s="1"/>
      <c r="AJD342" s="1"/>
      <c r="AJE342" s="1"/>
      <c r="AJF342" s="1"/>
      <c r="AJG342" s="1"/>
      <c r="AJH342" s="1"/>
      <c r="AJI342" s="1"/>
      <c r="AJJ342" s="1"/>
      <c r="AJK342" s="1"/>
      <c r="AJL342" s="1"/>
      <c r="AJM342" s="1"/>
      <c r="AJN342" s="1"/>
      <c r="AJO342" s="1"/>
      <c r="AJP342" s="1"/>
      <c r="AJQ342" s="1"/>
      <c r="AJR342" s="1"/>
      <c r="AJS342" s="1"/>
      <c r="AJT342" s="1"/>
      <c r="AJU342" s="1"/>
      <c r="AJV342" s="1"/>
      <c r="AJW342" s="1"/>
      <c r="AJX342" s="1"/>
      <c r="AJY342" s="1"/>
      <c r="AJZ342" s="1"/>
      <c r="AKA342" s="1"/>
      <c r="AKB342" s="1"/>
      <c r="AKC342" s="1"/>
      <c r="AKD342" s="1"/>
      <c r="AKE342" s="1"/>
      <c r="AKF342" s="1"/>
      <c r="AKG342" s="1"/>
      <c r="AKH342" s="1"/>
      <c r="AKI342" s="1"/>
      <c r="AKJ342" s="1"/>
      <c r="AKK342" s="1"/>
      <c r="AKL342" s="1"/>
      <c r="AKM342" s="1"/>
      <c r="AKN342" s="1"/>
      <c r="AKO342" s="1"/>
      <c r="AKP342" s="1"/>
      <c r="AKQ342" s="1"/>
      <c r="AKR342" s="1"/>
      <c r="AKS342" s="1"/>
      <c r="AKT342" s="1"/>
      <c r="AKU342" s="1"/>
      <c r="AKV342" s="1"/>
      <c r="AKW342" s="1"/>
      <c r="AKX342" s="1"/>
      <c r="AKY342" s="1"/>
      <c r="AKZ342" s="1"/>
      <c r="ALA342" s="1"/>
      <c r="ALB342" s="1"/>
      <c r="ALC342" s="1"/>
      <c r="ALD342" s="1"/>
      <c r="ALE342" s="1"/>
      <c r="ALF342" s="1"/>
      <c r="ALG342" s="1"/>
      <c r="ALH342" s="1"/>
      <c r="ALI342" s="1"/>
      <c r="ALJ342" s="1"/>
      <c r="ALK342" s="1"/>
      <c r="ALL342" s="1"/>
      <c r="ALM342" s="1"/>
      <c r="ALN342" s="1"/>
      <c r="ALO342" s="1"/>
      <c r="ALP342" s="1"/>
      <c r="ALQ342" s="1"/>
      <c r="ALR342" s="1"/>
      <c r="ALS342" s="1"/>
      <c r="ALT342" s="1"/>
      <c r="ALU342" s="1"/>
      <c r="ALV342" s="1"/>
      <c r="ALW342" s="1"/>
      <c r="ALX342" s="1"/>
      <c r="ALY342" s="1"/>
      <c r="ALZ342" s="1"/>
      <c r="AMA342" s="1"/>
      <c r="AMB342" s="1"/>
      <c r="AMC342" s="1"/>
      <c r="AMD342" s="1"/>
      <c r="AME342" s="1"/>
      <c r="AMF342" s="1"/>
      <c r="AMG342" s="1"/>
      <c r="AMH342" s="1"/>
      <c r="AMI342" s="1"/>
      <c r="AMJ342" s="1"/>
    </row>
    <row r="343" spans="1:1024" customFormat="1" hidden="1" x14ac:dyDescent="0.25">
      <c r="A343" s="16" t="s">
        <v>764</v>
      </c>
      <c r="B343" s="3">
        <v>2710197100</v>
      </c>
      <c r="C343" s="3"/>
      <c r="D343" s="3" t="s">
        <v>309</v>
      </c>
      <c r="E343" s="3" t="s">
        <v>762</v>
      </c>
      <c r="F343" s="3">
        <v>180</v>
      </c>
      <c r="G343" s="3" t="s">
        <v>760</v>
      </c>
      <c r="H343" s="3">
        <f>ROUND(3120/24,0)</f>
        <v>130</v>
      </c>
      <c r="I343" s="3" t="s">
        <v>460</v>
      </c>
      <c r="J343" s="3">
        <f>ROUND(197.58*1.2,2)</f>
        <v>237.1</v>
      </c>
      <c r="K343" s="37" t="s">
        <v>755</v>
      </c>
      <c r="L343" s="39">
        <v>7107003303</v>
      </c>
      <c r="M343" s="39" t="s">
        <v>756</v>
      </c>
      <c r="N343" s="7" t="s">
        <v>25</v>
      </c>
      <c r="O343" s="7" t="s">
        <v>757</v>
      </c>
      <c r="P343" s="8">
        <v>2710</v>
      </c>
      <c r="Q343" s="6" t="str">
        <f>MID(Таблица1[[#This Row],[ТН ВЭД 1]],1,2)</f>
        <v>27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  <c r="MQ343" s="1"/>
      <c r="MR343" s="1"/>
      <c r="MS343" s="1"/>
      <c r="MT343" s="1"/>
      <c r="MU343" s="1"/>
      <c r="MV343" s="1"/>
      <c r="MW343" s="1"/>
      <c r="MX343" s="1"/>
      <c r="MY343" s="1"/>
      <c r="MZ343" s="1"/>
      <c r="NA343" s="1"/>
      <c r="NB343" s="1"/>
      <c r="NC343" s="1"/>
      <c r="ND343" s="1"/>
      <c r="NE343" s="1"/>
      <c r="NF343" s="1"/>
      <c r="NG343" s="1"/>
      <c r="NH343" s="1"/>
      <c r="NI343" s="1"/>
      <c r="NJ343" s="1"/>
      <c r="NK343" s="1"/>
      <c r="NL343" s="1"/>
      <c r="NM343" s="1"/>
      <c r="NN343" s="1"/>
      <c r="NO343" s="1"/>
      <c r="NP343" s="1"/>
      <c r="NQ343" s="1"/>
      <c r="NR343" s="1"/>
      <c r="NS343" s="1"/>
      <c r="NT343" s="1"/>
      <c r="NU343" s="1"/>
      <c r="NV343" s="1"/>
      <c r="NW343" s="1"/>
      <c r="NX343" s="1"/>
      <c r="NY343" s="1"/>
      <c r="NZ343" s="1"/>
      <c r="OA343" s="1"/>
      <c r="OB343" s="1"/>
      <c r="OC343" s="1"/>
      <c r="OD343" s="1"/>
      <c r="OE343" s="1"/>
      <c r="OF343" s="1"/>
      <c r="OG343" s="1"/>
      <c r="OH343" s="1"/>
      <c r="OI343" s="1"/>
      <c r="OJ343" s="1"/>
      <c r="OK343" s="1"/>
      <c r="OL343" s="1"/>
      <c r="OM343" s="1"/>
      <c r="ON343" s="1"/>
      <c r="OO343" s="1"/>
      <c r="OP343" s="1"/>
      <c r="OQ343" s="1"/>
      <c r="OR343" s="1"/>
      <c r="OS343" s="1"/>
      <c r="OT343" s="1"/>
      <c r="OU343" s="1"/>
      <c r="OV343" s="1"/>
      <c r="OW343" s="1"/>
      <c r="OX343" s="1"/>
      <c r="OY343" s="1"/>
      <c r="OZ343" s="1"/>
      <c r="PA343" s="1"/>
      <c r="PB343" s="1"/>
      <c r="PC343" s="1"/>
      <c r="PD343" s="1"/>
      <c r="PE343" s="1"/>
      <c r="PF343" s="1"/>
      <c r="PG343" s="1"/>
      <c r="PH343" s="1"/>
      <c r="PI343" s="1"/>
      <c r="PJ343" s="1"/>
      <c r="PK343" s="1"/>
      <c r="PL343" s="1"/>
      <c r="PM343" s="1"/>
      <c r="PN343" s="1"/>
      <c r="PO343" s="1"/>
      <c r="PP343" s="1"/>
      <c r="PQ343" s="1"/>
      <c r="PR343" s="1"/>
      <c r="PS343" s="1"/>
      <c r="PT343" s="1"/>
      <c r="PU343" s="1"/>
      <c r="PV343" s="1"/>
      <c r="PW343" s="1"/>
      <c r="PX343" s="1"/>
      <c r="PY343" s="1"/>
      <c r="PZ343" s="1"/>
      <c r="QA343" s="1"/>
      <c r="QB343" s="1"/>
      <c r="QC343" s="1"/>
      <c r="QD343" s="1"/>
      <c r="QE343" s="1"/>
      <c r="QF343" s="1"/>
      <c r="QG343" s="1"/>
      <c r="QH343" s="1"/>
      <c r="QI343" s="1"/>
      <c r="QJ343" s="1"/>
      <c r="QK343" s="1"/>
      <c r="QL343" s="1"/>
      <c r="QM343" s="1"/>
      <c r="QN343" s="1"/>
      <c r="QO343" s="1"/>
      <c r="QP343" s="1"/>
      <c r="QQ343" s="1"/>
      <c r="QR343" s="1"/>
      <c r="QS343" s="1"/>
      <c r="QT343" s="1"/>
      <c r="QU343" s="1"/>
      <c r="QV343" s="1"/>
      <c r="QW343" s="1"/>
      <c r="QX343" s="1"/>
      <c r="QY343" s="1"/>
      <c r="QZ343" s="1"/>
      <c r="RA343" s="1"/>
      <c r="RB343" s="1"/>
      <c r="RC343" s="1"/>
      <c r="RD343" s="1"/>
      <c r="RE343" s="1"/>
      <c r="RF343" s="1"/>
      <c r="RG343" s="1"/>
      <c r="RH343" s="1"/>
      <c r="RI343" s="1"/>
      <c r="RJ343" s="1"/>
      <c r="RK343" s="1"/>
      <c r="RL343" s="1"/>
      <c r="RM343" s="1"/>
      <c r="RN343" s="1"/>
      <c r="RO343" s="1"/>
      <c r="RP343" s="1"/>
      <c r="RQ343" s="1"/>
      <c r="RR343" s="1"/>
      <c r="RS343" s="1"/>
      <c r="RT343" s="1"/>
      <c r="RU343" s="1"/>
      <c r="RV343" s="1"/>
      <c r="RW343" s="1"/>
      <c r="RX343" s="1"/>
      <c r="RY343" s="1"/>
      <c r="RZ343" s="1"/>
      <c r="SA343" s="1"/>
      <c r="SB343" s="1"/>
      <c r="SC343" s="1"/>
      <c r="SD343" s="1"/>
      <c r="SE343" s="1"/>
      <c r="SF343" s="1"/>
      <c r="SG343" s="1"/>
      <c r="SH343" s="1"/>
      <c r="SI343" s="1"/>
      <c r="SJ343" s="1"/>
      <c r="SK343" s="1"/>
      <c r="SL343" s="1"/>
      <c r="SM343" s="1"/>
      <c r="SN343" s="1"/>
      <c r="SO343" s="1"/>
      <c r="SP343" s="1"/>
      <c r="SQ343" s="1"/>
      <c r="SR343" s="1"/>
      <c r="SS343" s="1"/>
      <c r="ST343" s="1"/>
      <c r="SU343" s="1"/>
      <c r="SV343" s="1"/>
      <c r="SW343" s="1"/>
      <c r="SX343" s="1"/>
      <c r="SY343" s="1"/>
      <c r="SZ343" s="1"/>
      <c r="TA343" s="1"/>
      <c r="TB343" s="1"/>
      <c r="TC343" s="1"/>
      <c r="TD343" s="1"/>
      <c r="TE343" s="1"/>
      <c r="TF343" s="1"/>
      <c r="TG343" s="1"/>
      <c r="TH343" s="1"/>
      <c r="TI343" s="1"/>
      <c r="TJ343" s="1"/>
      <c r="TK343" s="1"/>
      <c r="TL343" s="1"/>
      <c r="TM343" s="1"/>
      <c r="TN343" s="1"/>
      <c r="TO343" s="1"/>
      <c r="TP343" s="1"/>
      <c r="TQ343" s="1"/>
      <c r="TR343" s="1"/>
      <c r="TS343" s="1"/>
      <c r="TT343" s="1"/>
      <c r="TU343" s="1"/>
      <c r="TV343" s="1"/>
      <c r="TW343" s="1"/>
      <c r="TX343" s="1"/>
      <c r="TY343" s="1"/>
      <c r="TZ343" s="1"/>
      <c r="UA343" s="1"/>
      <c r="UB343" s="1"/>
      <c r="UC343" s="1"/>
      <c r="UD343" s="1"/>
      <c r="UE343" s="1"/>
      <c r="UF343" s="1"/>
      <c r="UG343" s="1"/>
      <c r="UH343" s="1"/>
      <c r="UI343" s="1"/>
      <c r="UJ343" s="1"/>
      <c r="UK343" s="1"/>
      <c r="UL343" s="1"/>
      <c r="UM343" s="1"/>
      <c r="UN343" s="1"/>
      <c r="UO343" s="1"/>
      <c r="UP343" s="1"/>
      <c r="UQ343" s="1"/>
      <c r="UR343" s="1"/>
      <c r="US343" s="1"/>
      <c r="UT343" s="1"/>
      <c r="UU343" s="1"/>
      <c r="UV343" s="1"/>
      <c r="UW343" s="1"/>
      <c r="UX343" s="1"/>
      <c r="UY343" s="1"/>
      <c r="UZ343" s="1"/>
      <c r="VA343" s="1"/>
      <c r="VB343" s="1"/>
      <c r="VC343" s="1"/>
      <c r="VD343" s="1"/>
      <c r="VE343" s="1"/>
      <c r="VF343" s="1"/>
      <c r="VG343" s="1"/>
      <c r="VH343" s="1"/>
      <c r="VI343" s="1"/>
      <c r="VJ343" s="1"/>
      <c r="VK343" s="1"/>
      <c r="VL343" s="1"/>
      <c r="VM343" s="1"/>
      <c r="VN343" s="1"/>
      <c r="VO343" s="1"/>
      <c r="VP343" s="1"/>
      <c r="VQ343" s="1"/>
      <c r="VR343" s="1"/>
      <c r="VS343" s="1"/>
      <c r="VT343" s="1"/>
      <c r="VU343" s="1"/>
      <c r="VV343" s="1"/>
      <c r="VW343" s="1"/>
      <c r="VX343" s="1"/>
      <c r="VY343" s="1"/>
      <c r="VZ343" s="1"/>
      <c r="WA343" s="1"/>
      <c r="WB343" s="1"/>
      <c r="WC343" s="1"/>
      <c r="WD343" s="1"/>
      <c r="WE343" s="1"/>
      <c r="WF343" s="1"/>
      <c r="WG343" s="1"/>
      <c r="WH343" s="1"/>
      <c r="WI343" s="1"/>
      <c r="WJ343" s="1"/>
      <c r="WK343" s="1"/>
      <c r="WL343" s="1"/>
      <c r="WM343" s="1"/>
      <c r="WN343" s="1"/>
      <c r="WO343" s="1"/>
      <c r="WP343" s="1"/>
      <c r="WQ343" s="1"/>
      <c r="WR343" s="1"/>
      <c r="WS343" s="1"/>
      <c r="WT343" s="1"/>
      <c r="WU343" s="1"/>
      <c r="WV343" s="1"/>
      <c r="WW343" s="1"/>
      <c r="WX343" s="1"/>
      <c r="WY343" s="1"/>
      <c r="WZ343" s="1"/>
      <c r="XA343" s="1"/>
      <c r="XB343" s="1"/>
      <c r="XC343" s="1"/>
      <c r="XD343" s="1"/>
      <c r="XE343" s="1"/>
      <c r="XF343" s="1"/>
      <c r="XG343" s="1"/>
      <c r="XH343" s="1"/>
      <c r="XI343" s="1"/>
      <c r="XJ343" s="1"/>
      <c r="XK343" s="1"/>
      <c r="XL343" s="1"/>
      <c r="XM343" s="1"/>
      <c r="XN343" s="1"/>
      <c r="XO343" s="1"/>
      <c r="XP343" s="1"/>
      <c r="XQ343" s="1"/>
      <c r="XR343" s="1"/>
      <c r="XS343" s="1"/>
      <c r="XT343" s="1"/>
      <c r="XU343" s="1"/>
      <c r="XV343" s="1"/>
      <c r="XW343" s="1"/>
      <c r="XX343" s="1"/>
      <c r="XY343" s="1"/>
      <c r="XZ343" s="1"/>
      <c r="YA343" s="1"/>
      <c r="YB343" s="1"/>
      <c r="YC343" s="1"/>
      <c r="YD343" s="1"/>
      <c r="YE343" s="1"/>
      <c r="YF343" s="1"/>
      <c r="YG343" s="1"/>
      <c r="YH343" s="1"/>
      <c r="YI343" s="1"/>
      <c r="YJ343" s="1"/>
      <c r="YK343" s="1"/>
      <c r="YL343" s="1"/>
      <c r="YM343" s="1"/>
      <c r="YN343" s="1"/>
      <c r="YO343" s="1"/>
      <c r="YP343" s="1"/>
      <c r="YQ343" s="1"/>
      <c r="YR343" s="1"/>
      <c r="YS343" s="1"/>
      <c r="YT343" s="1"/>
      <c r="YU343" s="1"/>
      <c r="YV343" s="1"/>
      <c r="YW343" s="1"/>
      <c r="YX343" s="1"/>
      <c r="YY343" s="1"/>
      <c r="YZ343" s="1"/>
      <c r="ZA343" s="1"/>
      <c r="ZB343" s="1"/>
      <c r="ZC343" s="1"/>
      <c r="ZD343" s="1"/>
      <c r="ZE343" s="1"/>
      <c r="ZF343" s="1"/>
      <c r="ZG343" s="1"/>
      <c r="ZH343" s="1"/>
      <c r="ZI343" s="1"/>
      <c r="ZJ343" s="1"/>
      <c r="ZK343" s="1"/>
      <c r="ZL343" s="1"/>
      <c r="ZM343" s="1"/>
      <c r="ZN343" s="1"/>
      <c r="ZO343" s="1"/>
      <c r="ZP343" s="1"/>
      <c r="ZQ343" s="1"/>
      <c r="ZR343" s="1"/>
      <c r="ZS343" s="1"/>
      <c r="ZT343" s="1"/>
      <c r="ZU343" s="1"/>
      <c r="ZV343" s="1"/>
      <c r="ZW343" s="1"/>
      <c r="ZX343" s="1"/>
      <c r="ZY343" s="1"/>
      <c r="ZZ343" s="1"/>
      <c r="AAA343" s="1"/>
      <c r="AAB343" s="1"/>
      <c r="AAC343" s="1"/>
      <c r="AAD343" s="1"/>
      <c r="AAE343" s="1"/>
      <c r="AAF343" s="1"/>
      <c r="AAG343" s="1"/>
      <c r="AAH343" s="1"/>
      <c r="AAI343" s="1"/>
      <c r="AAJ343" s="1"/>
      <c r="AAK343" s="1"/>
      <c r="AAL343" s="1"/>
      <c r="AAM343" s="1"/>
      <c r="AAN343" s="1"/>
      <c r="AAO343" s="1"/>
      <c r="AAP343" s="1"/>
      <c r="AAQ343" s="1"/>
      <c r="AAR343" s="1"/>
      <c r="AAS343" s="1"/>
      <c r="AAT343" s="1"/>
      <c r="AAU343" s="1"/>
      <c r="AAV343" s="1"/>
      <c r="AAW343" s="1"/>
      <c r="AAX343" s="1"/>
      <c r="AAY343" s="1"/>
      <c r="AAZ343" s="1"/>
      <c r="ABA343" s="1"/>
      <c r="ABB343" s="1"/>
      <c r="ABC343" s="1"/>
      <c r="ABD343" s="1"/>
      <c r="ABE343" s="1"/>
      <c r="ABF343" s="1"/>
      <c r="ABG343" s="1"/>
      <c r="ABH343" s="1"/>
      <c r="ABI343" s="1"/>
      <c r="ABJ343" s="1"/>
      <c r="ABK343" s="1"/>
      <c r="ABL343" s="1"/>
      <c r="ABM343" s="1"/>
      <c r="ABN343" s="1"/>
      <c r="ABO343" s="1"/>
      <c r="ABP343" s="1"/>
      <c r="ABQ343" s="1"/>
      <c r="ABR343" s="1"/>
      <c r="ABS343" s="1"/>
      <c r="ABT343" s="1"/>
      <c r="ABU343" s="1"/>
      <c r="ABV343" s="1"/>
      <c r="ABW343" s="1"/>
      <c r="ABX343" s="1"/>
      <c r="ABY343" s="1"/>
      <c r="ABZ343" s="1"/>
      <c r="ACA343" s="1"/>
      <c r="ACB343" s="1"/>
      <c r="ACC343" s="1"/>
      <c r="ACD343" s="1"/>
      <c r="ACE343" s="1"/>
      <c r="ACF343" s="1"/>
      <c r="ACG343" s="1"/>
      <c r="ACH343" s="1"/>
      <c r="ACI343" s="1"/>
      <c r="ACJ343" s="1"/>
      <c r="ACK343" s="1"/>
      <c r="ACL343" s="1"/>
      <c r="ACM343" s="1"/>
      <c r="ACN343" s="1"/>
      <c r="ACO343" s="1"/>
      <c r="ACP343" s="1"/>
      <c r="ACQ343" s="1"/>
      <c r="ACR343" s="1"/>
      <c r="ACS343" s="1"/>
      <c r="ACT343" s="1"/>
      <c r="ACU343" s="1"/>
      <c r="ACV343" s="1"/>
      <c r="ACW343" s="1"/>
      <c r="ACX343" s="1"/>
      <c r="ACY343" s="1"/>
      <c r="ACZ343" s="1"/>
      <c r="ADA343" s="1"/>
      <c r="ADB343" s="1"/>
      <c r="ADC343" s="1"/>
      <c r="ADD343" s="1"/>
      <c r="ADE343" s="1"/>
      <c r="ADF343" s="1"/>
      <c r="ADG343" s="1"/>
      <c r="ADH343" s="1"/>
      <c r="ADI343" s="1"/>
      <c r="ADJ343" s="1"/>
      <c r="ADK343" s="1"/>
      <c r="ADL343" s="1"/>
      <c r="ADM343" s="1"/>
      <c r="ADN343" s="1"/>
      <c r="ADO343" s="1"/>
      <c r="ADP343" s="1"/>
      <c r="ADQ343" s="1"/>
      <c r="ADR343" s="1"/>
      <c r="ADS343" s="1"/>
      <c r="ADT343" s="1"/>
      <c r="ADU343" s="1"/>
      <c r="ADV343" s="1"/>
      <c r="ADW343" s="1"/>
      <c r="ADX343" s="1"/>
      <c r="ADY343" s="1"/>
      <c r="ADZ343" s="1"/>
      <c r="AEA343" s="1"/>
      <c r="AEB343" s="1"/>
      <c r="AEC343" s="1"/>
      <c r="AED343" s="1"/>
      <c r="AEE343" s="1"/>
      <c r="AEF343" s="1"/>
      <c r="AEG343" s="1"/>
      <c r="AEH343" s="1"/>
      <c r="AEI343" s="1"/>
      <c r="AEJ343" s="1"/>
      <c r="AEK343" s="1"/>
      <c r="AEL343" s="1"/>
      <c r="AEM343" s="1"/>
      <c r="AEN343" s="1"/>
      <c r="AEO343" s="1"/>
      <c r="AEP343" s="1"/>
      <c r="AEQ343" s="1"/>
      <c r="AER343" s="1"/>
      <c r="AES343" s="1"/>
      <c r="AET343" s="1"/>
      <c r="AEU343" s="1"/>
      <c r="AEV343" s="1"/>
      <c r="AEW343" s="1"/>
      <c r="AEX343" s="1"/>
      <c r="AEY343" s="1"/>
      <c r="AEZ343" s="1"/>
      <c r="AFA343" s="1"/>
      <c r="AFB343" s="1"/>
      <c r="AFC343" s="1"/>
      <c r="AFD343" s="1"/>
      <c r="AFE343" s="1"/>
      <c r="AFF343" s="1"/>
      <c r="AFG343" s="1"/>
      <c r="AFH343" s="1"/>
      <c r="AFI343" s="1"/>
      <c r="AFJ343" s="1"/>
      <c r="AFK343" s="1"/>
      <c r="AFL343" s="1"/>
      <c r="AFM343" s="1"/>
      <c r="AFN343" s="1"/>
      <c r="AFO343" s="1"/>
      <c r="AFP343" s="1"/>
      <c r="AFQ343" s="1"/>
      <c r="AFR343" s="1"/>
      <c r="AFS343" s="1"/>
      <c r="AFT343" s="1"/>
      <c r="AFU343" s="1"/>
      <c r="AFV343" s="1"/>
      <c r="AFW343" s="1"/>
      <c r="AFX343" s="1"/>
      <c r="AFY343" s="1"/>
      <c r="AFZ343" s="1"/>
      <c r="AGA343" s="1"/>
      <c r="AGB343" s="1"/>
      <c r="AGC343" s="1"/>
      <c r="AGD343" s="1"/>
      <c r="AGE343" s="1"/>
      <c r="AGF343" s="1"/>
      <c r="AGG343" s="1"/>
      <c r="AGH343" s="1"/>
      <c r="AGI343" s="1"/>
      <c r="AGJ343" s="1"/>
      <c r="AGK343" s="1"/>
      <c r="AGL343" s="1"/>
      <c r="AGM343" s="1"/>
      <c r="AGN343" s="1"/>
      <c r="AGO343" s="1"/>
      <c r="AGP343" s="1"/>
      <c r="AGQ343" s="1"/>
      <c r="AGR343" s="1"/>
      <c r="AGS343" s="1"/>
      <c r="AGT343" s="1"/>
      <c r="AGU343" s="1"/>
      <c r="AGV343" s="1"/>
      <c r="AGW343" s="1"/>
      <c r="AGX343" s="1"/>
      <c r="AGY343" s="1"/>
      <c r="AGZ343" s="1"/>
      <c r="AHA343" s="1"/>
      <c r="AHB343" s="1"/>
      <c r="AHC343" s="1"/>
      <c r="AHD343" s="1"/>
      <c r="AHE343" s="1"/>
      <c r="AHF343" s="1"/>
      <c r="AHG343" s="1"/>
      <c r="AHH343" s="1"/>
      <c r="AHI343" s="1"/>
      <c r="AHJ343" s="1"/>
      <c r="AHK343" s="1"/>
      <c r="AHL343" s="1"/>
      <c r="AHM343" s="1"/>
      <c r="AHN343" s="1"/>
      <c r="AHO343" s="1"/>
      <c r="AHP343" s="1"/>
      <c r="AHQ343" s="1"/>
      <c r="AHR343" s="1"/>
      <c r="AHS343" s="1"/>
      <c r="AHT343" s="1"/>
      <c r="AHU343" s="1"/>
      <c r="AHV343" s="1"/>
      <c r="AHW343" s="1"/>
      <c r="AHX343" s="1"/>
      <c r="AHY343" s="1"/>
      <c r="AHZ343" s="1"/>
      <c r="AIA343" s="1"/>
      <c r="AIB343" s="1"/>
      <c r="AIC343" s="1"/>
      <c r="AID343" s="1"/>
      <c r="AIE343" s="1"/>
      <c r="AIF343" s="1"/>
      <c r="AIG343" s="1"/>
      <c r="AIH343" s="1"/>
      <c r="AII343" s="1"/>
      <c r="AIJ343" s="1"/>
      <c r="AIK343" s="1"/>
      <c r="AIL343" s="1"/>
      <c r="AIM343" s="1"/>
      <c r="AIN343" s="1"/>
      <c r="AIO343" s="1"/>
      <c r="AIP343" s="1"/>
      <c r="AIQ343" s="1"/>
      <c r="AIR343" s="1"/>
      <c r="AIS343" s="1"/>
      <c r="AIT343" s="1"/>
      <c r="AIU343" s="1"/>
      <c r="AIV343" s="1"/>
      <c r="AIW343" s="1"/>
      <c r="AIX343" s="1"/>
      <c r="AIY343" s="1"/>
      <c r="AIZ343" s="1"/>
      <c r="AJA343" s="1"/>
      <c r="AJB343" s="1"/>
      <c r="AJC343" s="1"/>
      <c r="AJD343" s="1"/>
      <c r="AJE343" s="1"/>
      <c r="AJF343" s="1"/>
      <c r="AJG343" s="1"/>
      <c r="AJH343" s="1"/>
      <c r="AJI343" s="1"/>
      <c r="AJJ343" s="1"/>
      <c r="AJK343" s="1"/>
      <c r="AJL343" s="1"/>
      <c r="AJM343" s="1"/>
      <c r="AJN343" s="1"/>
      <c r="AJO343" s="1"/>
      <c r="AJP343" s="1"/>
      <c r="AJQ343" s="1"/>
      <c r="AJR343" s="1"/>
      <c r="AJS343" s="1"/>
      <c r="AJT343" s="1"/>
      <c r="AJU343" s="1"/>
      <c r="AJV343" s="1"/>
      <c r="AJW343" s="1"/>
      <c r="AJX343" s="1"/>
      <c r="AJY343" s="1"/>
      <c r="AJZ343" s="1"/>
      <c r="AKA343" s="1"/>
      <c r="AKB343" s="1"/>
      <c r="AKC343" s="1"/>
      <c r="AKD343" s="1"/>
      <c r="AKE343" s="1"/>
      <c r="AKF343" s="1"/>
      <c r="AKG343" s="1"/>
      <c r="AKH343" s="1"/>
      <c r="AKI343" s="1"/>
      <c r="AKJ343" s="1"/>
      <c r="AKK343" s="1"/>
      <c r="AKL343" s="1"/>
      <c r="AKM343" s="1"/>
      <c r="AKN343" s="1"/>
      <c r="AKO343" s="1"/>
      <c r="AKP343" s="1"/>
      <c r="AKQ343" s="1"/>
      <c r="AKR343" s="1"/>
      <c r="AKS343" s="1"/>
      <c r="AKT343" s="1"/>
      <c r="AKU343" s="1"/>
      <c r="AKV343" s="1"/>
      <c r="AKW343" s="1"/>
      <c r="AKX343" s="1"/>
      <c r="AKY343" s="1"/>
      <c r="AKZ343" s="1"/>
      <c r="ALA343" s="1"/>
      <c r="ALB343" s="1"/>
      <c r="ALC343" s="1"/>
      <c r="ALD343" s="1"/>
      <c r="ALE343" s="1"/>
      <c r="ALF343" s="1"/>
      <c r="ALG343" s="1"/>
      <c r="ALH343" s="1"/>
      <c r="ALI343" s="1"/>
      <c r="ALJ343" s="1"/>
      <c r="ALK343" s="1"/>
      <c r="ALL343" s="1"/>
      <c r="ALM343" s="1"/>
      <c r="ALN343" s="1"/>
      <c r="ALO343" s="1"/>
      <c r="ALP343" s="1"/>
      <c r="ALQ343" s="1"/>
      <c r="ALR343" s="1"/>
      <c r="ALS343" s="1"/>
      <c r="ALT343" s="1"/>
      <c r="ALU343" s="1"/>
      <c r="ALV343" s="1"/>
      <c r="ALW343" s="1"/>
      <c r="ALX343" s="1"/>
      <c r="ALY343" s="1"/>
      <c r="ALZ343" s="1"/>
      <c r="AMA343" s="1"/>
      <c r="AMB343" s="1"/>
      <c r="AMC343" s="1"/>
      <c r="AMD343" s="1"/>
      <c r="AME343" s="1"/>
      <c r="AMF343" s="1"/>
      <c r="AMG343" s="1"/>
      <c r="AMH343" s="1"/>
      <c r="AMI343" s="1"/>
      <c r="AMJ343" s="1"/>
    </row>
    <row r="344" spans="1:1024" customFormat="1" hidden="1" x14ac:dyDescent="0.25">
      <c r="A344" s="16" t="s">
        <v>765</v>
      </c>
      <c r="B344" s="10">
        <v>2710197100</v>
      </c>
      <c r="C344" s="10"/>
      <c r="D344" s="10" t="s">
        <v>309</v>
      </c>
      <c r="E344" s="10" t="s">
        <v>762</v>
      </c>
      <c r="F344" s="10">
        <v>60</v>
      </c>
      <c r="G344" s="10" t="s">
        <v>760</v>
      </c>
      <c r="H344" s="10">
        <f>ROUND(4576/24,0)</f>
        <v>191</v>
      </c>
      <c r="I344" s="10" t="s">
        <v>460</v>
      </c>
      <c r="J344" s="10">
        <f>ROUND(190.44*1.2,2)</f>
        <v>228.53</v>
      </c>
      <c r="K344" s="38" t="s">
        <v>755</v>
      </c>
      <c r="L344" s="40">
        <v>7107003303</v>
      </c>
      <c r="M344" s="40" t="s">
        <v>756</v>
      </c>
      <c r="N344" s="14" t="s">
        <v>25</v>
      </c>
      <c r="O344" s="14" t="s">
        <v>757</v>
      </c>
      <c r="P344" s="15">
        <v>2710</v>
      </c>
      <c r="Q344" s="13" t="str">
        <f>MID(Таблица1[[#This Row],[ТН ВЭД 1]],1,2)</f>
        <v>27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</row>
    <row r="345" spans="1:1024" customFormat="1" hidden="1" x14ac:dyDescent="0.25">
      <c r="A345" s="16" t="s">
        <v>766</v>
      </c>
      <c r="B345" s="3">
        <v>2710197100</v>
      </c>
      <c r="C345" s="3"/>
      <c r="D345" s="3" t="s">
        <v>309</v>
      </c>
      <c r="E345" s="3" t="s">
        <v>762</v>
      </c>
      <c r="F345" s="3">
        <v>60</v>
      </c>
      <c r="G345" s="3" t="s">
        <v>760</v>
      </c>
      <c r="H345" s="3">
        <f>ROUND(3656/24,0)</f>
        <v>152</v>
      </c>
      <c r="I345" s="3" t="s">
        <v>460</v>
      </c>
      <c r="J345" s="3">
        <f>ROUND(248.68*1.2,2)</f>
        <v>298.42</v>
      </c>
      <c r="K345" s="37" t="s">
        <v>755</v>
      </c>
      <c r="L345" s="39">
        <v>7107003303</v>
      </c>
      <c r="M345" s="39" t="s">
        <v>756</v>
      </c>
      <c r="N345" s="7" t="s">
        <v>25</v>
      </c>
      <c r="O345" s="7" t="s">
        <v>757</v>
      </c>
      <c r="P345" s="8">
        <v>2710</v>
      </c>
      <c r="Q345" s="6" t="str">
        <f>MID(Таблица1[[#This Row],[ТН ВЭД 1]],1,2)</f>
        <v>27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</row>
    <row r="346" spans="1:1024" customFormat="1" hidden="1" x14ac:dyDescent="0.25">
      <c r="A346" s="16" t="s">
        <v>767</v>
      </c>
      <c r="B346" s="10">
        <v>2710197100</v>
      </c>
      <c r="C346" s="10"/>
      <c r="D346" s="10" t="s">
        <v>309</v>
      </c>
      <c r="E346" s="10" t="s">
        <v>762</v>
      </c>
      <c r="F346" s="10">
        <v>100</v>
      </c>
      <c r="G346" s="10" t="s">
        <v>760</v>
      </c>
      <c r="H346" s="10">
        <f>ROUND(760/24,0)</f>
        <v>32</v>
      </c>
      <c r="I346" s="10" t="s">
        <v>460</v>
      </c>
      <c r="J346" s="10">
        <f>ROUND(369.58*1.2,2)</f>
        <v>443.5</v>
      </c>
      <c r="K346" s="38" t="s">
        <v>755</v>
      </c>
      <c r="L346" s="40">
        <v>7107003303</v>
      </c>
      <c r="M346" s="40" t="s">
        <v>756</v>
      </c>
      <c r="N346" s="14" t="s">
        <v>25</v>
      </c>
      <c r="O346" s="14" t="s">
        <v>757</v>
      </c>
      <c r="P346" s="15">
        <v>2710</v>
      </c>
      <c r="Q346" s="13" t="str">
        <f>MID(Таблица1[[#This Row],[ТН ВЭД 1]],1,2)</f>
        <v>27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</row>
    <row r="347" spans="1:1024" customFormat="1" hidden="1" x14ac:dyDescent="0.25">
      <c r="A347" s="16" t="s">
        <v>768</v>
      </c>
      <c r="B347" s="3">
        <v>2710197100</v>
      </c>
      <c r="C347" s="3"/>
      <c r="D347" s="3" t="s">
        <v>309</v>
      </c>
      <c r="E347" s="3" t="s">
        <v>762</v>
      </c>
      <c r="F347" s="3">
        <v>30</v>
      </c>
      <c r="G347" s="3" t="s">
        <v>760</v>
      </c>
      <c r="H347" s="3">
        <f>ROUND(10608/24,0)</f>
        <v>442</v>
      </c>
      <c r="I347" s="3" t="s">
        <v>460</v>
      </c>
      <c r="J347" s="3">
        <f>ROUND(491.1*1.2,2)</f>
        <v>589.32000000000005</v>
      </c>
      <c r="K347" s="37" t="s">
        <v>755</v>
      </c>
      <c r="L347" s="39">
        <v>7107003303</v>
      </c>
      <c r="M347" s="39" t="s">
        <v>756</v>
      </c>
      <c r="N347" s="7" t="s">
        <v>25</v>
      </c>
      <c r="O347" s="7" t="s">
        <v>757</v>
      </c>
      <c r="P347" s="8">
        <v>2710</v>
      </c>
      <c r="Q347" s="6" t="str">
        <f>MID(Таблица1[[#This Row],[ТН ВЭД 1]],1,2)</f>
        <v>27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</row>
    <row r="348" spans="1:1024" customFormat="1" hidden="1" x14ac:dyDescent="0.25">
      <c r="A348" s="16" t="s">
        <v>769</v>
      </c>
      <c r="B348" s="10">
        <v>2710197100</v>
      </c>
      <c r="C348" s="10"/>
      <c r="D348" s="10" t="s">
        <v>309</v>
      </c>
      <c r="E348" s="10" t="s">
        <v>762</v>
      </c>
      <c r="F348" s="10">
        <v>120</v>
      </c>
      <c r="G348" s="10" t="s">
        <v>760</v>
      </c>
      <c r="H348" s="10">
        <f>ROUND(888/24,0)</f>
        <v>37</v>
      </c>
      <c r="I348" s="10" t="s">
        <v>460</v>
      </c>
      <c r="J348" s="10">
        <f>ROUND(336.46*1.2,2)</f>
        <v>403.75</v>
      </c>
      <c r="K348" s="38" t="s">
        <v>755</v>
      </c>
      <c r="L348" s="40">
        <v>7107003303</v>
      </c>
      <c r="M348" s="40" t="s">
        <v>756</v>
      </c>
      <c r="N348" s="14" t="s">
        <v>25</v>
      </c>
      <c r="O348" s="14" t="s">
        <v>757</v>
      </c>
      <c r="P348" s="15">
        <v>2710</v>
      </c>
      <c r="Q348" s="13" t="str">
        <f>MID(Таблица1[[#This Row],[ТН ВЭД 1]],1,2)</f>
        <v>27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</row>
    <row r="349" spans="1:1024" customFormat="1" hidden="1" x14ac:dyDescent="0.25">
      <c r="A349" s="16" t="s">
        <v>770</v>
      </c>
      <c r="B349" s="3">
        <v>2710197100</v>
      </c>
      <c r="C349" s="3"/>
      <c r="D349" s="3" t="s">
        <v>309</v>
      </c>
      <c r="E349" s="3" t="s">
        <v>762</v>
      </c>
      <c r="F349" s="3">
        <v>365</v>
      </c>
      <c r="G349" s="3" t="s">
        <v>760</v>
      </c>
      <c r="H349" s="3">
        <f>ROUND(208/24,0)</f>
        <v>9</v>
      </c>
      <c r="I349" s="3" t="s">
        <v>460</v>
      </c>
      <c r="J349" s="3">
        <f>ROUND(158.86*1.2,2)</f>
        <v>190.63</v>
      </c>
      <c r="K349" s="37" t="s">
        <v>755</v>
      </c>
      <c r="L349" s="39">
        <v>7107003303</v>
      </c>
      <c r="M349" s="39" t="s">
        <v>756</v>
      </c>
      <c r="N349" s="7" t="s">
        <v>25</v>
      </c>
      <c r="O349" s="7" t="s">
        <v>757</v>
      </c>
      <c r="P349" s="8">
        <v>2710</v>
      </c>
      <c r="Q349" s="6" t="str">
        <f>MID(Таблица1[[#This Row],[ТН ВЭД 1]],1,2)</f>
        <v>27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</row>
    <row r="350" spans="1:1024" customFormat="1" hidden="1" x14ac:dyDescent="0.25">
      <c r="A350" s="16" t="s">
        <v>771</v>
      </c>
      <c r="B350" s="10">
        <v>2710197100</v>
      </c>
      <c r="C350" s="10"/>
      <c r="D350" s="10" t="s">
        <v>309</v>
      </c>
      <c r="E350" s="10" t="s">
        <v>762</v>
      </c>
      <c r="F350" s="10">
        <v>365</v>
      </c>
      <c r="G350" s="10" t="s">
        <v>760</v>
      </c>
      <c r="H350" s="10">
        <f>ROUND(832/24,0)</f>
        <v>35</v>
      </c>
      <c r="I350" s="10" t="s">
        <v>460</v>
      </c>
      <c r="J350" s="10">
        <f>ROUND(459.25*1.2,2)</f>
        <v>551.1</v>
      </c>
      <c r="K350" s="38" t="s">
        <v>755</v>
      </c>
      <c r="L350" s="40">
        <v>7107003303</v>
      </c>
      <c r="M350" s="40" t="s">
        <v>756</v>
      </c>
      <c r="N350" s="14" t="s">
        <v>25</v>
      </c>
      <c r="O350" s="14" t="s">
        <v>757</v>
      </c>
      <c r="P350" s="15">
        <v>2710</v>
      </c>
      <c r="Q350" s="13" t="str">
        <f>MID(Таблица1[[#This Row],[ТН ВЭД 1]],1,2)</f>
        <v>27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</row>
    <row r="351" spans="1:1024" customFormat="1" hidden="1" x14ac:dyDescent="0.25">
      <c r="A351" s="16" t="s">
        <v>772</v>
      </c>
      <c r="B351" s="3">
        <v>2710197100</v>
      </c>
      <c r="C351" s="3"/>
      <c r="D351" s="3" t="s">
        <v>309</v>
      </c>
      <c r="E351" s="3" t="s">
        <v>773</v>
      </c>
      <c r="F351" s="3">
        <v>365</v>
      </c>
      <c r="G351" s="3" t="s">
        <v>21</v>
      </c>
      <c r="H351" s="3">
        <v>0.15</v>
      </c>
      <c r="I351" s="3" t="s">
        <v>460</v>
      </c>
      <c r="J351" s="3">
        <f>ROUND(74966.67*1.2,2)</f>
        <v>89960</v>
      </c>
      <c r="K351" s="37" t="s">
        <v>755</v>
      </c>
      <c r="L351" s="39">
        <v>7107003303</v>
      </c>
      <c r="M351" s="39" t="s">
        <v>756</v>
      </c>
      <c r="N351" s="7" t="s">
        <v>25</v>
      </c>
      <c r="O351" s="7" t="s">
        <v>757</v>
      </c>
      <c r="P351" s="8">
        <v>2710</v>
      </c>
      <c r="Q351" s="6" t="str">
        <f>MID(Таблица1[[#This Row],[ТН ВЭД 1]],1,2)</f>
        <v>27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</row>
    <row r="352" spans="1:1024" customFormat="1" hidden="1" x14ac:dyDescent="0.25">
      <c r="A352" s="16" t="s">
        <v>774</v>
      </c>
      <c r="B352" s="10">
        <v>2710197100</v>
      </c>
      <c r="C352" s="10"/>
      <c r="D352" s="10" t="s">
        <v>309</v>
      </c>
      <c r="E352" s="10" t="s">
        <v>762</v>
      </c>
      <c r="F352" s="10">
        <v>365</v>
      </c>
      <c r="G352" s="10" t="s">
        <v>760</v>
      </c>
      <c r="H352" s="10">
        <f>ROUND(624/24,0)</f>
        <v>26</v>
      </c>
      <c r="I352" s="10" t="s">
        <v>460</v>
      </c>
      <c r="J352" s="10">
        <f>ROUND(310.93*1.2,2)</f>
        <v>373.12</v>
      </c>
      <c r="K352" s="38" t="s">
        <v>755</v>
      </c>
      <c r="L352" s="40">
        <v>7107003303</v>
      </c>
      <c r="M352" s="40" t="s">
        <v>756</v>
      </c>
      <c r="N352" s="14" t="s">
        <v>25</v>
      </c>
      <c r="O352" s="14" t="s">
        <v>757</v>
      </c>
      <c r="P352" s="15">
        <v>2710</v>
      </c>
      <c r="Q352" s="13" t="str">
        <f>MID(Таблица1[[#This Row],[ТН ВЭД 1]],1,2)</f>
        <v>27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</row>
    <row r="353" spans="1:1024" customFormat="1" hidden="1" x14ac:dyDescent="0.25">
      <c r="A353" s="16" t="s">
        <v>775</v>
      </c>
      <c r="B353" s="3">
        <v>2710197100</v>
      </c>
      <c r="C353" s="3"/>
      <c r="D353" s="3" t="s">
        <v>309</v>
      </c>
      <c r="E353" s="3" t="s">
        <v>762</v>
      </c>
      <c r="F353" s="3">
        <v>365</v>
      </c>
      <c r="G353" s="3" t="s">
        <v>760</v>
      </c>
      <c r="H353" s="3">
        <f>ROUND(208/12,0)</f>
        <v>17</v>
      </c>
      <c r="I353" s="3" t="s">
        <v>460</v>
      </c>
      <c r="J353" s="3">
        <f>ROUND(237.06*1.2,2)</f>
        <v>284.47000000000003</v>
      </c>
      <c r="K353" s="37" t="s">
        <v>755</v>
      </c>
      <c r="L353" s="39">
        <v>7107003303</v>
      </c>
      <c r="M353" s="39" t="s">
        <v>756</v>
      </c>
      <c r="N353" s="7" t="s">
        <v>25</v>
      </c>
      <c r="O353" s="7" t="s">
        <v>757</v>
      </c>
      <c r="P353" s="8">
        <v>2710</v>
      </c>
      <c r="Q353" s="6" t="str">
        <f>MID(Таблица1[[#This Row],[ТН ВЭД 1]],1,2)</f>
        <v>27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</row>
    <row r="354" spans="1:1024" customFormat="1" hidden="1" x14ac:dyDescent="0.25">
      <c r="A354" s="16" t="s">
        <v>776</v>
      </c>
      <c r="B354" s="10">
        <v>2710197100</v>
      </c>
      <c r="C354" s="10"/>
      <c r="D354" s="10" t="s">
        <v>309</v>
      </c>
      <c r="E354" s="10" t="s">
        <v>759</v>
      </c>
      <c r="F354" s="10">
        <v>365</v>
      </c>
      <c r="G354" s="10" t="s">
        <v>760</v>
      </c>
      <c r="H354" s="10">
        <f>ROUND(2704/24,0)</f>
        <v>113</v>
      </c>
      <c r="I354" s="10" t="s">
        <v>460</v>
      </c>
      <c r="J354" s="10">
        <f>ROUND(177.8*1.2,2)</f>
        <v>213.36</v>
      </c>
      <c r="K354" s="38" t="s">
        <v>755</v>
      </c>
      <c r="L354" s="40">
        <v>7107003303</v>
      </c>
      <c r="M354" s="40" t="s">
        <v>756</v>
      </c>
      <c r="N354" s="14" t="s">
        <v>25</v>
      </c>
      <c r="O354" s="14" t="s">
        <v>757</v>
      </c>
      <c r="P354" s="15">
        <v>2710</v>
      </c>
      <c r="Q354" s="13" t="str">
        <f>MID(Таблица1[[#This Row],[ТН ВЭД 1]],1,2)</f>
        <v>27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</row>
    <row r="355" spans="1:1024" customFormat="1" hidden="1" x14ac:dyDescent="0.25">
      <c r="A355" s="16" t="s">
        <v>777</v>
      </c>
      <c r="B355" s="3">
        <v>2710197100</v>
      </c>
      <c r="C355" s="3"/>
      <c r="D355" s="3" t="s">
        <v>309</v>
      </c>
      <c r="E355" s="3" t="s">
        <v>762</v>
      </c>
      <c r="F355" s="3">
        <v>365</v>
      </c>
      <c r="G355" s="3" t="s">
        <v>760</v>
      </c>
      <c r="H355" s="3">
        <v>5</v>
      </c>
      <c r="I355" s="3" t="s">
        <v>460</v>
      </c>
      <c r="J355" s="3">
        <f>ROUND(256.04*1.2,2)</f>
        <v>307.25</v>
      </c>
      <c r="K355" s="37" t="s">
        <v>755</v>
      </c>
      <c r="L355" s="39">
        <v>7107003303</v>
      </c>
      <c r="M355" s="39" t="s">
        <v>756</v>
      </c>
      <c r="N355" s="7" t="s">
        <v>25</v>
      </c>
      <c r="O355" s="7" t="s">
        <v>757</v>
      </c>
      <c r="P355" s="8">
        <v>2710</v>
      </c>
      <c r="Q355" s="6" t="str">
        <f>MID(Таблица1[[#This Row],[ТН ВЭД 1]],1,2)</f>
        <v>27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</row>
    <row r="356" spans="1:1024" customFormat="1" hidden="1" x14ac:dyDescent="0.25">
      <c r="A356" s="16" t="s">
        <v>778</v>
      </c>
      <c r="B356" s="17">
        <v>760519000</v>
      </c>
      <c r="C356" s="10"/>
      <c r="D356" s="10" t="s">
        <v>779</v>
      </c>
      <c r="E356" s="10" t="s">
        <v>780</v>
      </c>
      <c r="F356" s="10">
        <v>365</v>
      </c>
      <c r="G356" s="10" t="s">
        <v>319</v>
      </c>
      <c r="H356" s="10">
        <f>ROUND(990/24,0)</f>
        <v>41</v>
      </c>
      <c r="I356" s="10" t="s">
        <v>460</v>
      </c>
      <c r="J356" s="10">
        <f>ROUND(920*1.2,2)</f>
        <v>1104</v>
      </c>
      <c r="K356" s="38" t="s">
        <v>755</v>
      </c>
      <c r="L356" s="40">
        <v>7107003303</v>
      </c>
      <c r="M356" s="40" t="s">
        <v>756</v>
      </c>
      <c r="N356" s="14" t="s">
        <v>25</v>
      </c>
      <c r="O356" s="14" t="s">
        <v>757</v>
      </c>
      <c r="P356" s="15">
        <v>7605</v>
      </c>
      <c r="Q356" s="13" t="str">
        <f>MID(Таблица1[[#This Row],[ТН ВЭД 1]],1,2)</f>
        <v>76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</row>
    <row r="357" spans="1:1024" customFormat="1" ht="349.5" hidden="1" customHeight="1" x14ac:dyDescent="0.25">
      <c r="A357" s="76" t="s">
        <v>781</v>
      </c>
      <c r="B357" s="39">
        <v>28257000</v>
      </c>
      <c r="C357" s="23" t="s">
        <v>782</v>
      </c>
      <c r="D357" s="39" t="s">
        <v>783</v>
      </c>
      <c r="E357" s="39" t="s">
        <v>309</v>
      </c>
      <c r="F357" s="37" t="s">
        <v>604</v>
      </c>
      <c r="G357" s="37" t="s">
        <v>784</v>
      </c>
      <c r="H357" s="37" t="s">
        <v>785</v>
      </c>
      <c r="I357" s="37" t="s">
        <v>786</v>
      </c>
      <c r="J357" s="37">
        <v>33.24</v>
      </c>
      <c r="K357" s="39" t="s">
        <v>787</v>
      </c>
      <c r="L357" s="39">
        <v>7105008070</v>
      </c>
      <c r="M357" s="37" t="s">
        <v>788</v>
      </c>
      <c r="N357" s="6" t="s">
        <v>25</v>
      </c>
      <c r="O357" s="6" t="s">
        <v>789</v>
      </c>
      <c r="P357" s="8">
        <v>2825</v>
      </c>
      <c r="Q357" s="6" t="str">
        <f>MID(Таблица1[[#This Row],[ТН ВЭД 1]],1,2)</f>
        <v>28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</row>
    <row r="358" spans="1:1024" customFormat="1" ht="141.75" hidden="1" x14ac:dyDescent="0.25">
      <c r="A358" s="77" t="s">
        <v>790</v>
      </c>
      <c r="B358" s="38">
        <v>8112219000</v>
      </c>
      <c r="C358" s="78" t="s">
        <v>791</v>
      </c>
      <c r="D358" s="38" t="s">
        <v>792</v>
      </c>
      <c r="E358" s="38" t="s">
        <v>792</v>
      </c>
      <c r="F358" s="38" t="s">
        <v>793</v>
      </c>
      <c r="G358" s="38" t="s">
        <v>784</v>
      </c>
      <c r="H358" s="38" t="s">
        <v>794</v>
      </c>
      <c r="I358" s="38" t="s">
        <v>795</v>
      </c>
      <c r="J358" s="38">
        <v>13.2</v>
      </c>
      <c r="K358" s="40" t="s">
        <v>787</v>
      </c>
      <c r="L358" s="40">
        <v>7105008070</v>
      </c>
      <c r="M358" s="38" t="s">
        <v>788</v>
      </c>
      <c r="N358" s="13" t="s">
        <v>25</v>
      </c>
      <c r="O358" s="13" t="s">
        <v>789</v>
      </c>
      <c r="P358" s="15">
        <v>8112</v>
      </c>
      <c r="Q358" s="13" t="str">
        <f>MID(Таблица1[[#This Row],[ТН ВЭД 1]],1,2)</f>
        <v>81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</row>
    <row r="359" spans="1:1024" customFormat="1" ht="18" hidden="1" customHeight="1" x14ac:dyDescent="0.25">
      <c r="A359" s="2" t="s">
        <v>796</v>
      </c>
      <c r="B359" s="3">
        <v>7607191000</v>
      </c>
      <c r="C359" s="3"/>
      <c r="D359" s="3" t="s">
        <v>194</v>
      </c>
      <c r="E359" s="3" t="s">
        <v>797</v>
      </c>
      <c r="F359" s="3">
        <v>60</v>
      </c>
      <c r="G359" s="3" t="s">
        <v>319</v>
      </c>
      <c r="H359" s="3">
        <v>5000</v>
      </c>
      <c r="I359" s="3" t="s">
        <v>215</v>
      </c>
      <c r="J359" s="39">
        <v>7</v>
      </c>
      <c r="K359" s="6" t="s">
        <v>798</v>
      </c>
      <c r="L359" s="6">
        <v>7725180554</v>
      </c>
      <c r="M359" s="6" t="s">
        <v>799</v>
      </c>
      <c r="N359" s="6" t="s">
        <v>25</v>
      </c>
      <c r="O359" s="7" t="s">
        <v>800</v>
      </c>
      <c r="P359" s="8">
        <v>7607</v>
      </c>
      <c r="Q359" s="6" t="str">
        <f>MID(Таблица1[[#This Row],[ТН ВЭД 1]],1,2)</f>
        <v>76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</row>
    <row r="360" spans="1:1024" customFormat="1" hidden="1" x14ac:dyDescent="0.25">
      <c r="A360" s="9" t="s">
        <v>801</v>
      </c>
      <c r="B360" s="10">
        <v>7607209000</v>
      </c>
      <c r="C360" s="10"/>
      <c r="D360" s="10" t="s">
        <v>194</v>
      </c>
      <c r="E360" s="10" t="s">
        <v>797</v>
      </c>
      <c r="F360" s="10">
        <v>60</v>
      </c>
      <c r="G360" s="10" t="s">
        <v>319</v>
      </c>
      <c r="H360" s="10">
        <v>5000</v>
      </c>
      <c r="I360" s="10" t="s">
        <v>215</v>
      </c>
      <c r="J360" s="40">
        <v>8</v>
      </c>
      <c r="K360" s="40" t="s">
        <v>798</v>
      </c>
      <c r="L360" s="40">
        <v>7725180554</v>
      </c>
      <c r="M360" s="40" t="s">
        <v>799</v>
      </c>
      <c r="N360" s="13" t="s">
        <v>25</v>
      </c>
      <c r="O360" s="14" t="s">
        <v>800</v>
      </c>
      <c r="P360" s="15">
        <v>7607</v>
      </c>
      <c r="Q360" s="13" t="str">
        <f>MID(Таблица1[[#This Row],[ТН ВЭД 1]],1,2)</f>
        <v>76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</row>
    <row r="361" spans="1:1024" customFormat="1" hidden="1" x14ac:dyDescent="0.25">
      <c r="A361" s="2" t="s">
        <v>802</v>
      </c>
      <c r="B361" s="3">
        <v>32008909109</v>
      </c>
      <c r="C361" s="3"/>
      <c r="D361" s="3" t="s">
        <v>194</v>
      </c>
      <c r="E361" s="3" t="s">
        <v>803</v>
      </c>
      <c r="F361" s="3">
        <v>60</v>
      </c>
      <c r="G361" s="3" t="s">
        <v>319</v>
      </c>
      <c r="H361" s="3">
        <v>27000</v>
      </c>
      <c r="I361" s="3" t="s">
        <v>215</v>
      </c>
      <c r="J361" s="39">
        <v>5800</v>
      </c>
      <c r="K361" s="39" t="s">
        <v>798</v>
      </c>
      <c r="L361" s="39">
        <v>7725180554</v>
      </c>
      <c r="M361" s="39" t="s">
        <v>799</v>
      </c>
      <c r="N361" s="6" t="s">
        <v>25</v>
      </c>
      <c r="O361" s="7" t="s">
        <v>800</v>
      </c>
      <c r="P361" s="8">
        <v>3200</v>
      </c>
      <c r="Q361" s="6" t="str">
        <f>MID(Таблица1[[#This Row],[ТН ВЭД 1]],1,2)</f>
        <v>32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</row>
    <row r="362" spans="1:1024" customFormat="1" hidden="1" x14ac:dyDescent="0.25">
      <c r="A362" s="9" t="s">
        <v>804</v>
      </c>
      <c r="B362" s="10">
        <v>3209100009</v>
      </c>
      <c r="C362" s="10"/>
      <c r="D362" s="10" t="s">
        <v>194</v>
      </c>
      <c r="E362" s="10" t="s">
        <v>803</v>
      </c>
      <c r="F362" s="10">
        <v>60</v>
      </c>
      <c r="G362" s="10" t="s">
        <v>319</v>
      </c>
      <c r="H362" s="10">
        <v>1500</v>
      </c>
      <c r="I362" s="10" t="s">
        <v>215</v>
      </c>
      <c r="J362" s="12">
        <v>20</v>
      </c>
      <c r="K362" s="40" t="s">
        <v>798</v>
      </c>
      <c r="L362" s="40">
        <v>7725180554</v>
      </c>
      <c r="M362" s="40" t="s">
        <v>799</v>
      </c>
      <c r="N362" s="13" t="s">
        <v>25</v>
      </c>
      <c r="O362" s="14" t="s">
        <v>800</v>
      </c>
      <c r="P362" s="15">
        <v>3209</v>
      </c>
      <c r="Q362" s="13" t="str">
        <f>MID(Таблица1[[#This Row],[ТН ВЭД 1]],1,2)</f>
        <v>32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</row>
    <row r="363" spans="1:1024" customFormat="1" hidden="1" x14ac:dyDescent="0.25">
      <c r="A363" s="2" t="s">
        <v>805</v>
      </c>
      <c r="B363" s="3">
        <v>3215110000</v>
      </c>
      <c r="C363" s="3"/>
      <c r="D363" s="3" t="s">
        <v>194</v>
      </c>
      <c r="E363" s="3" t="s">
        <v>803</v>
      </c>
      <c r="F363" s="3">
        <v>60</v>
      </c>
      <c r="G363" s="3" t="s">
        <v>319</v>
      </c>
      <c r="H363" s="3">
        <v>200</v>
      </c>
      <c r="I363" s="3" t="s">
        <v>215</v>
      </c>
      <c r="J363" s="5">
        <v>20</v>
      </c>
      <c r="K363" s="39" t="s">
        <v>798</v>
      </c>
      <c r="L363" s="39">
        <v>7725180554</v>
      </c>
      <c r="M363" s="39" t="s">
        <v>799</v>
      </c>
      <c r="N363" s="6" t="s">
        <v>25</v>
      </c>
      <c r="O363" s="7" t="s">
        <v>800</v>
      </c>
      <c r="P363" s="8">
        <v>3215</v>
      </c>
      <c r="Q363" s="6" t="str">
        <f>MID(Таблица1[[#This Row],[ТН ВЭД 1]],1,2)</f>
        <v>32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</row>
    <row r="364" spans="1:1024" customFormat="1" hidden="1" x14ac:dyDescent="0.25">
      <c r="A364" s="9" t="s">
        <v>806</v>
      </c>
      <c r="B364" s="10">
        <v>3215190000</v>
      </c>
      <c r="C364" s="10"/>
      <c r="D364" s="10" t="s">
        <v>194</v>
      </c>
      <c r="E364" s="10" t="s">
        <v>803</v>
      </c>
      <c r="F364" s="10">
        <v>60</v>
      </c>
      <c r="G364" s="10" t="s">
        <v>319</v>
      </c>
      <c r="H364" s="10">
        <v>1500</v>
      </c>
      <c r="I364" s="10" t="s">
        <v>215</v>
      </c>
      <c r="J364" s="12">
        <v>20</v>
      </c>
      <c r="K364" s="40" t="s">
        <v>798</v>
      </c>
      <c r="L364" s="40">
        <v>7725180554</v>
      </c>
      <c r="M364" s="40" t="s">
        <v>799</v>
      </c>
      <c r="N364" s="13" t="s">
        <v>25</v>
      </c>
      <c r="O364" s="14" t="s">
        <v>800</v>
      </c>
      <c r="P364" s="15">
        <v>3215</v>
      </c>
      <c r="Q364" s="13" t="str">
        <f>MID(Таблица1[[#This Row],[ТН ВЭД 1]],1,2)</f>
        <v>32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</row>
    <row r="365" spans="1:1024" customFormat="1" ht="18" hidden="1" customHeight="1" x14ac:dyDescent="0.25">
      <c r="A365" s="2" t="s">
        <v>807</v>
      </c>
      <c r="B365" s="3"/>
      <c r="C365" s="3"/>
      <c r="D365" s="5" t="s">
        <v>808</v>
      </c>
      <c r="E365" s="5" t="s">
        <v>809</v>
      </c>
      <c r="F365" s="5">
        <v>30</v>
      </c>
      <c r="G365" s="5" t="s">
        <v>148</v>
      </c>
      <c r="H365" s="5">
        <v>0.88</v>
      </c>
      <c r="I365" s="5" t="s">
        <v>810</v>
      </c>
      <c r="J365" s="5">
        <v>3.82</v>
      </c>
      <c r="K365" s="45" t="s">
        <v>811</v>
      </c>
      <c r="L365" s="6">
        <v>7103044965</v>
      </c>
      <c r="M365" s="6" t="s">
        <v>812</v>
      </c>
      <c r="N365" s="6" t="s">
        <v>813</v>
      </c>
      <c r="O365" s="6" t="s">
        <v>814</v>
      </c>
      <c r="P365" s="8" t="s">
        <v>495</v>
      </c>
      <c r="Q365" s="6" t="str">
        <f>MID(Таблица1[[#This Row],[ТН ВЭД 1]],1,2)</f>
        <v>28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</row>
    <row r="366" spans="1:1024" customFormat="1" hidden="1" x14ac:dyDescent="0.25">
      <c r="A366" s="9" t="s">
        <v>815</v>
      </c>
      <c r="B366" s="10"/>
      <c r="C366" s="10"/>
      <c r="D366" s="12" t="s">
        <v>808</v>
      </c>
      <c r="E366" s="12" t="s">
        <v>809</v>
      </c>
      <c r="F366" s="12">
        <v>30</v>
      </c>
      <c r="G366" s="12" t="s">
        <v>148</v>
      </c>
      <c r="H366" s="12">
        <v>1.98</v>
      </c>
      <c r="I366" s="12" t="s">
        <v>810</v>
      </c>
      <c r="J366" s="12">
        <v>3.71</v>
      </c>
      <c r="K366" s="48" t="s">
        <v>811</v>
      </c>
      <c r="L366" s="40">
        <v>7103044965</v>
      </c>
      <c r="M366" s="40" t="s">
        <v>812</v>
      </c>
      <c r="N366" s="13" t="s">
        <v>813</v>
      </c>
      <c r="O366" s="13" t="s">
        <v>814</v>
      </c>
      <c r="P366" s="15" t="s">
        <v>495</v>
      </c>
      <c r="Q366" s="13" t="str">
        <f>MID(Таблица1[[#This Row],[ТН ВЭД 1]],1,2)</f>
        <v>28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</row>
    <row r="367" spans="1:1024" customFormat="1" hidden="1" x14ac:dyDescent="0.25">
      <c r="A367" s="2" t="s">
        <v>816</v>
      </c>
      <c r="B367" s="3"/>
      <c r="C367" s="3"/>
      <c r="D367" s="5" t="s">
        <v>808</v>
      </c>
      <c r="E367" s="5" t="s">
        <v>809</v>
      </c>
      <c r="F367" s="5">
        <v>30</v>
      </c>
      <c r="G367" s="5" t="s">
        <v>148</v>
      </c>
      <c r="H367" s="5">
        <v>0.2</v>
      </c>
      <c r="I367" s="5" t="s">
        <v>810</v>
      </c>
      <c r="J367" s="5">
        <v>4.51</v>
      </c>
      <c r="K367" s="45" t="s">
        <v>811</v>
      </c>
      <c r="L367" s="39">
        <v>7103044965</v>
      </c>
      <c r="M367" s="39" t="s">
        <v>812</v>
      </c>
      <c r="N367" s="6" t="s">
        <v>813</v>
      </c>
      <c r="O367" s="6" t="s">
        <v>814</v>
      </c>
      <c r="P367" s="8" t="s">
        <v>495</v>
      </c>
      <c r="Q367" s="6" t="str">
        <f>MID(Таблица1[[#This Row],[ТН ВЭД 1]],1,2)</f>
        <v>28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</row>
    <row r="368" spans="1:1024" customFormat="1" hidden="1" x14ac:dyDescent="0.25">
      <c r="A368" s="9" t="s">
        <v>817</v>
      </c>
      <c r="B368" s="10"/>
      <c r="C368" s="10"/>
      <c r="D368" s="12" t="s">
        <v>808</v>
      </c>
      <c r="E368" s="12" t="s">
        <v>809</v>
      </c>
      <c r="F368" s="12">
        <v>30</v>
      </c>
      <c r="G368" s="12" t="s">
        <v>148</v>
      </c>
      <c r="H368" s="12">
        <v>0.2</v>
      </c>
      <c r="I368" s="12" t="s">
        <v>810</v>
      </c>
      <c r="J368" s="12">
        <v>3.65</v>
      </c>
      <c r="K368" s="48" t="s">
        <v>811</v>
      </c>
      <c r="L368" s="40">
        <v>7103044965</v>
      </c>
      <c r="M368" s="40" t="s">
        <v>812</v>
      </c>
      <c r="N368" s="13" t="s">
        <v>813</v>
      </c>
      <c r="O368" s="13" t="s">
        <v>814</v>
      </c>
      <c r="P368" s="15" t="s">
        <v>495</v>
      </c>
      <c r="Q368" s="13" t="str">
        <f>MID(Таблица1[[#This Row],[ТН ВЭД 1]],1,2)</f>
        <v>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</row>
    <row r="369" spans="1:1024" customFormat="1" hidden="1" x14ac:dyDescent="0.25">
      <c r="A369" s="2" t="s">
        <v>818</v>
      </c>
      <c r="B369" s="17"/>
      <c r="C369" s="3"/>
      <c r="D369" s="5" t="s">
        <v>808</v>
      </c>
      <c r="E369" s="5" t="s">
        <v>809</v>
      </c>
      <c r="F369" s="5">
        <v>30</v>
      </c>
      <c r="G369" s="5" t="s">
        <v>148</v>
      </c>
      <c r="H369" s="5">
        <v>1.26</v>
      </c>
      <c r="I369" s="5" t="s">
        <v>810</v>
      </c>
      <c r="J369" s="5">
        <v>4.51</v>
      </c>
      <c r="K369" s="45" t="s">
        <v>811</v>
      </c>
      <c r="L369" s="39">
        <v>7103044965</v>
      </c>
      <c r="M369" s="39" t="s">
        <v>812</v>
      </c>
      <c r="N369" s="6" t="s">
        <v>813</v>
      </c>
      <c r="O369" s="6" t="s">
        <v>814</v>
      </c>
      <c r="P369" s="8" t="s">
        <v>495</v>
      </c>
      <c r="Q369" s="6" t="str">
        <f>MID(Таблица1[[#This Row],[ТН ВЭД 1]],1,2)</f>
        <v>28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  <c r="MQ369" s="1"/>
      <c r="MR369" s="1"/>
      <c r="MS369" s="1"/>
      <c r="MT369" s="1"/>
      <c r="MU369" s="1"/>
      <c r="MV369" s="1"/>
      <c r="MW369" s="1"/>
      <c r="MX369" s="1"/>
      <c r="MY369" s="1"/>
      <c r="MZ369" s="1"/>
      <c r="NA369" s="1"/>
      <c r="NB369" s="1"/>
      <c r="NC369" s="1"/>
      <c r="ND369" s="1"/>
      <c r="NE369" s="1"/>
      <c r="NF369" s="1"/>
      <c r="NG369" s="1"/>
      <c r="NH369" s="1"/>
      <c r="NI369" s="1"/>
      <c r="NJ369" s="1"/>
      <c r="NK369" s="1"/>
      <c r="NL369" s="1"/>
      <c r="NM369" s="1"/>
      <c r="NN369" s="1"/>
      <c r="NO369" s="1"/>
      <c r="NP369" s="1"/>
      <c r="NQ369" s="1"/>
      <c r="NR369" s="1"/>
      <c r="NS369" s="1"/>
      <c r="NT369" s="1"/>
      <c r="NU369" s="1"/>
      <c r="NV369" s="1"/>
      <c r="NW369" s="1"/>
      <c r="NX369" s="1"/>
      <c r="NY369" s="1"/>
      <c r="NZ369" s="1"/>
      <c r="OA369" s="1"/>
      <c r="OB369" s="1"/>
      <c r="OC369" s="1"/>
      <c r="OD369" s="1"/>
      <c r="OE369" s="1"/>
      <c r="OF369" s="1"/>
      <c r="OG369" s="1"/>
      <c r="OH369" s="1"/>
      <c r="OI369" s="1"/>
      <c r="OJ369" s="1"/>
      <c r="OK369" s="1"/>
      <c r="OL369" s="1"/>
      <c r="OM369" s="1"/>
      <c r="ON369" s="1"/>
      <c r="OO369" s="1"/>
      <c r="OP369" s="1"/>
      <c r="OQ369" s="1"/>
      <c r="OR369" s="1"/>
      <c r="OS369" s="1"/>
      <c r="OT369" s="1"/>
      <c r="OU369" s="1"/>
      <c r="OV369" s="1"/>
      <c r="OW369" s="1"/>
      <c r="OX369" s="1"/>
      <c r="OY369" s="1"/>
      <c r="OZ369" s="1"/>
      <c r="PA369" s="1"/>
      <c r="PB369" s="1"/>
      <c r="PC369" s="1"/>
      <c r="PD369" s="1"/>
      <c r="PE369" s="1"/>
      <c r="PF369" s="1"/>
      <c r="PG369" s="1"/>
      <c r="PH369" s="1"/>
      <c r="PI369" s="1"/>
      <c r="PJ369" s="1"/>
      <c r="PK369" s="1"/>
      <c r="PL369" s="1"/>
      <c r="PM369" s="1"/>
      <c r="PN369" s="1"/>
      <c r="PO369" s="1"/>
      <c r="PP369" s="1"/>
      <c r="PQ369" s="1"/>
      <c r="PR369" s="1"/>
      <c r="PS369" s="1"/>
      <c r="PT369" s="1"/>
      <c r="PU369" s="1"/>
      <c r="PV369" s="1"/>
      <c r="PW369" s="1"/>
      <c r="PX369" s="1"/>
      <c r="PY369" s="1"/>
      <c r="PZ369" s="1"/>
      <c r="QA369" s="1"/>
      <c r="QB369" s="1"/>
      <c r="QC369" s="1"/>
      <c r="QD369" s="1"/>
      <c r="QE369" s="1"/>
      <c r="QF369" s="1"/>
      <c r="QG369" s="1"/>
      <c r="QH369" s="1"/>
      <c r="QI369" s="1"/>
      <c r="QJ369" s="1"/>
      <c r="QK369" s="1"/>
      <c r="QL369" s="1"/>
      <c r="QM369" s="1"/>
      <c r="QN369" s="1"/>
      <c r="QO369" s="1"/>
      <c r="QP369" s="1"/>
      <c r="QQ369" s="1"/>
      <c r="QR369" s="1"/>
      <c r="QS369" s="1"/>
      <c r="QT369" s="1"/>
      <c r="QU369" s="1"/>
      <c r="QV369" s="1"/>
      <c r="QW369" s="1"/>
      <c r="QX369" s="1"/>
      <c r="QY369" s="1"/>
      <c r="QZ369" s="1"/>
      <c r="RA369" s="1"/>
      <c r="RB369" s="1"/>
      <c r="RC369" s="1"/>
      <c r="RD369" s="1"/>
      <c r="RE369" s="1"/>
      <c r="RF369" s="1"/>
      <c r="RG369" s="1"/>
      <c r="RH369" s="1"/>
      <c r="RI369" s="1"/>
      <c r="RJ369" s="1"/>
      <c r="RK369" s="1"/>
      <c r="RL369" s="1"/>
      <c r="RM369" s="1"/>
      <c r="RN369" s="1"/>
      <c r="RO369" s="1"/>
      <c r="RP369" s="1"/>
      <c r="RQ369" s="1"/>
      <c r="RR369" s="1"/>
      <c r="RS369" s="1"/>
      <c r="RT369" s="1"/>
      <c r="RU369" s="1"/>
      <c r="RV369" s="1"/>
      <c r="RW369" s="1"/>
      <c r="RX369" s="1"/>
      <c r="RY369" s="1"/>
      <c r="RZ369" s="1"/>
      <c r="SA369" s="1"/>
      <c r="SB369" s="1"/>
      <c r="SC369" s="1"/>
      <c r="SD369" s="1"/>
      <c r="SE369" s="1"/>
      <c r="SF369" s="1"/>
      <c r="SG369" s="1"/>
      <c r="SH369" s="1"/>
      <c r="SI369" s="1"/>
      <c r="SJ369" s="1"/>
      <c r="SK369" s="1"/>
      <c r="SL369" s="1"/>
      <c r="SM369" s="1"/>
      <c r="SN369" s="1"/>
      <c r="SO369" s="1"/>
      <c r="SP369" s="1"/>
      <c r="SQ369" s="1"/>
      <c r="SR369" s="1"/>
      <c r="SS369" s="1"/>
      <c r="ST369" s="1"/>
      <c r="SU369" s="1"/>
      <c r="SV369" s="1"/>
      <c r="SW369" s="1"/>
      <c r="SX369" s="1"/>
      <c r="SY369" s="1"/>
      <c r="SZ369" s="1"/>
      <c r="TA369" s="1"/>
      <c r="TB369" s="1"/>
      <c r="TC369" s="1"/>
      <c r="TD369" s="1"/>
      <c r="TE369" s="1"/>
      <c r="TF369" s="1"/>
      <c r="TG369" s="1"/>
      <c r="TH369" s="1"/>
      <c r="TI369" s="1"/>
      <c r="TJ369" s="1"/>
      <c r="TK369" s="1"/>
      <c r="TL369" s="1"/>
      <c r="TM369" s="1"/>
      <c r="TN369" s="1"/>
      <c r="TO369" s="1"/>
      <c r="TP369" s="1"/>
      <c r="TQ369" s="1"/>
      <c r="TR369" s="1"/>
      <c r="TS369" s="1"/>
      <c r="TT369" s="1"/>
      <c r="TU369" s="1"/>
      <c r="TV369" s="1"/>
      <c r="TW369" s="1"/>
      <c r="TX369" s="1"/>
      <c r="TY369" s="1"/>
      <c r="TZ369" s="1"/>
      <c r="UA369" s="1"/>
      <c r="UB369" s="1"/>
      <c r="UC369" s="1"/>
      <c r="UD369" s="1"/>
      <c r="UE369" s="1"/>
      <c r="UF369" s="1"/>
      <c r="UG369" s="1"/>
      <c r="UH369" s="1"/>
      <c r="UI369" s="1"/>
      <c r="UJ369" s="1"/>
      <c r="UK369" s="1"/>
      <c r="UL369" s="1"/>
      <c r="UM369" s="1"/>
      <c r="UN369" s="1"/>
      <c r="UO369" s="1"/>
      <c r="UP369" s="1"/>
      <c r="UQ369" s="1"/>
      <c r="UR369" s="1"/>
      <c r="US369" s="1"/>
      <c r="UT369" s="1"/>
      <c r="UU369" s="1"/>
      <c r="UV369" s="1"/>
      <c r="UW369" s="1"/>
      <c r="UX369" s="1"/>
      <c r="UY369" s="1"/>
      <c r="UZ369" s="1"/>
      <c r="VA369" s="1"/>
      <c r="VB369" s="1"/>
      <c r="VC369" s="1"/>
      <c r="VD369" s="1"/>
      <c r="VE369" s="1"/>
      <c r="VF369" s="1"/>
      <c r="VG369" s="1"/>
      <c r="VH369" s="1"/>
      <c r="VI369" s="1"/>
      <c r="VJ369" s="1"/>
      <c r="VK369" s="1"/>
      <c r="VL369" s="1"/>
      <c r="VM369" s="1"/>
      <c r="VN369" s="1"/>
      <c r="VO369" s="1"/>
      <c r="VP369" s="1"/>
      <c r="VQ369" s="1"/>
      <c r="VR369" s="1"/>
      <c r="VS369" s="1"/>
      <c r="VT369" s="1"/>
      <c r="VU369" s="1"/>
      <c r="VV369" s="1"/>
      <c r="VW369" s="1"/>
      <c r="VX369" s="1"/>
      <c r="VY369" s="1"/>
      <c r="VZ369" s="1"/>
      <c r="WA369" s="1"/>
      <c r="WB369" s="1"/>
      <c r="WC369" s="1"/>
      <c r="WD369" s="1"/>
      <c r="WE369" s="1"/>
      <c r="WF369" s="1"/>
      <c r="WG369" s="1"/>
      <c r="WH369" s="1"/>
      <c r="WI369" s="1"/>
      <c r="WJ369" s="1"/>
      <c r="WK369" s="1"/>
      <c r="WL369" s="1"/>
      <c r="WM369" s="1"/>
      <c r="WN369" s="1"/>
      <c r="WO369" s="1"/>
      <c r="WP369" s="1"/>
      <c r="WQ369" s="1"/>
      <c r="WR369" s="1"/>
      <c r="WS369" s="1"/>
      <c r="WT369" s="1"/>
      <c r="WU369" s="1"/>
      <c r="WV369" s="1"/>
      <c r="WW369" s="1"/>
      <c r="WX369" s="1"/>
      <c r="WY369" s="1"/>
      <c r="WZ369" s="1"/>
      <c r="XA369" s="1"/>
      <c r="XB369" s="1"/>
      <c r="XC369" s="1"/>
      <c r="XD369" s="1"/>
      <c r="XE369" s="1"/>
      <c r="XF369" s="1"/>
      <c r="XG369" s="1"/>
      <c r="XH369" s="1"/>
      <c r="XI369" s="1"/>
      <c r="XJ369" s="1"/>
      <c r="XK369" s="1"/>
      <c r="XL369" s="1"/>
      <c r="XM369" s="1"/>
      <c r="XN369" s="1"/>
      <c r="XO369" s="1"/>
      <c r="XP369" s="1"/>
      <c r="XQ369" s="1"/>
      <c r="XR369" s="1"/>
      <c r="XS369" s="1"/>
      <c r="XT369" s="1"/>
      <c r="XU369" s="1"/>
      <c r="XV369" s="1"/>
      <c r="XW369" s="1"/>
      <c r="XX369" s="1"/>
      <c r="XY369" s="1"/>
      <c r="XZ369" s="1"/>
      <c r="YA369" s="1"/>
      <c r="YB369" s="1"/>
      <c r="YC369" s="1"/>
      <c r="YD369" s="1"/>
      <c r="YE369" s="1"/>
      <c r="YF369" s="1"/>
      <c r="YG369" s="1"/>
      <c r="YH369" s="1"/>
      <c r="YI369" s="1"/>
      <c r="YJ369" s="1"/>
      <c r="YK369" s="1"/>
      <c r="YL369" s="1"/>
      <c r="YM369" s="1"/>
      <c r="YN369" s="1"/>
      <c r="YO369" s="1"/>
      <c r="YP369" s="1"/>
      <c r="YQ369" s="1"/>
      <c r="YR369" s="1"/>
      <c r="YS369" s="1"/>
      <c r="YT369" s="1"/>
      <c r="YU369" s="1"/>
      <c r="YV369" s="1"/>
      <c r="YW369" s="1"/>
      <c r="YX369" s="1"/>
      <c r="YY369" s="1"/>
      <c r="YZ369" s="1"/>
      <c r="ZA369" s="1"/>
      <c r="ZB369" s="1"/>
      <c r="ZC369" s="1"/>
      <c r="ZD369" s="1"/>
      <c r="ZE369" s="1"/>
      <c r="ZF369" s="1"/>
      <c r="ZG369" s="1"/>
      <c r="ZH369" s="1"/>
      <c r="ZI369" s="1"/>
      <c r="ZJ369" s="1"/>
      <c r="ZK369" s="1"/>
      <c r="ZL369" s="1"/>
      <c r="ZM369" s="1"/>
      <c r="ZN369" s="1"/>
      <c r="ZO369" s="1"/>
      <c r="ZP369" s="1"/>
      <c r="ZQ369" s="1"/>
      <c r="ZR369" s="1"/>
      <c r="ZS369" s="1"/>
      <c r="ZT369" s="1"/>
      <c r="ZU369" s="1"/>
      <c r="ZV369" s="1"/>
      <c r="ZW369" s="1"/>
      <c r="ZX369" s="1"/>
      <c r="ZY369" s="1"/>
      <c r="ZZ369" s="1"/>
      <c r="AAA369" s="1"/>
      <c r="AAB369" s="1"/>
      <c r="AAC369" s="1"/>
      <c r="AAD369" s="1"/>
      <c r="AAE369" s="1"/>
      <c r="AAF369" s="1"/>
      <c r="AAG369" s="1"/>
      <c r="AAH369" s="1"/>
      <c r="AAI369" s="1"/>
      <c r="AAJ369" s="1"/>
      <c r="AAK369" s="1"/>
      <c r="AAL369" s="1"/>
      <c r="AAM369" s="1"/>
      <c r="AAN369" s="1"/>
      <c r="AAO369" s="1"/>
      <c r="AAP369" s="1"/>
      <c r="AAQ369" s="1"/>
      <c r="AAR369" s="1"/>
      <c r="AAS369" s="1"/>
      <c r="AAT369" s="1"/>
      <c r="AAU369" s="1"/>
      <c r="AAV369" s="1"/>
      <c r="AAW369" s="1"/>
      <c r="AAX369" s="1"/>
      <c r="AAY369" s="1"/>
      <c r="AAZ369" s="1"/>
      <c r="ABA369" s="1"/>
      <c r="ABB369" s="1"/>
      <c r="ABC369" s="1"/>
      <c r="ABD369" s="1"/>
      <c r="ABE369" s="1"/>
      <c r="ABF369" s="1"/>
      <c r="ABG369" s="1"/>
      <c r="ABH369" s="1"/>
      <c r="ABI369" s="1"/>
      <c r="ABJ369" s="1"/>
      <c r="ABK369" s="1"/>
      <c r="ABL369" s="1"/>
      <c r="ABM369" s="1"/>
      <c r="ABN369" s="1"/>
      <c r="ABO369" s="1"/>
      <c r="ABP369" s="1"/>
      <c r="ABQ369" s="1"/>
      <c r="ABR369" s="1"/>
      <c r="ABS369" s="1"/>
      <c r="ABT369" s="1"/>
      <c r="ABU369" s="1"/>
      <c r="ABV369" s="1"/>
      <c r="ABW369" s="1"/>
      <c r="ABX369" s="1"/>
      <c r="ABY369" s="1"/>
      <c r="ABZ369" s="1"/>
      <c r="ACA369" s="1"/>
      <c r="ACB369" s="1"/>
      <c r="ACC369" s="1"/>
      <c r="ACD369" s="1"/>
      <c r="ACE369" s="1"/>
      <c r="ACF369" s="1"/>
      <c r="ACG369" s="1"/>
      <c r="ACH369" s="1"/>
      <c r="ACI369" s="1"/>
      <c r="ACJ369" s="1"/>
      <c r="ACK369" s="1"/>
      <c r="ACL369" s="1"/>
      <c r="ACM369" s="1"/>
      <c r="ACN369" s="1"/>
      <c r="ACO369" s="1"/>
      <c r="ACP369" s="1"/>
      <c r="ACQ369" s="1"/>
      <c r="ACR369" s="1"/>
      <c r="ACS369" s="1"/>
      <c r="ACT369" s="1"/>
      <c r="ACU369" s="1"/>
      <c r="ACV369" s="1"/>
      <c r="ACW369" s="1"/>
      <c r="ACX369" s="1"/>
      <c r="ACY369" s="1"/>
      <c r="ACZ369" s="1"/>
      <c r="ADA369" s="1"/>
      <c r="ADB369" s="1"/>
      <c r="ADC369" s="1"/>
      <c r="ADD369" s="1"/>
      <c r="ADE369" s="1"/>
      <c r="ADF369" s="1"/>
      <c r="ADG369" s="1"/>
      <c r="ADH369" s="1"/>
      <c r="ADI369" s="1"/>
      <c r="ADJ369" s="1"/>
      <c r="ADK369" s="1"/>
      <c r="ADL369" s="1"/>
      <c r="ADM369" s="1"/>
      <c r="ADN369" s="1"/>
      <c r="ADO369" s="1"/>
      <c r="ADP369" s="1"/>
      <c r="ADQ369" s="1"/>
      <c r="ADR369" s="1"/>
      <c r="ADS369" s="1"/>
      <c r="ADT369" s="1"/>
      <c r="ADU369" s="1"/>
      <c r="ADV369" s="1"/>
      <c r="ADW369" s="1"/>
      <c r="ADX369" s="1"/>
      <c r="ADY369" s="1"/>
      <c r="ADZ369" s="1"/>
      <c r="AEA369" s="1"/>
      <c r="AEB369" s="1"/>
      <c r="AEC369" s="1"/>
      <c r="AED369" s="1"/>
      <c r="AEE369" s="1"/>
      <c r="AEF369" s="1"/>
      <c r="AEG369" s="1"/>
      <c r="AEH369" s="1"/>
      <c r="AEI369" s="1"/>
      <c r="AEJ369" s="1"/>
      <c r="AEK369" s="1"/>
      <c r="AEL369" s="1"/>
      <c r="AEM369" s="1"/>
      <c r="AEN369" s="1"/>
      <c r="AEO369" s="1"/>
      <c r="AEP369" s="1"/>
      <c r="AEQ369" s="1"/>
      <c r="AER369" s="1"/>
      <c r="AES369" s="1"/>
      <c r="AET369" s="1"/>
      <c r="AEU369" s="1"/>
      <c r="AEV369" s="1"/>
      <c r="AEW369" s="1"/>
      <c r="AEX369" s="1"/>
      <c r="AEY369" s="1"/>
      <c r="AEZ369" s="1"/>
      <c r="AFA369" s="1"/>
      <c r="AFB369" s="1"/>
      <c r="AFC369" s="1"/>
      <c r="AFD369" s="1"/>
      <c r="AFE369" s="1"/>
      <c r="AFF369" s="1"/>
      <c r="AFG369" s="1"/>
      <c r="AFH369" s="1"/>
      <c r="AFI369" s="1"/>
      <c r="AFJ369" s="1"/>
      <c r="AFK369" s="1"/>
      <c r="AFL369" s="1"/>
      <c r="AFM369" s="1"/>
      <c r="AFN369" s="1"/>
      <c r="AFO369" s="1"/>
      <c r="AFP369" s="1"/>
      <c r="AFQ369" s="1"/>
      <c r="AFR369" s="1"/>
      <c r="AFS369" s="1"/>
      <c r="AFT369" s="1"/>
      <c r="AFU369" s="1"/>
      <c r="AFV369" s="1"/>
      <c r="AFW369" s="1"/>
      <c r="AFX369" s="1"/>
      <c r="AFY369" s="1"/>
      <c r="AFZ369" s="1"/>
      <c r="AGA369" s="1"/>
      <c r="AGB369" s="1"/>
      <c r="AGC369" s="1"/>
      <c r="AGD369" s="1"/>
      <c r="AGE369" s="1"/>
      <c r="AGF369" s="1"/>
      <c r="AGG369" s="1"/>
      <c r="AGH369" s="1"/>
      <c r="AGI369" s="1"/>
      <c r="AGJ369" s="1"/>
      <c r="AGK369" s="1"/>
      <c r="AGL369" s="1"/>
      <c r="AGM369" s="1"/>
      <c r="AGN369" s="1"/>
      <c r="AGO369" s="1"/>
      <c r="AGP369" s="1"/>
      <c r="AGQ369" s="1"/>
      <c r="AGR369" s="1"/>
      <c r="AGS369" s="1"/>
      <c r="AGT369" s="1"/>
      <c r="AGU369" s="1"/>
      <c r="AGV369" s="1"/>
      <c r="AGW369" s="1"/>
      <c r="AGX369" s="1"/>
      <c r="AGY369" s="1"/>
      <c r="AGZ369" s="1"/>
      <c r="AHA369" s="1"/>
      <c r="AHB369" s="1"/>
      <c r="AHC369" s="1"/>
      <c r="AHD369" s="1"/>
      <c r="AHE369" s="1"/>
      <c r="AHF369" s="1"/>
      <c r="AHG369" s="1"/>
      <c r="AHH369" s="1"/>
      <c r="AHI369" s="1"/>
      <c r="AHJ369" s="1"/>
      <c r="AHK369" s="1"/>
      <c r="AHL369" s="1"/>
      <c r="AHM369" s="1"/>
      <c r="AHN369" s="1"/>
      <c r="AHO369" s="1"/>
      <c r="AHP369" s="1"/>
      <c r="AHQ369" s="1"/>
      <c r="AHR369" s="1"/>
      <c r="AHS369" s="1"/>
      <c r="AHT369" s="1"/>
      <c r="AHU369" s="1"/>
      <c r="AHV369" s="1"/>
      <c r="AHW369" s="1"/>
      <c r="AHX369" s="1"/>
      <c r="AHY369" s="1"/>
      <c r="AHZ369" s="1"/>
      <c r="AIA369" s="1"/>
      <c r="AIB369" s="1"/>
      <c r="AIC369" s="1"/>
      <c r="AID369" s="1"/>
      <c r="AIE369" s="1"/>
      <c r="AIF369" s="1"/>
      <c r="AIG369" s="1"/>
      <c r="AIH369" s="1"/>
      <c r="AII369" s="1"/>
      <c r="AIJ369" s="1"/>
      <c r="AIK369" s="1"/>
      <c r="AIL369" s="1"/>
      <c r="AIM369" s="1"/>
      <c r="AIN369" s="1"/>
      <c r="AIO369" s="1"/>
      <c r="AIP369" s="1"/>
      <c r="AIQ369" s="1"/>
      <c r="AIR369" s="1"/>
      <c r="AIS369" s="1"/>
      <c r="AIT369" s="1"/>
      <c r="AIU369" s="1"/>
      <c r="AIV369" s="1"/>
      <c r="AIW369" s="1"/>
      <c r="AIX369" s="1"/>
      <c r="AIY369" s="1"/>
      <c r="AIZ369" s="1"/>
      <c r="AJA369" s="1"/>
      <c r="AJB369" s="1"/>
      <c r="AJC369" s="1"/>
      <c r="AJD369" s="1"/>
      <c r="AJE369" s="1"/>
      <c r="AJF369" s="1"/>
      <c r="AJG369" s="1"/>
      <c r="AJH369" s="1"/>
      <c r="AJI369" s="1"/>
      <c r="AJJ369" s="1"/>
      <c r="AJK369" s="1"/>
      <c r="AJL369" s="1"/>
      <c r="AJM369" s="1"/>
      <c r="AJN369" s="1"/>
      <c r="AJO369" s="1"/>
      <c r="AJP369" s="1"/>
      <c r="AJQ369" s="1"/>
      <c r="AJR369" s="1"/>
      <c r="AJS369" s="1"/>
      <c r="AJT369" s="1"/>
      <c r="AJU369" s="1"/>
      <c r="AJV369" s="1"/>
      <c r="AJW369" s="1"/>
      <c r="AJX369" s="1"/>
      <c r="AJY369" s="1"/>
      <c r="AJZ369" s="1"/>
      <c r="AKA369" s="1"/>
      <c r="AKB369" s="1"/>
      <c r="AKC369" s="1"/>
      <c r="AKD369" s="1"/>
      <c r="AKE369" s="1"/>
      <c r="AKF369" s="1"/>
      <c r="AKG369" s="1"/>
      <c r="AKH369" s="1"/>
      <c r="AKI369" s="1"/>
      <c r="AKJ369" s="1"/>
      <c r="AKK369" s="1"/>
      <c r="AKL369" s="1"/>
      <c r="AKM369" s="1"/>
      <c r="AKN369" s="1"/>
      <c r="AKO369" s="1"/>
      <c r="AKP369" s="1"/>
      <c r="AKQ369" s="1"/>
      <c r="AKR369" s="1"/>
      <c r="AKS369" s="1"/>
      <c r="AKT369" s="1"/>
      <c r="AKU369" s="1"/>
      <c r="AKV369" s="1"/>
      <c r="AKW369" s="1"/>
      <c r="AKX369" s="1"/>
      <c r="AKY369" s="1"/>
      <c r="AKZ369" s="1"/>
      <c r="ALA369" s="1"/>
      <c r="ALB369" s="1"/>
      <c r="ALC369" s="1"/>
      <c r="ALD369" s="1"/>
      <c r="ALE369" s="1"/>
      <c r="ALF369" s="1"/>
      <c r="ALG369" s="1"/>
      <c r="ALH369" s="1"/>
      <c r="ALI369" s="1"/>
      <c r="ALJ369" s="1"/>
      <c r="ALK369" s="1"/>
      <c r="ALL369" s="1"/>
      <c r="ALM369" s="1"/>
      <c r="ALN369" s="1"/>
      <c r="ALO369" s="1"/>
      <c r="ALP369" s="1"/>
      <c r="ALQ369" s="1"/>
      <c r="ALR369" s="1"/>
      <c r="ALS369" s="1"/>
      <c r="ALT369" s="1"/>
      <c r="ALU369" s="1"/>
      <c r="ALV369" s="1"/>
      <c r="ALW369" s="1"/>
      <c r="ALX369" s="1"/>
      <c r="ALY369" s="1"/>
      <c r="ALZ369" s="1"/>
      <c r="AMA369" s="1"/>
      <c r="AMB369" s="1"/>
      <c r="AMC369" s="1"/>
      <c r="AMD369" s="1"/>
      <c r="AME369" s="1"/>
      <c r="AMF369" s="1"/>
      <c r="AMG369" s="1"/>
      <c r="AMH369" s="1"/>
      <c r="AMI369" s="1"/>
      <c r="AMJ369" s="1"/>
    </row>
    <row r="370" spans="1:1024" customFormat="1" hidden="1" x14ac:dyDescent="0.25">
      <c r="A370" s="9" t="s">
        <v>819</v>
      </c>
      <c r="B370" s="10"/>
      <c r="C370" s="10"/>
      <c r="D370" s="12" t="s">
        <v>808</v>
      </c>
      <c r="E370" s="12" t="s">
        <v>809</v>
      </c>
      <c r="F370" s="12">
        <v>30</v>
      </c>
      <c r="G370" s="12" t="s">
        <v>148</v>
      </c>
      <c r="H370" s="12">
        <v>0.3</v>
      </c>
      <c r="I370" s="12" t="s">
        <v>810</v>
      </c>
      <c r="J370" s="12">
        <v>10.3</v>
      </c>
      <c r="K370" s="48" t="s">
        <v>811</v>
      </c>
      <c r="L370" s="40">
        <v>7103044965</v>
      </c>
      <c r="M370" s="40" t="s">
        <v>812</v>
      </c>
      <c r="N370" s="13" t="s">
        <v>813</v>
      </c>
      <c r="O370" s="13" t="s">
        <v>814</v>
      </c>
      <c r="P370" s="15" t="s">
        <v>495</v>
      </c>
      <c r="Q370" s="13" t="str">
        <f>MID(Таблица1[[#This Row],[ТН ВЭД 1]],1,2)</f>
        <v>28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  <c r="MQ370" s="1"/>
      <c r="MR370" s="1"/>
      <c r="MS370" s="1"/>
      <c r="MT370" s="1"/>
      <c r="MU370" s="1"/>
      <c r="MV370" s="1"/>
      <c r="MW370" s="1"/>
      <c r="MX370" s="1"/>
      <c r="MY370" s="1"/>
      <c r="MZ370" s="1"/>
      <c r="NA370" s="1"/>
      <c r="NB370" s="1"/>
      <c r="NC370" s="1"/>
      <c r="ND370" s="1"/>
      <c r="NE370" s="1"/>
      <c r="NF370" s="1"/>
      <c r="NG370" s="1"/>
      <c r="NH370" s="1"/>
      <c r="NI370" s="1"/>
      <c r="NJ370" s="1"/>
      <c r="NK370" s="1"/>
      <c r="NL370" s="1"/>
      <c r="NM370" s="1"/>
      <c r="NN370" s="1"/>
      <c r="NO370" s="1"/>
      <c r="NP370" s="1"/>
      <c r="NQ370" s="1"/>
      <c r="NR370" s="1"/>
      <c r="NS370" s="1"/>
      <c r="NT370" s="1"/>
      <c r="NU370" s="1"/>
      <c r="NV370" s="1"/>
      <c r="NW370" s="1"/>
      <c r="NX370" s="1"/>
      <c r="NY370" s="1"/>
      <c r="NZ370" s="1"/>
      <c r="OA370" s="1"/>
      <c r="OB370" s="1"/>
      <c r="OC370" s="1"/>
      <c r="OD370" s="1"/>
      <c r="OE370" s="1"/>
      <c r="OF370" s="1"/>
      <c r="OG370" s="1"/>
      <c r="OH370" s="1"/>
      <c r="OI370" s="1"/>
      <c r="OJ370" s="1"/>
      <c r="OK370" s="1"/>
      <c r="OL370" s="1"/>
      <c r="OM370" s="1"/>
      <c r="ON370" s="1"/>
      <c r="OO370" s="1"/>
      <c r="OP370" s="1"/>
      <c r="OQ370" s="1"/>
      <c r="OR370" s="1"/>
      <c r="OS370" s="1"/>
      <c r="OT370" s="1"/>
      <c r="OU370" s="1"/>
      <c r="OV370" s="1"/>
      <c r="OW370" s="1"/>
      <c r="OX370" s="1"/>
      <c r="OY370" s="1"/>
      <c r="OZ370" s="1"/>
      <c r="PA370" s="1"/>
      <c r="PB370" s="1"/>
      <c r="PC370" s="1"/>
      <c r="PD370" s="1"/>
      <c r="PE370" s="1"/>
      <c r="PF370" s="1"/>
      <c r="PG370" s="1"/>
      <c r="PH370" s="1"/>
      <c r="PI370" s="1"/>
      <c r="PJ370" s="1"/>
      <c r="PK370" s="1"/>
      <c r="PL370" s="1"/>
      <c r="PM370" s="1"/>
      <c r="PN370" s="1"/>
      <c r="PO370" s="1"/>
      <c r="PP370" s="1"/>
      <c r="PQ370" s="1"/>
      <c r="PR370" s="1"/>
      <c r="PS370" s="1"/>
      <c r="PT370" s="1"/>
      <c r="PU370" s="1"/>
      <c r="PV370" s="1"/>
      <c r="PW370" s="1"/>
      <c r="PX370" s="1"/>
      <c r="PY370" s="1"/>
      <c r="PZ370" s="1"/>
      <c r="QA370" s="1"/>
      <c r="QB370" s="1"/>
      <c r="QC370" s="1"/>
      <c r="QD370" s="1"/>
      <c r="QE370" s="1"/>
      <c r="QF370" s="1"/>
      <c r="QG370" s="1"/>
      <c r="QH370" s="1"/>
      <c r="QI370" s="1"/>
      <c r="QJ370" s="1"/>
      <c r="QK370" s="1"/>
      <c r="QL370" s="1"/>
      <c r="QM370" s="1"/>
      <c r="QN370" s="1"/>
      <c r="QO370" s="1"/>
      <c r="QP370" s="1"/>
      <c r="QQ370" s="1"/>
      <c r="QR370" s="1"/>
      <c r="QS370" s="1"/>
      <c r="QT370" s="1"/>
      <c r="QU370" s="1"/>
      <c r="QV370" s="1"/>
      <c r="QW370" s="1"/>
      <c r="QX370" s="1"/>
      <c r="QY370" s="1"/>
      <c r="QZ370" s="1"/>
      <c r="RA370" s="1"/>
      <c r="RB370" s="1"/>
      <c r="RC370" s="1"/>
      <c r="RD370" s="1"/>
      <c r="RE370" s="1"/>
      <c r="RF370" s="1"/>
      <c r="RG370" s="1"/>
      <c r="RH370" s="1"/>
      <c r="RI370" s="1"/>
      <c r="RJ370" s="1"/>
      <c r="RK370" s="1"/>
      <c r="RL370" s="1"/>
      <c r="RM370" s="1"/>
      <c r="RN370" s="1"/>
      <c r="RO370" s="1"/>
      <c r="RP370" s="1"/>
      <c r="RQ370" s="1"/>
      <c r="RR370" s="1"/>
      <c r="RS370" s="1"/>
      <c r="RT370" s="1"/>
      <c r="RU370" s="1"/>
      <c r="RV370" s="1"/>
      <c r="RW370" s="1"/>
      <c r="RX370" s="1"/>
      <c r="RY370" s="1"/>
      <c r="RZ370" s="1"/>
      <c r="SA370" s="1"/>
      <c r="SB370" s="1"/>
      <c r="SC370" s="1"/>
      <c r="SD370" s="1"/>
      <c r="SE370" s="1"/>
      <c r="SF370" s="1"/>
      <c r="SG370" s="1"/>
      <c r="SH370" s="1"/>
      <c r="SI370" s="1"/>
      <c r="SJ370" s="1"/>
      <c r="SK370" s="1"/>
      <c r="SL370" s="1"/>
      <c r="SM370" s="1"/>
      <c r="SN370" s="1"/>
      <c r="SO370" s="1"/>
      <c r="SP370" s="1"/>
      <c r="SQ370" s="1"/>
      <c r="SR370" s="1"/>
      <c r="SS370" s="1"/>
      <c r="ST370" s="1"/>
      <c r="SU370" s="1"/>
      <c r="SV370" s="1"/>
      <c r="SW370" s="1"/>
      <c r="SX370" s="1"/>
      <c r="SY370" s="1"/>
      <c r="SZ370" s="1"/>
      <c r="TA370" s="1"/>
      <c r="TB370" s="1"/>
      <c r="TC370" s="1"/>
      <c r="TD370" s="1"/>
      <c r="TE370" s="1"/>
      <c r="TF370" s="1"/>
      <c r="TG370" s="1"/>
      <c r="TH370" s="1"/>
      <c r="TI370" s="1"/>
      <c r="TJ370" s="1"/>
      <c r="TK370" s="1"/>
      <c r="TL370" s="1"/>
      <c r="TM370" s="1"/>
      <c r="TN370" s="1"/>
      <c r="TO370" s="1"/>
      <c r="TP370" s="1"/>
      <c r="TQ370" s="1"/>
      <c r="TR370" s="1"/>
      <c r="TS370" s="1"/>
      <c r="TT370" s="1"/>
      <c r="TU370" s="1"/>
      <c r="TV370" s="1"/>
      <c r="TW370" s="1"/>
      <c r="TX370" s="1"/>
      <c r="TY370" s="1"/>
      <c r="TZ370" s="1"/>
      <c r="UA370" s="1"/>
      <c r="UB370" s="1"/>
      <c r="UC370" s="1"/>
      <c r="UD370" s="1"/>
      <c r="UE370" s="1"/>
      <c r="UF370" s="1"/>
      <c r="UG370" s="1"/>
      <c r="UH370" s="1"/>
      <c r="UI370" s="1"/>
      <c r="UJ370" s="1"/>
      <c r="UK370" s="1"/>
      <c r="UL370" s="1"/>
      <c r="UM370" s="1"/>
      <c r="UN370" s="1"/>
      <c r="UO370" s="1"/>
      <c r="UP370" s="1"/>
      <c r="UQ370" s="1"/>
      <c r="UR370" s="1"/>
      <c r="US370" s="1"/>
      <c r="UT370" s="1"/>
      <c r="UU370" s="1"/>
      <c r="UV370" s="1"/>
      <c r="UW370" s="1"/>
      <c r="UX370" s="1"/>
      <c r="UY370" s="1"/>
      <c r="UZ370" s="1"/>
      <c r="VA370" s="1"/>
      <c r="VB370" s="1"/>
      <c r="VC370" s="1"/>
      <c r="VD370" s="1"/>
      <c r="VE370" s="1"/>
      <c r="VF370" s="1"/>
      <c r="VG370" s="1"/>
      <c r="VH370" s="1"/>
      <c r="VI370" s="1"/>
      <c r="VJ370" s="1"/>
      <c r="VK370" s="1"/>
      <c r="VL370" s="1"/>
      <c r="VM370" s="1"/>
      <c r="VN370" s="1"/>
      <c r="VO370" s="1"/>
      <c r="VP370" s="1"/>
      <c r="VQ370" s="1"/>
      <c r="VR370" s="1"/>
      <c r="VS370" s="1"/>
      <c r="VT370" s="1"/>
      <c r="VU370" s="1"/>
      <c r="VV370" s="1"/>
      <c r="VW370" s="1"/>
      <c r="VX370" s="1"/>
      <c r="VY370" s="1"/>
      <c r="VZ370" s="1"/>
      <c r="WA370" s="1"/>
      <c r="WB370" s="1"/>
      <c r="WC370" s="1"/>
      <c r="WD370" s="1"/>
      <c r="WE370" s="1"/>
      <c r="WF370" s="1"/>
      <c r="WG370" s="1"/>
      <c r="WH370" s="1"/>
      <c r="WI370" s="1"/>
      <c r="WJ370" s="1"/>
      <c r="WK370" s="1"/>
      <c r="WL370" s="1"/>
      <c r="WM370" s="1"/>
      <c r="WN370" s="1"/>
      <c r="WO370" s="1"/>
      <c r="WP370" s="1"/>
      <c r="WQ370" s="1"/>
      <c r="WR370" s="1"/>
      <c r="WS370" s="1"/>
      <c r="WT370" s="1"/>
      <c r="WU370" s="1"/>
      <c r="WV370" s="1"/>
      <c r="WW370" s="1"/>
      <c r="WX370" s="1"/>
      <c r="WY370" s="1"/>
      <c r="WZ370" s="1"/>
      <c r="XA370" s="1"/>
      <c r="XB370" s="1"/>
      <c r="XC370" s="1"/>
      <c r="XD370" s="1"/>
      <c r="XE370" s="1"/>
      <c r="XF370" s="1"/>
      <c r="XG370" s="1"/>
      <c r="XH370" s="1"/>
      <c r="XI370" s="1"/>
      <c r="XJ370" s="1"/>
      <c r="XK370" s="1"/>
      <c r="XL370" s="1"/>
      <c r="XM370" s="1"/>
      <c r="XN370" s="1"/>
      <c r="XO370" s="1"/>
      <c r="XP370" s="1"/>
      <c r="XQ370" s="1"/>
      <c r="XR370" s="1"/>
      <c r="XS370" s="1"/>
      <c r="XT370" s="1"/>
      <c r="XU370" s="1"/>
      <c r="XV370" s="1"/>
      <c r="XW370" s="1"/>
      <c r="XX370" s="1"/>
      <c r="XY370" s="1"/>
      <c r="XZ370" s="1"/>
      <c r="YA370" s="1"/>
      <c r="YB370" s="1"/>
      <c r="YC370" s="1"/>
      <c r="YD370" s="1"/>
      <c r="YE370" s="1"/>
      <c r="YF370" s="1"/>
      <c r="YG370" s="1"/>
      <c r="YH370" s="1"/>
      <c r="YI370" s="1"/>
      <c r="YJ370" s="1"/>
      <c r="YK370" s="1"/>
      <c r="YL370" s="1"/>
      <c r="YM370" s="1"/>
      <c r="YN370" s="1"/>
      <c r="YO370" s="1"/>
      <c r="YP370" s="1"/>
      <c r="YQ370" s="1"/>
      <c r="YR370" s="1"/>
      <c r="YS370" s="1"/>
      <c r="YT370" s="1"/>
      <c r="YU370" s="1"/>
      <c r="YV370" s="1"/>
      <c r="YW370" s="1"/>
      <c r="YX370" s="1"/>
      <c r="YY370" s="1"/>
      <c r="YZ370" s="1"/>
      <c r="ZA370" s="1"/>
      <c r="ZB370" s="1"/>
      <c r="ZC370" s="1"/>
      <c r="ZD370" s="1"/>
      <c r="ZE370" s="1"/>
      <c r="ZF370" s="1"/>
      <c r="ZG370" s="1"/>
      <c r="ZH370" s="1"/>
      <c r="ZI370" s="1"/>
      <c r="ZJ370" s="1"/>
      <c r="ZK370" s="1"/>
      <c r="ZL370" s="1"/>
      <c r="ZM370" s="1"/>
      <c r="ZN370" s="1"/>
      <c r="ZO370" s="1"/>
      <c r="ZP370" s="1"/>
      <c r="ZQ370" s="1"/>
      <c r="ZR370" s="1"/>
      <c r="ZS370" s="1"/>
      <c r="ZT370" s="1"/>
      <c r="ZU370" s="1"/>
      <c r="ZV370" s="1"/>
      <c r="ZW370" s="1"/>
      <c r="ZX370" s="1"/>
      <c r="ZY370" s="1"/>
      <c r="ZZ370" s="1"/>
      <c r="AAA370" s="1"/>
      <c r="AAB370" s="1"/>
      <c r="AAC370" s="1"/>
      <c r="AAD370" s="1"/>
      <c r="AAE370" s="1"/>
      <c r="AAF370" s="1"/>
      <c r="AAG370" s="1"/>
      <c r="AAH370" s="1"/>
      <c r="AAI370" s="1"/>
      <c r="AAJ370" s="1"/>
      <c r="AAK370" s="1"/>
      <c r="AAL370" s="1"/>
      <c r="AAM370" s="1"/>
      <c r="AAN370" s="1"/>
      <c r="AAO370" s="1"/>
      <c r="AAP370" s="1"/>
      <c r="AAQ370" s="1"/>
      <c r="AAR370" s="1"/>
      <c r="AAS370" s="1"/>
      <c r="AAT370" s="1"/>
      <c r="AAU370" s="1"/>
      <c r="AAV370" s="1"/>
      <c r="AAW370" s="1"/>
      <c r="AAX370" s="1"/>
      <c r="AAY370" s="1"/>
      <c r="AAZ370" s="1"/>
      <c r="ABA370" s="1"/>
      <c r="ABB370" s="1"/>
      <c r="ABC370" s="1"/>
      <c r="ABD370" s="1"/>
      <c r="ABE370" s="1"/>
      <c r="ABF370" s="1"/>
      <c r="ABG370" s="1"/>
      <c r="ABH370" s="1"/>
      <c r="ABI370" s="1"/>
      <c r="ABJ370" s="1"/>
      <c r="ABK370" s="1"/>
      <c r="ABL370" s="1"/>
      <c r="ABM370" s="1"/>
      <c r="ABN370" s="1"/>
      <c r="ABO370" s="1"/>
      <c r="ABP370" s="1"/>
      <c r="ABQ370" s="1"/>
      <c r="ABR370" s="1"/>
      <c r="ABS370" s="1"/>
      <c r="ABT370" s="1"/>
      <c r="ABU370" s="1"/>
      <c r="ABV370" s="1"/>
      <c r="ABW370" s="1"/>
      <c r="ABX370" s="1"/>
      <c r="ABY370" s="1"/>
      <c r="ABZ370" s="1"/>
      <c r="ACA370" s="1"/>
      <c r="ACB370" s="1"/>
      <c r="ACC370" s="1"/>
      <c r="ACD370" s="1"/>
      <c r="ACE370" s="1"/>
      <c r="ACF370" s="1"/>
      <c r="ACG370" s="1"/>
      <c r="ACH370" s="1"/>
      <c r="ACI370" s="1"/>
      <c r="ACJ370" s="1"/>
      <c r="ACK370" s="1"/>
      <c r="ACL370" s="1"/>
      <c r="ACM370" s="1"/>
      <c r="ACN370" s="1"/>
      <c r="ACO370" s="1"/>
      <c r="ACP370" s="1"/>
      <c r="ACQ370" s="1"/>
      <c r="ACR370" s="1"/>
      <c r="ACS370" s="1"/>
      <c r="ACT370" s="1"/>
      <c r="ACU370" s="1"/>
      <c r="ACV370" s="1"/>
      <c r="ACW370" s="1"/>
      <c r="ACX370" s="1"/>
      <c r="ACY370" s="1"/>
      <c r="ACZ370" s="1"/>
      <c r="ADA370" s="1"/>
      <c r="ADB370" s="1"/>
      <c r="ADC370" s="1"/>
      <c r="ADD370" s="1"/>
      <c r="ADE370" s="1"/>
      <c r="ADF370" s="1"/>
      <c r="ADG370" s="1"/>
      <c r="ADH370" s="1"/>
      <c r="ADI370" s="1"/>
      <c r="ADJ370" s="1"/>
      <c r="ADK370" s="1"/>
      <c r="ADL370" s="1"/>
      <c r="ADM370" s="1"/>
      <c r="ADN370" s="1"/>
      <c r="ADO370" s="1"/>
      <c r="ADP370" s="1"/>
      <c r="ADQ370" s="1"/>
      <c r="ADR370" s="1"/>
      <c r="ADS370" s="1"/>
      <c r="ADT370" s="1"/>
      <c r="ADU370" s="1"/>
      <c r="ADV370" s="1"/>
      <c r="ADW370" s="1"/>
      <c r="ADX370" s="1"/>
      <c r="ADY370" s="1"/>
      <c r="ADZ370" s="1"/>
      <c r="AEA370" s="1"/>
      <c r="AEB370" s="1"/>
      <c r="AEC370" s="1"/>
      <c r="AED370" s="1"/>
      <c r="AEE370" s="1"/>
      <c r="AEF370" s="1"/>
      <c r="AEG370" s="1"/>
      <c r="AEH370" s="1"/>
      <c r="AEI370" s="1"/>
      <c r="AEJ370" s="1"/>
      <c r="AEK370" s="1"/>
      <c r="AEL370" s="1"/>
      <c r="AEM370" s="1"/>
      <c r="AEN370" s="1"/>
      <c r="AEO370" s="1"/>
      <c r="AEP370" s="1"/>
      <c r="AEQ370" s="1"/>
      <c r="AER370" s="1"/>
      <c r="AES370" s="1"/>
      <c r="AET370" s="1"/>
      <c r="AEU370" s="1"/>
      <c r="AEV370" s="1"/>
      <c r="AEW370" s="1"/>
      <c r="AEX370" s="1"/>
      <c r="AEY370" s="1"/>
      <c r="AEZ370" s="1"/>
      <c r="AFA370" s="1"/>
      <c r="AFB370" s="1"/>
      <c r="AFC370" s="1"/>
      <c r="AFD370" s="1"/>
      <c r="AFE370" s="1"/>
      <c r="AFF370" s="1"/>
      <c r="AFG370" s="1"/>
      <c r="AFH370" s="1"/>
      <c r="AFI370" s="1"/>
      <c r="AFJ370" s="1"/>
      <c r="AFK370" s="1"/>
      <c r="AFL370" s="1"/>
      <c r="AFM370" s="1"/>
      <c r="AFN370" s="1"/>
      <c r="AFO370" s="1"/>
      <c r="AFP370" s="1"/>
      <c r="AFQ370" s="1"/>
      <c r="AFR370" s="1"/>
      <c r="AFS370" s="1"/>
      <c r="AFT370" s="1"/>
      <c r="AFU370" s="1"/>
      <c r="AFV370" s="1"/>
      <c r="AFW370" s="1"/>
      <c r="AFX370" s="1"/>
      <c r="AFY370" s="1"/>
      <c r="AFZ370" s="1"/>
      <c r="AGA370" s="1"/>
      <c r="AGB370" s="1"/>
      <c r="AGC370" s="1"/>
      <c r="AGD370" s="1"/>
      <c r="AGE370" s="1"/>
      <c r="AGF370" s="1"/>
      <c r="AGG370" s="1"/>
      <c r="AGH370" s="1"/>
      <c r="AGI370" s="1"/>
      <c r="AGJ370" s="1"/>
      <c r="AGK370" s="1"/>
      <c r="AGL370" s="1"/>
      <c r="AGM370" s="1"/>
      <c r="AGN370" s="1"/>
      <c r="AGO370" s="1"/>
      <c r="AGP370" s="1"/>
      <c r="AGQ370" s="1"/>
      <c r="AGR370" s="1"/>
      <c r="AGS370" s="1"/>
      <c r="AGT370" s="1"/>
      <c r="AGU370" s="1"/>
      <c r="AGV370" s="1"/>
      <c r="AGW370" s="1"/>
      <c r="AGX370" s="1"/>
      <c r="AGY370" s="1"/>
      <c r="AGZ370" s="1"/>
      <c r="AHA370" s="1"/>
      <c r="AHB370" s="1"/>
      <c r="AHC370" s="1"/>
      <c r="AHD370" s="1"/>
      <c r="AHE370" s="1"/>
      <c r="AHF370" s="1"/>
      <c r="AHG370" s="1"/>
      <c r="AHH370" s="1"/>
      <c r="AHI370" s="1"/>
      <c r="AHJ370" s="1"/>
      <c r="AHK370" s="1"/>
      <c r="AHL370" s="1"/>
      <c r="AHM370" s="1"/>
      <c r="AHN370" s="1"/>
      <c r="AHO370" s="1"/>
      <c r="AHP370" s="1"/>
      <c r="AHQ370" s="1"/>
      <c r="AHR370" s="1"/>
      <c r="AHS370" s="1"/>
      <c r="AHT370" s="1"/>
      <c r="AHU370" s="1"/>
      <c r="AHV370" s="1"/>
      <c r="AHW370" s="1"/>
      <c r="AHX370" s="1"/>
      <c r="AHY370" s="1"/>
      <c r="AHZ370" s="1"/>
      <c r="AIA370" s="1"/>
      <c r="AIB370" s="1"/>
      <c r="AIC370" s="1"/>
      <c r="AID370" s="1"/>
      <c r="AIE370" s="1"/>
      <c r="AIF370" s="1"/>
      <c r="AIG370" s="1"/>
      <c r="AIH370" s="1"/>
      <c r="AII370" s="1"/>
      <c r="AIJ370" s="1"/>
      <c r="AIK370" s="1"/>
      <c r="AIL370" s="1"/>
      <c r="AIM370" s="1"/>
      <c r="AIN370" s="1"/>
      <c r="AIO370" s="1"/>
      <c r="AIP370" s="1"/>
      <c r="AIQ370" s="1"/>
      <c r="AIR370" s="1"/>
      <c r="AIS370" s="1"/>
      <c r="AIT370" s="1"/>
      <c r="AIU370" s="1"/>
      <c r="AIV370" s="1"/>
      <c r="AIW370" s="1"/>
      <c r="AIX370" s="1"/>
      <c r="AIY370" s="1"/>
      <c r="AIZ370" s="1"/>
      <c r="AJA370" s="1"/>
      <c r="AJB370" s="1"/>
      <c r="AJC370" s="1"/>
      <c r="AJD370" s="1"/>
      <c r="AJE370" s="1"/>
      <c r="AJF370" s="1"/>
      <c r="AJG370" s="1"/>
      <c r="AJH370" s="1"/>
      <c r="AJI370" s="1"/>
      <c r="AJJ370" s="1"/>
      <c r="AJK370" s="1"/>
      <c r="AJL370" s="1"/>
      <c r="AJM370" s="1"/>
      <c r="AJN370" s="1"/>
      <c r="AJO370" s="1"/>
      <c r="AJP370" s="1"/>
      <c r="AJQ370" s="1"/>
      <c r="AJR370" s="1"/>
      <c r="AJS370" s="1"/>
      <c r="AJT370" s="1"/>
      <c r="AJU370" s="1"/>
      <c r="AJV370" s="1"/>
      <c r="AJW370" s="1"/>
      <c r="AJX370" s="1"/>
      <c r="AJY370" s="1"/>
      <c r="AJZ370" s="1"/>
      <c r="AKA370" s="1"/>
      <c r="AKB370" s="1"/>
      <c r="AKC370" s="1"/>
      <c r="AKD370" s="1"/>
      <c r="AKE370" s="1"/>
      <c r="AKF370" s="1"/>
      <c r="AKG370" s="1"/>
      <c r="AKH370" s="1"/>
      <c r="AKI370" s="1"/>
      <c r="AKJ370" s="1"/>
      <c r="AKK370" s="1"/>
      <c r="AKL370" s="1"/>
      <c r="AKM370" s="1"/>
      <c r="AKN370" s="1"/>
      <c r="AKO370" s="1"/>
      <c r="AKP370" s="1"/>
      <c r="AKQ370" s="1"/>
      <c r="AKR370" s="1"/>
      <c r="AKS370" s="1"/>
      <c r="AKT370" s="1"/>
      <c r="AKU370" s="1"/>
      <c r="AKV370" s="1"/>
      <c r="AKW370" s="1"/>
      <c r="AKX370" s="1"/>
      <c r="AKY370" s="1"/>
      <c r="AKZ370" s="1"/>
      <c r="ALA370" s="1"/>
      <c r="ALB370" s="1"/>
      <c r="ALC370" s="1"/>
      <c r="ALD370" s="1"/>
      <c r="ALE370" s="1"/>
      <c r="ALF370" s="1"/>
      <c r="ALG370" s="1"/>
      <c r="ALH370" s="1"/>
      <c r="ALI370" s="1"/>
      <c r="ALJ370" s="1"/>
      <c r="ALK370" s="1"/>
      <c r="ALL370" s="1"/>
      <c r="ALM370" s="1"/>
      <c r="ALN370" s="1"/>
      <c r="ALO370" s="1"/>
      <c r="ALP370" s="1"/>
      <c r="ALQ370" s="1"/>
      <c r="ALR370" s="1"/>
      <c r="ALS370" s="1"/>
      <c r="ALT370" s="1"/>
      <c r="ALU370" s="1"/>
      <c r="ALV370" s="1"/>
      <c r="ALW370" s="1"/>
      <c r="ALX370" s="1"/>
      <c r="ALY370" s="1"/>
      <c r="ALZ370" s="1"/>
      <c r="AMA370" s="1"/>
      <c r="AMB370" s="1"/>
      <c r="AMC370" s="1"/>
      <c r="AMD370" s="1"/>
      <c r="AME370" s="1"/>
      <c r="AMF370" s="1"/>
      <c r="AMG370" s="1"/>
      <c r="AMH370" s="1"/>
      <c r="AMI370" s="1"/>
      <c r="AMJ370" s="1"/>
    </row>
    <row r="371" spans="1:1024" customFormat="1" hidden="1" x14ac:dyDescent="0.25">
      <c r="A371" s="2" t="s">
        <v>820</v>
      </c>
      <c r="B371" s="3"/>
      <c r="C371" s="3"/>
      <c r="D371" s="5" t="s">
        <v>808</v>
      </c>
      <c r="E371" s="5" t="s">
        <v>809</v>
      </c>
      <c r="F371" s="5">
        <v>30</v>
      </c>
      <c r="G371" s="5" t="s">
        <v>148</v>
      </c>
      <c r="H371" s="5">
        <v>0.01</v>
      </c>
      <c r="I371" s="5" t="s">
        <v>810</v>
      </c>
      <c r="J371" s="3"/>
      <c r="K371" s="45" t="s">
        <v>811</v>
      </c>
      <c r="L371" s="39">
        <v>7103044965</v>
      </c>
      <c r="M371" s="39" t="s">
        <v>812</v>
      </c>
      <c r="N371" s="6" t="s">
        <v>813</v>
      </c>
      <c r="O371" s="6" t="s">
        <v>814</v>
      </c>
      <c r="P371" s="8" t="s">
        <v>495</v>
      </c>
      <c r="Q371" s="6" t="str">
        <f>MID(Таблица1[[#This Row],[ТН ВЭД 1]],1,2)</f>
        <v>28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</row>
    <row r="372" spans="1:1024" customFormat="1" hidden="1" x14ac:dyDescent="0.25">
      <c r="A372" s="9" t="s">
        <v>821</v>
      </c>
      <c r="B372" s="10"/>
      <c r="C372" s="10"/>
      <c r="D372" s="40" t="s">
        <v>146</v>
      </c>
      <c r="E372" s="40" t="s">
        <v>822</v>
      </c>
      <c r="F372" s="12">
        <v>30</v>
      </c>
      <c r="G372" s="12" t="s">
        <v>148</v>
      </c>
      <c r="H372" s="12">
        <v>2.5</v>
      </c>
      <c r="I372" s="12" t="s">
        <v>810</v>
      </c>
      <c r="J372" s="12">
        <v>2.57</v>
      </c>
      <c r="K372" s="48" t="s">
        <v>811</v>
      </c>
      <c r="L372" s="40">
        <v>7103044965</v>
      </c>
      <c r="M372" s="40" t="s">
        <v>812</v>
      </c>
      <c r="N372" s="13" t="s">
        <v>813</v>
      </c>
      <c r="O372" s="13" t="s">
        <v>814</v>
      </c>
      <c r="P372" s="15" t="s">
        <v>495</v>
      </c>
      <c r="Q372" s="13" t="str">
        <f>MID(Таблица1[[#This Row],[ТН ВЭД 1]],1,2)</f>
        <v>28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</row>
    <row r="373" spans="1:1024" customFormat="1" hidden="1" x14ac:dyDescent="0.25">
      <c r="A373" s="2" t="s">
        <v>144</v>
      </c>
      <c r="B373" s="3"/>
      <c r="C373" s="3"/>
      <c r="D373" s="39" t="s">
        <v>146</v>
      </c>
      <c r="E373" s="39" t="s">
        <v>822</v>
      </c>
      <c r="F373" s="5">
        <v>30</v>
      </c>
      <c r="G373" s="5" t="s">
        <v>148</v>
      </c>
      <c r="H373" s="5">
        <v>1</v>
      </c>
      <c r="I373" s="5" t="s">
        <v>810</v>
      </c>
      <c r="J373" s="5">
        <v>3.15</v>
      </c>
      <c r="K373" s="45" t="s">
        <v>811</v>
      </c>
      <c r="L373" s="39">
        <v>7103044965</v>
      </c>
      <c r="M373" s="39" t="s">
        <v>812</v>
      </c>
      <c r="N373" s="6" t="s">
        <v>813</v>
      </c>
      <c r="O373" s="6" t="s">
        <v>814</v>
      </c>
      <c r="P373" s="8" t="s">
        <v>495</v>
      </c>
      <c r="Q373" s="6" t="str">
        <f>MID(Таблица1[[#This Row],[ТН ВЭД 1]],1,2)</f>
        <v>28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</row>
    <row r="374" spans="1:1024" customFormat="1" hidden="1" x14ac:dyDescent="0.25">
      <c r="A374" s="9" t="s">
        <v>823</v>
      </c>
      <c r="B374" s="10"/>
      <c r="C374" s="10"/>
      <c r="D374" s="12" t="s">
        <v>824</v>
      </c>
      <c r="E374" s="10" t="s">
        <v>825</v>
      </c>
      <c r="F374" s="12">
        <v>30</v>
      </c>
      <c r="G374" s="12" t="s">
        <v>88</v>
      </c>
      <c r="H374" s="12">
        <v>10</v>
      </c>
      <c r="I374" s="12" t="s">
        <v>90</v>
      </c>
      <c r="J374" s="10"/>
      <c r="K374" s="48" t="s">
        <v>811</v>
      </c>
      <c r="L374" s="40">
        <v>7103044965</v>
      </c>
      <c r="M374" s="40" t="s">
        <v>812</v>
      </c>
      <c r="N374" s="13" t="s">
        <v>813</v>
      </c>
      <c r="O374" s="13" t="s">
        <v>814</v>
      </c>
      <c r="P374" s="15" t="s">
        <v>495</v>
      </c>
      <c r="Q374" s="13" t="str">
        <f>MID(Таблица1[[#This Row],[ТН ВЭД 1]],1,2)</f>
        <v>28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</row>
    <row r="375" spans="1:1024" customFormat="1" ht="63" hidden="1" x14ac:dyDescent="0.25">
      <c r="A375" s="2" t="s">
        <v>826</v>
      </c>
      <c r="B375" s="3">
        <v>5402330000</v>
      </c>
      <c r="C375" s="23" t="s">
        <v>827</v>
      </c>
      <c r="D375" s="23" t="s">
        <v>828</v>
      </c>
      <c r="E375" s="3"/>
      <c r="F375" s="3">
        <v>30</v>
      </c>
      <c r="G375" s="3" t="s">
        <v>319</v>
      </c>
      <c r="H375" s="3">
        <v>94000</v>
      </c>
      <c r="I375" s="3" t="s">
        <v>203</v>
      </c>
      <c r="J375" s="3">
        <v>148000</v>
      </c>
      <c r="K375" s="79" t="s">
        <v>829</v>
      </c>
      <c r="L375" s="6">
        <v>9718011220</v>
      </c>
      <c r="M375" s="45" t="s">
        <v>830</v>
      </c>
      <c r="N375" s="29" t="s">
        <v>120</v>
      </c>
      <c r="O375" s="6" t="s">
        <v>831</v>
      </c>
      <c r="P375" s="8">
        <v>5402</v>
      </c>
      <c r="Q375" s="6" t="str">
        <f>MID(Таблица1[[#This Row],[ТН ВЭД 1]],1,2)</f>
        <v>54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</row>
    <row r="376" spans="1:1024" customFormat="1" ht="63" hidden="1" x14ac:dyDescent="0.25">
      <c r="A376" s="9" t="s">
        <v>832</v>
      </c>
      <c r="B376" s="27" t="s">
        <v>833</v>
      </c>
      <c r="C376" s="10" t="s">
        <v>834</v>
      </c>
      <c r="D376" s="27" t="s">
        <v>835</v>
      </c>
      <c r="E376" s="10" t="s">
        <v>836</v>
      </c>
      <c r="F376" s="10">
        <v>30</v>
      </c>
      <c r="G376" s="10" t="s">
        <v>319</v>
      </c>
      <c r="H376" s="10">
        <v>5000</v>
      </c>
      <c r="I376" s="10" t="s">
        <v>203</v>
      </c>
      <c r="J376" s="10">
        <v>89000</v>
      </c>
      <c r="K376" s="78" t="s">
        <v>829</v>
      </c>
      <c r="L376" s="13">
        <v>9718011220</v>
      </c>
      <c r="M376" s="48" t="s">
        <v>830</v>
      </c>
      <c r="N376" s="30" t="s">
        <v>120</v>
      </c>
      <c r="O376" s="13" t="s">
        <v>831</v>
      </c>
      <c r="P376" s="15">
        <v>5402</v>
      </c>
      <c r="Q376" s="13" t="str">
        <f>MID(Таблица1[[#This Row],[ТН ВЭД 1]],1,2)</f>
        <v>54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</row>
    <row r="377" spans="1:1024" customFormat="1" ht="63" hidden="1" x14ac:dyDescent="0.25">
      <c r="A377" s="2" t="s">
        <v>837</v>
      </c>
      <c r="B377" s="3"/>
      <c r="C377" s="23" t="s">
        <v>827</v>
      </c>
      <c r="D377" s="23"/>
      <c r="E377" s="3"/>
      <c r="F377" s="3">
        <v>30</v>
      </c>
      <c r="G377" s="3" t="s">
        <v>319</v>
      </c>
      <c r="H377" s="3">
        <v>6000</v>
      </c>
      <c r="I377" s="3" t="s">
        <v>203</v>
      </c>
      <c r="J377" s="3"/>
      <c r="K377" s="79" t="s">
        <v>829</v>
      </c>
      <c r="L377" s="6">
        <v>9718011220</v>
      </c>
      <c r="M377" s="45" t="s">
        <v>830</v>
      </c>
      <c r="N377" s="29" t="s">
        <v>120</v>
      </c>
      <c r="O377" s="6" t="s">
        <v>831</v>
      </c>
      <c r="P377" s="8"/>
      <c r="Q377" s="6" t="str">
        <f>MID(Таблица1[[#This Row],[ТН ВЭД 1]],1,2)</f>
        <v/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</row>
    <row r="378" spans="1:1024" customFormat="1" ht="63" hidden="1" x14ac:dyDescent="0.25">
      <c r="A378" s="18" t="s">
        <v>838</v>
      </c>
      <c r="B378" s="10">
        <v>3204110000</v>
      </c>
      <c r="C378" s="10" t="s">
        <v>839</v>
      </c>
      <c r="D378" s="27" t="s">
        <v>840</v>
      </c>
      <c r="E378" s="10" t="s">
        <v>841</v>
      </c>
      <c r="F378" s="10">
        <v>30</v>
      </c>
      <c r="G378" s="10" t="s">
        <v>319</v>
      </c>
      <c r="H378" s="10">
        <v>90000</v>
      </c>
      <c r="I378" s="10" t="s">
        <v>215</v>
      </c>
      <c r="J378" s="10">
        <v>59400</v>
      </c>
      <c r="K378" s="78" t="s">
        <v>829</v>
      </c>
      <c r="L378" s="13">
        <v>9718011220</v>
      </c>
      <c r="M378" s="48" t="s">
        <v>830</v>
      </c>
      <c r="N378" s="30" t="s">
        <v>120</v>
      </c>
      <c r="O378" s="13" t="s">
        <v>831</v>
      </c>
      <c r="P378" s="15">
        <v>3204</v>
      </c>
      <c r="Q378" s="13" t="str">
        <f>MID(Таблица1[[#This Row],[ТН ВЭД 1]],1,2)</f>
        <v>32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</row>
    <row r="379" spans="1:1024" customFormat="1" ht="63" hidden="1" x14ac:dyDescent="0.25">
      <c r="A379" s="20" t="s">
        <v>842</v>
      </c>
      <c r="B379" s="23" t="s">
        <v>843</v>
      </c>
      <c r="C379" s="23" t="s">
        <v>844</v>
      </c>
      <c r="D379" s="23" t="s">
        <v>845</v>
      </c>
      <c r="E379" s="23" t="s">
        <v>846</v>
      </c>
      <c r="F379" s="3">
        <v>30</v>
      </c>
      <c r="G379" s="3" t="s">
        <v>319</v>
      </c>
      <c r="H379" s="3">
        <v>90000</v>
      </c>
      <c r="I379" s="3" t="s">
        <v>215</v>
      </c>
      <c r="J379" s="3">
        <v>60300</v>
      </c>
      <c r="K379" s="79" t="s">
        <v>829</v>
      </c>
      <c r="L379" s="6">
        <v>9718011220</v>
      </c>
      <c r="M379" s="45" t="s">
        <v>830</v>
      </c>
      <c r="N379" s="29" t="s">
        <v>120</v>
      </c>
      <c r="O379" s="6" t="s">
        <v>831</v>
      </c>
      <c r="P379" s="8" t="s">
        <v>495</v>
      </c>
      <c r="Q379" s="6" t="str">
        <f>MID(Таблица1[[#This Row],[ТН ВЭД 1]],1,2)</f>
        <v>28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</row>
    <row r="380" spans="1:1024" customFormat="1" ht="63" hidden="1" x14ac:dyDescent="0.25">
      <c r="A380" s="18" t="s">
        <v>847</v>
      </c>
      <c r="B380" s="10">
        <v>8448590000</v>
      </c>
      <c r="C380" s="10" t="s">
        <v>848</v>
      </c>
      <c r="D380" s="27" t="s">
        <v>849</v>
      </c>
      <c r="E380" s="10"/>
      <c r="F380" s="10">
        <v>90</v>
      </c>
      <c r="G380" s="10" t="s">
        <v>21</v>
      </c>
      <c r="H380" s="10">
        <v>500</v>
      </c>
      <c r="I380" s="10" t="s">
        <v>203</v>
      </c>
      <c r="J380" s="10">
        <v>3000</v>
      </c>
      <c r="K380" s="78" t="s">
        <v>829</v>
      </c>
      <c r="L380" s="13">
        <v>9718011220</v>
      </c>
      <c r="M380" s="48" t="s">
        <v>830</v>
      </c>
      <c r="N380" s="30" t="s">
        <v>120</v>
      </c>
      <c r="O380" s="13" t="s">
        <v>831</v>
      </c>
      <c r="P380" s="15">
        <v>8448</v>
      </c>
      <c r="Q380" s="13" t="str">
        <f>MID(Таблица1[[#This Row],[ТН ВЭД 1]],1,2)</f>
        <v>84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  <c r="MQ380" s="1"/>
      <c r="MR380" s="1"/>
      <c r="MS380" s="1"/>
      <c r="MT380" s="1"/>
      <c r="MU380" s="1"/>
      <c r="MV380" s="1"/>
      <c r="MW380" s="1"/>
      <c r="MX380" s="1"/>
      <c r="MY380" s="1"/>
      <c r="MZ380" s="1"/>
      <c r="NA380" s="1"/>
      <c r="NB380" s="1"/>
      <c r="NC380" s="1"/>
      <c r="ND380" s="1"/>
      <c r="NE380" s="1"/>
      <c r="NF380" s="1"/>
      <c r="NG380" s="1"/>
      <c r="NH380" s="1"/>
      <c r="NI380" s="1"/>
      <c r="NJ380" s="1"/>
      <c r="NK380" s="1"/>
      <c r="NL380" s="1"/>
      <c r="NM380" s="1"/>
      <c r="NN380" s="1"/>
      <c r="NO380" s="1"/>
      <c r="NP380" s="1"/>
      <c r="NQ380" s="1"/>
      <c r="NR380" s="1"/>
      <c r="NS380" s="1"/>
      <c r="NT380" s="1"/>
      <c r="NU380" s="1"/>
      <c r="NV380" s="1"/>
      <c r="NW380" s="1"/>
      <c r="NX380" s="1"/>
      <c r="NY380" s="1"/>
      <c r="NZ380" s="1"/>
      <c r="OA380" s="1"/>
      <c r="OB380" s="1"/>
      <c r="OC380" s="1"/>
      <c r="OD380" s="1"/>
      <c r="OE380" s="1"/>
      <c r="OF380" s="1"/>
      <c r="OG380" s="1"/>
      <c r="OH380" s="1"/>
      <c r="OI380" s="1"/>
      <c r="OJ380" s="1"/>
      <c r="OK380" s="1"/>
      <c r="OL380" s="1"/>
      <c r="OM380" s="1"/>
      <c r="ON380" s="1"/>
      <c r="OO380" s="1"/>
      <c r="OP380" s="1"/>
      <c r="OQ380" s="1"/>
      <c r="OR380" s="1"/>
      <c r="OS380" s="1"/>
      <c r="OT380" s="1"/>
      <c r="OU380" s="1"/>
      <c r="OV380" s="1"/>
      <c r="OW380" s="1"/>
      <c r="OX380" s="1"/>
      <c r="OY380" s="1"/>
      <c r="OZ380" s="1"/>
      <c r="PA380" s="1"/>
      <c r="PB380" s="1"/>
      <c r="PC380" s="1"/>
      <c r="PD380" s="1"/>
      <c r="PE380" s="1"/>
      <c r="PF380" s="1"/>
      <c r="PG380" s="1"/>
      <c r="PH380" s="1"/>
      <c r="PI380" s="1"/>
      <c r="PJ380" s="1"/>
      <c r="PK380" s="1"/>
      <c r="PL380" s="1"/>
      <c r="PM380" s="1"/>
      <c r="PN380" s="1"/>
      <c r="PO380" s="1"/>
      <c r="PP380" s="1"/>
      <c r="PQ380" s="1"/>
      <c r="PR380" s="1"/>
      <c r="PS380" s="1"/>
      <c r="PT380" s="1"/>
      <c r="PU380" s="1"/>
      <c r="PV380" s="1"/>
      <c r="PW380" s="1"/>
      <c r="PX380" s="1"/>
      <c r="PY380" s="1"/>
      <c r="PZ380" s="1"/>
      <c r="QA380" s="1"/>
      <c r="QB380" s="1"/>
      <c r="QC380" s="1"/>
      <c r="QD380" s="1"/>
      <c r="QE380" s="1"/>
      <c r="QF380" s="1"/>
      <c r="QG380" s="1"/>
      <c r="QH380" s="1"/>
      <c r="QI380" s="1"/>
      <c r="QJ380" s="1"/>
      <c r="QK380" s="1"/>
      <c r="QL380" s="1"/>
      <c r="QM380" s="1"/>
      <c r="QN380" s="1"/>
      <c r="QO380" s="1"/>
      <c r="QP380" s="1"/>
      <c r="QQ380" s="1"/>
      <c r="QR380" s="1"/>
      <c r="QS380" s="1"/>
      <c r="QT380" s="1"/>
      <c r="QU380" s="1"/>
      <c r="QV380" s="1"/>
      <c r="QW380" s="1"/>
      <c r="QX380" s="1"/>
      <c r="QY380" s="1"/>
      <c r="QZ380" s="1"/>
      <c r="RA380" s="1"/>
      <c r="RB380" s="1"/>
      <c r="RC380" s="1"/>
      <c r="RD380" s="1"/>
      <c r="RE380" s="1"/>
      <c r="RF380" s="1"/>
      <c r="RG380" s="1"/>
      <c r="RH380" s="1"/>
      <c r="RI380" s="1"/>
      <c r="RJ380" s="1"/>
      <c r="RK380" s="1"/>
      <c r="RL380" s="1"/>
      <c r="RM380" s="1"/>
      <c r="RN380" s="1"/>
      <c r="RO380" s="1"/>
      <c r="RP380" s="1"/>
      <c r="RQ380" s="1"/>
      <c r="RR380" s="1"/>
      <c r="RS380" s="1"/>
      <c r="RT380" s="1"/>
      <c r="RU380" s="1"/>
      <c r="RV380" s="1"/>
      <c r="RW380" s="1"/>
      <c r="RX380" s="1"/>
      <c r="RY380" s="1"/>
      <c r="RZ380" s="1"/>
      <c r="SA380" s="1"/>
      <c r="SB380" s="1"/>
      <c r="SC380" s="1"/>
      <c r="SD380" s="1"/>
      <c r="SE380" s="1"/>
      <c r="SF380" s="1"/>
      <c r="SG380" s="1"/>
      <c r="SH380" s="1"/>
      <c r="SI380" s="1"/>
      <c r="SJ380" s="1"/>
      <c r="SK380" s="1"/>
      <c r="SL380" s="1"/>
      <c r="SM380" s="1"/>
      <c r="SN380" s="1"/>
      <c r="SO380" s="1"/>
      <c r="SP380" s="1"/>
      <c r="SQ380" s="1"/>
      <c r="SR380" s="1"/>
      <c r="SS380" s="1"/>
      <c r="ST380" s="1"/>
      <c r="SU380" s="1"/>
      <c r="SV380" s="1"/>
      <c r="SW380" s="1"/>
      <c r="SX380" s="1"/>
      <c r="SY380" s="1"/>
      <c r="SZ380" s="1"/>
      <c r="TA380" s="1"/>
      <c r="TB380" s="1"/>
      <c r="TC380" s="1"/>
      <c r="TD380" s="1"/>
      <c r="TE380" s="1"/>
      <c r="TF380" s="1"/>
      <c r="TG380" s="1"/>
      <c r="TH380" s="1"/>
      <c r="TI380" s="1"/>
      <c r="TJ380" s="1"/>
      <c r="TK380" s="1"/>
      <c r="TL380" s="1"/>
      <c r="TM380" s="1"/>
      <c r="TN380" s="1"/>
      <c r="TO380" s="1"/>
      <c r="TP380" s="1"/>
      <c r="TQ380" s="1"/>
      <c r="TR380" s="1"/>
      <c r="TS380" s="1"/>
      <c r="TT380" s="1"/>
      <c r="TU380" s="1"/>
      <c r="TV380" s="1"/>
      <c r="TW380" s="1"/>
      <c r="TX380" s="1"/>
      <c r="TY380" s="1"/>
      <c r="TZ380" s="1"/>
      <c r="UA380" s="1"/>
      <c r="UB380" s="1"/>
      <c r="UC380" s="1"/>
      <c r="UD380" s="1"/>
      <c r="UE380" s="1"/>
      <c r="UF380" s="1"/>
      <c r="UG380" s="1"/>
      <c r="UH380" s="1"/>
      <c r="UI380" s="1"/>
      <c r="UJ380" s="1"/>
      <c r="UK380" s="1"/>
      <c r="UL380" s="1"/>
      <c r="UM380" s="1"/>
      <c r="UN380" s="1"/>
      <c r="UO380" s="1"/>
      <c r="UP380" s="1"/>
      <c r="UQ380" s="1"/>
      <c r="UR380" s="1"/>
      <c r="US380" s="1"/>
      <c r="UT380" s="1"/>
      <c r="UU380" s="1"/>
      <c r="UV380" s="1"/>
      <c r="UW380" s="1"/>
      <c r="UX380" s="1"/>
      <c r="UY380" s="1"/>
      <c r="UZ380" s="1"/>
      <c r="VA380" s="1"/>
      <c r="VB380" s="1"/>
      <c r="VC380" s="1"/>
      <c r="VD380" s="1"/>
      <c r="VE380" s="1"/>
      <c r="VF380" s="1"/>
      <c r="VG380" s="1"/>
      <c r="VH380" s="1"/>
      <c r="VI380" s="1"/>
      <c r="VJ380" s="1"/>
      <c r="VK380" s="1"/>
      <c r="VL380" s="1"/>
      <c r="VM380" s="1"/>
      <c r="VN380" s="1"/>
      <c r="VO380" s="1"/>
      <c r="VP380" s="1"/>
      <c r="VQ380" s="1"/>
      <c r="VR380" s="1"/>
      <c r="VS380" s="1"/>
      <c r="VT380" s="1"/>
      <c r="VU380" s="1"/>
      <c r="VV380" s="1"/>
      <c r="VW380" s="1"/>
      <c r="VX380" s="1"/>
      <c r="VY380" s="1"/>
      <c r="VZ380" s="1"/>
      <c r="WA380" s="1"/>
      <c r="WB380" s="1"/>
      <c r="WC380" s="1"/>
      <c r="WD380" s="1"/>
      <c r="WE380" s="1"/>
      <c r="WF380" s="1"/>
      <c r="WG380" s="1"/>
      <c r="WH380" s="1"/>
      <c r="WI380" s="1"/>
      <c r="WJ380" s="1"/>
      <c r="WK380" s="1"/>
      <c r="WL380" s="1"/>
      <c r="WM380" s="1"/>
      <c r="WN380" s="1"/>
      <c r="WO380" s="1"/>
      <c r="WP380" s="1"/>
      <c r="WQ380" s="1"/>
      <c r="WR380" s="1"/>
      <c r="WS380" s="1"/>
      <c r="WT380" s="1"/>
      <c r="WU380" s="1"/>
      <c r="WV380" s="1"/>
      <c r="WW380" s="1"/>
      <c r="WX380" s="1"/>
      <c r="WY380" s="1"/>
      <c r="WZ380" s="1"/>
      <c r="XA380" s="1"/>
      <c r="XB380" s="1"/>
      <c r="XC380" s="1"/>
      <c r="XD380" s="1"/>
      <c r="XE380" s="1"/>
      <c r="XF380" s="1"/>
      <c r="XG380" s="1"/>
      <c r="XH380" s="1"/>
      <c r="XI380" s="1"/>
      <c r="XJ380" s="1"/>
      <c r="XK380" s="1"/>
      <c r="XL380" s="1"/>
      <c r="XM380" s="1"/>
      <c r="XN380" s="1"/>
      <c r="XO380" s="1"/>
      <c r="XP380" s="1"/>
      <c r="XQ380" s="1"/>
      <c r="XR380" s="1"/>
      <c r="XS380" s="1"/>
      <c r="XT380" s="1"/>
      <c r="XU380" s="1"/>
      <c r="XV380" s="1"/>
      <c r="XW380" s="1"/>
      <c r="XX380" s="1"/>
      <c r="XY380" s="1"/>
      <c r="XZ380" s="1"/>
      <c r="YA380" s="1"/>
      <c r="YB380" s="1"/>
      <c r="YC380" s="1"/>
      <c r="YD380" s="1"/>
      <c r="YE380" s="1"/>
      <c r="YF380" s="1"/>
      <c r="YG380" s="1"/>
      <c r="YH380" s="1"/>
      <c r="YI380" s="1"/>
      <c r="YJ380" s="1"/>
      <c r="YK380" s="1"/>
      <c r="YL380" s="1"/>
      <c r="YM380" s="1"/>
      <c r="YN380" s="1"/>
      <c r="YO380" s="1"/>
      <c r="YP380" s="1"/>
      <c r="YQ380" s="1"/>
      <c r="YR380" s="1"/>
      <c r="YS380" s="1"/>
      <c r="YT380" s="1"/>
      <c r="YU380" s="1"/>
      <c r="YV380" s="1"/>
      <c r="YW380" s="1"/>
      <c r="YX380" s="1"/>
      <c r="YY380" s="1"/>
      <c r="YZ380" s="1"/>
      <c r="ZA380" s="1"/>
      <c r="ZB380" s="1"/>
      <c r="ZC380" s="1"/>
      <c r="ZD380" s="1"/>
      <c r="ZE380" s="1"/>
      <c r="ZF380" s="1"/>
      <c r="ZG380" s="1"/>
      <c r="ZH380" s="1"/>
      <c r="ZI380" s="1"/>
      <c r="ZJ380" s="1"/>
      <c r="ZK380" s="1"/>
      <c r="ZL380" s="1"/>
      <c r="ZM380" s="1"/>
      <c r="ZN380" s="1"/>
      <c r="ZO380" s="1"/>
      <c r="ZP380" s="1"/>
      <c r="ZQ380" s="1"/>
      <c r="ZR380" s="1"/>
      <c r="ZS380" s="1"/>
      <c r="ZT380" s="1"/>
      <c r="ZU380" s="1"/>
      <c r="ZV380" s="1"/>
      <c r="ZW380" s="1"/>
      <c r="ZX380" s="1"/>
      <c r="ZY380" s="1"/>
      <c r="ZZ380" s="1"/>
      <c r="AAA380" s="1"/>
      <c r="AAB380" s="1"/>
      <c r="AAC380" s="1"/>
      <c r="AAD380" s="1"/>
      <c r="AAE380" s="1"/>
      <c r="AAF380" s="1"/>
      <c r="AAG380" s="1"/>
      <c r="AAH380" s="1"/>
      <c r="AAI380" s="1"/>
      <c r="AAJ380" s="1"/>
      <c r="AAK380" s="1"/>
      <c r="AAL380" s="1"/>
      <c r="AAM380" s="1"/>
      <c r="AAN380" s="1"/>
      <c r="AAO380" s="1"/>
      <c r="AAP380" s="1"/>
      <c r="AAQ380" s="1"/>
      <c r="AAR380" s="1"/>
      <c r="AAS380" s="1"/>
      <c r="AAT380" s="1"/>
      <c r="AAU380" s="1"/>
      <c r="AAV380" s="1"/>
      <c r="AAW380" s="1"/>
      <c r="AAX380" s="1"/>
      <c r="AAY380" s="1"/>
      <c r="AAZ380" s="1"/>
      <c r="ABA380" s="1"/>
      <c r="ABB380" s="1"/>
      <c r="ABC380" s="1"/>
      <c r="ABD380" s="1"/>
      <c r="ABE380" s="1"/>
      <c r="ABF380" s="1"/>
      <c r="ABG380" s="1"/>
      <c r="ABH380" s="1"/>
      <c r="ABI380" s="1"/>
      <c r="ABJ380" s="1"/>
      <c r="ABK380" s="1"/>
      <c r="ABL380" s="1"/>
      <c r="ABM380" s="1"/>
      <c r="ABN380" s="1"/>
      <c r="ABO380" s="1"/>
      <c r="ABP380" s="1"/>
      <c r="ABQ380" s="1"/>
      <c r="ABR380" s="1"/>
      <c r="ABS380" s="1"/>
      <c r="ABT380" s="1"/>
      <c r="ABU380" s="1"/>
      <c r="ABV380" s="1"/>
      <c r="ABW380" s="1"/>
      <c r="ABX380" s="1"/>
      <c r="ABY380" s="1"/>
      <c r="ABZ380" s="1"/>
      <c r="ACA380" s="1"/>
      <c r="ACB380" s="1"/>
      <c r="ACC380" s="1"/>
      <c r="ACD380" s="1"/>
      <c r="ACE380" s="1"/>
      <c r="ACF380" s="1"/>
      <c r="ACG380" s="1"/>
      <c r="ACH380" s="1"/>
      <c r="ACI380" s="1"/>
      <c r="ACJ380" s="1"/>
      <c r="ACK380" s="1"/>
      <c r="ACL380" s="1"/>
      <c r="ACM380" s="1"/>
      <c r="ACN380" s="1"/>
      <c r="ACO380" s="1"/>
      <c r="ACP380" s="1"/>
      <c r="ACQ380" s="1"/>
      <c r="ACR380" s="1"/>
      <c r="ACS380" s="1"/>
      <c r="ACT380" s="1"/>
      <c r="ACU380" s="1"/>
      <c r="ACV380" s="1"/>
      <c r="ACW380" s="1"/>
      <c r="ACX380" s="1"/>
      <c r="ACY380" s="1"/>
      <c r="ACZ380" s="1"/>
      <c r="ADA380" s="1"/>
      <c r="ADB380" s="1"/>
      <c r="ADC380" s="1"/>
      <c r="ADD380" s="1"/>
      <c r="ADE380" s="1"/>
      <c r="ADF380" s="1"/>
      <c r="ADG380" s="1"/>
      <c r="ADH380" s="1"/>
      <c r="ADI380" s="1"/>
      <c r="ADJ380" s="1"/>
      <c r="ADK380" s="1"/>
      <c r="ADL380" s="1"/>
      <c r="ADM380" s="1"/>
      <c r="ADN380" s="1"/>
      <c r="ADO380" s="1"/>
      <c r="ADP380" s="1"/>
      <c r="ADQ380" s="1"/>
      <c r="ADR380" s="1"/>
      <c r="ADS380" s="1"/>
      <c r="ADT380" s="1"/>
      <c r="ADU380" s="1"/>
      <c r="ADV380" s="1"/>
      <c r="ADW380" s="1"/>
      <c r="ADX380" s="1"/>
      <c r="ADY380" s="1"/>
      <c r="ADZ380" s="1"/>
      <c r="AEA380" s="1"/>
      <c r="AEB380" s="1"/>
      <c r="AEC380" s="1"/>
      <c r="AED380" s="1"/>
      <c r="AEE380" s="1"/>
      <c r="AEF380" s="1"/>
      <c r="AEG380" s="1"/>
      <c r="AEH380" s="1"/>
      <c r="AEI380" s="1"/>
      <c r="AEJ380" s="1"/>
      <c r="AEK380" s="1"/>
      <c r="AEL380" s="1"/>
      <c r="AEM380" s="1"/>
      <c r="AEN380" s="1"/>
      <c r="AEO380" s="1"/>
      <c r="AEP380" s="1"/>
      <c r="AEQ380" s="1"/>
      <c r="AER380" s="1"/>
      <c r="AES380" s="1"/>
      <c r="AET380" s="1"/>
      <c r="AEU380" s="1"/>
      <c r="AEV380" s="1"/>
      <c r="AEW380" s="1"/>
      <c r="AEX380" s="1"/>
      <c r="AEY380" s="1"/>
      <c r="AEZ380" s="1"/>
      <c r="AFA380" s="1"/>
      <c r="AFB380" s="1"/>
      <c r="AFC380" s="1"/>
      <c r="AFD380" s="1"/>
      <c r="AFE380" s="1"/>
      <c r="AFF380" s="1"/>
      <c r="AFG380" s="1"/>
      <c r="AFH380" s="1"/>
      <c r="AFI380" s="1"/>
      <c r="AFJ380" s="1"/>
      <c r="AFK380" s="1"/>
      <c r="AFL380" s="1"/>
      <c r="AFM380" s="1"/>
      <c r="AFN380" s="1"/>
      <c r="AFO380" s="1"/>
      <c r="AFP380" s="1"/>
      <c r="AFQ380" s="1"/>
      <c r="AFR380" s="1"/>
      <c r="AFS380" s="1"/>
      <c r="AFT380" s="1"/>
      <c r="AFU380" s="1"/>
      <c r="AFV380" s="1"/>
      <c r="AFW380" s="1"/>
      <c r="AFX380" s="1"/>
      <c r="AFY380" s="1"/>
      <c r="AFZ380" s="1"/>
      <c r="AGA380" s="1"/>
      <c r="AGB380" s="1"/>
      <c r="AGC380" s="1"/>
      <c r="AGD380" s="1"/>
      <c r="AGE380" s="1"/>
      <c r="AGF380" s="1"/>
      <c r="AGG380" s="1"/>
      <c r="AGH380" s="1"/>
      <c r="AGI380" s="1"/>
      <c r="AGJ380" s="1"/>
      <c r="AGK380" s="1"/>
      <c r="AGL380" s="1"/>
      <c r="AGM380" s="1"/>
      <c r="AGN380" s="1"/>
      <c r="AGO380" s="1"/>
      <c r="AGP380" s="1"/>
      <c r="AGQ380" s="1"/>
      <c r="AGR380" s="1"/>
      <c r="AGS380" s="1"/>
      <c r="AGT380" s="1"/>
      <c r="AGU380" s="1"/>
      <c r="AGV380" s="1"/>
      <c r="AGW380" s="1"/>
      <c r="AGX380" s="1"/>
      <c r="AGY380" s="1"/>
      <c r="AGZ380" s="1"/>
      <c r="AHA380" s="1"/>
      <c r="AHB380" s="1"/>
      <c r="AHC380" s="1"/>
      <c r="AHD380" s="1"/>
      <c r="AHE380" s="1"/>
      <c r="AHF380" s="1"/>
      <c r="AHG380" s="1"/>
      <c r="AHH380" s="1"/>
      <c r="AHI380" s="1"/>
      <c r="AHJ380" s="1"/>
      <c r="AHK380" s="1"/>
      <c r="AHL380" s="1"/>
      <c r="AHM380" s="1"/>
      <c r="AHN380" s="1"/>
      <c r="AHO380" s="1"/>
      <c r="AHP380" s="1"/>
      <c r="AHQ380" s="1"/>
      <c r="AHR380" s="1"/>
      <c r="AHS380" s="1"/>
      <c r="AHT380" s="1"/>
      <c r="AHU380" s="1"/>
      <c r="AHV380" s="1"/>
      <c r="AHW380" s="1"/>
      <c r="AHX380" s="1"/>
      <c r="AHY380" s="1"/>
      <c r="AHZ380" s="1"/>
      <c r="AIA380" s="1"/>
      <c r="AIB380" s="1"/>
      <c r="AIC380" s="1"/>
      <c r="AID380" s="1"/>
      <c r="AIE380" s="1"/>
      <c r="AIF380" s="1"/>
      <c r="AIG380" s="1"/>
      <c r="AIH380" s="1"/>
      <c r="AII380" s="1"/>
      <c r="AIJ380" s="1"/>
      <c r="AIK380" s="1"/>
      <c r="AIL380" s="1"/>
      <c r="AIM380" s="1"/>
      <c r="AIN380" s="1"/>
      <c r="AIO380" s="1"/>
      <c r="AIP380" s="1"/>
      <c r="AIQ380" s="1"/>
      <c r="AIR380" s="1"/>
      <c r="AIS380" s="1"/>
      <c r="AIT380" s="1"/>
      <c r="AIU380" s="1"/>
      <c r="AIV380" s="1"/>
      <c r="AIW380" s="1"/>
      <c r="AIX380" s="1"/>
      <c r="AIY380" s="1"/>
      <c r="AIZ380" s="1"/>
      <c r="AJA380" s="1"/>
      <c r="AJB380" s="1"/>
      <c r="AJC380" s="1"/>
      <c r="AJD380" s="1"/>
      <c r="AJE380" s="1"/>
      <c r="AJF380" s="1"/>
      <c r="AJG380" s="1"/>
      <c r="AJH380" s="1"/>
      <c r="AJI380" s="1"/>
      <c r="AJJ380" s="1"/>
      <c r="AJK380" s="1"/>
      <c r="AJL380" s="1"/>
      <c r="AJM380" s="1"/>
      <c r="AJN380" s="1"/>
      <c r="AJO380" s="1"/>
      <c r="AJP380" s="1"/>
      <c r="AJQ380" s="1"/>
      <c r="AJR380" s="1"/>
      <c r="AJS380" s="1"/>
      <c r="AJT380" s="1"/>
      <c r="AJU380" s="1"/>
      <c r="AJV380" s="1"/>
      <c r="AJW380" s="1"/>
      <c r="AJX380" s="1"/>
      <c r="AJY380" s="1"/>
      <c r="AJZ380" s="1"/>
      <c r="AKA380" s="1"/>
      <c r="AKB380" s="1"/>
      <c r="AKC380" s="1"/>
      <c r="AKD380" s="1"/>
      <c r="AKE380" s="1"/>
      <c r="AKF380" s="1"/>
      <c r="AKG380" s="1"/>
      <c r="AKH380" s="1"/>
      <c r="AKI380" s="1"/>
      <c r="AKJ380" s="1"/>
      <c r="AKK380" s="1"/>
      <c r="AKL380" s="1"/>
      <c r="AKM380" s="1"/>
      <c r="AKN380" s="1"/>
      <c r="AKO380" s="1"/>
      <c r="AKP380" s="1"/>
      <c r="AKQ380" s="1"/>
      <c r="AKR380" s="1"/>
      <c r="AKS380" s="1"/>
      <c r="AKT380" s="1"/>
      <c r="AKU380" s="1"/>
      <c r="AKV380" s="1"/>
      <c r="AKW380" s="1"/>
      <c r="AKX380" s="1"/>
      <c r="AKY380" s="1"/>
      <c r="AKZ380" s="1"/>
      <c r="ALA380" s="1"/>
      <c r="ALB380" s="1"/>
      <c r="ALC380" s="1"/>
      <c r="ALD380" s="1"/>
      <c r="ALE380" s="1"/>
      <c r="ALF380" s="1"/>
      <c r="ALG380" s="1"/>
      <c r="ALH380" s="1"/>
      <c r="ALI380" s="1"/>
      <c r="ALJ380" s="1"/>
      <c r="ALK380" s="1"/>
      <c r="ALL380" s="1"/>
      <c r="ALM380" s="1"/>
      <c r="ALN380" s="1"/>
      <c r="ALO380" s="1"/>
      <c r="ALP380" s="1"/>
      <c r="ALQ380" s="1"/>
      <c r="ALR380" s="1"/>
      <c r="ALS380" s="1"/>
      <c r="ALT380" s="1"/>
      <c r="ALU380" s="1"/>
      <c r="ALV380" s="1"/>
      <c r="ALW380" s="1"/>
      <c r="ALX380" s="1"/>
      <c r="ALY380" s="1"/>
      <c r="ALZ380" s="1"/>
      <c r="AMA380" s="1"/>
      <c r="AMB380" s="1"/>
      <c r="AMC380" s="1"/>
      <c r="AMD380" s="1"/>
      <c r="AME380" s="1"/>
      <c r="AMF380" s="1"/>
      <c r="AMG380" s="1"/>
      <c r="AMH380" s="1"/>
      <c r="AMI380" s="1"/>
      <c r="AMJ380" s="1"/>
    </row>
    <row r="381" spans="1:1024" customFormat="1" ht="63" hidden="1" x14ac:dyDescent="0.25">
      <c r="A381" s="20" t="s">
        <v>850</v>
      </c>
      <c r="B381" s="3">
        <v>8448590000</v>
      </c>
      <c r="C381" s="3" t="s">
        <v>851</v>
      </c>
      <c r="D381" s="23" t="s">
        <v>852</v>
      </c>
      <c r="E381" s="3" t="s">
        <v>853</v>
      </c>
      <c r="F381" s="3">
        <v>45</v>
      </c>
      <c r="G381" s="3" t="s">
        <v>21</v>
      </c>
      <c r="H381" s="3">
        <v>5000</v>
      </c>
      <c r="I381" s="3" t="s">
        <v>215</v>
      </c>
      <c r="J381" s="3">
        <v>5700</v>
      </c>
      <c r="K381" s="79" t="s">
        <v>829</v>
      </c>
      <c r="L381" s="6">
        <v>9718011220</v>
      </c>
      <c r="M381" s="45" t="s">
        <v>830</v>
      </c>
      <c r="N381" s="29" t="s">
        <v>120</v>
      </c>
      <c r="O381" s="6" t="s">
        <v>831</v>
      </c>
      <c r="P381" s="8">
        <v>8448</v>
      </c>
      <c r="Q381" s="6" t="str">
        <f>MID(Таблица1[[#This Row],[ТН ВЭД 1]],1,2)</f>
        <v>84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  <c r="MQ381" s="1"/>
      <c r="MR381" s="1"/>
      <c r="MS381" s="1"/>
      <c r="MT381" s="1"/>
      <c r="MU381" s="1"/>
      <c r="MV381" s="1"/>
      <c r="MW381" s="1"/>
      <c r="MX381" s="1"/>
      <c r="MY381" s="1"/>
      <c r="MZ381" s="1"/>
      <c r="NA381" s="1"/>
      <c r="NB381" s="1"/>
      <c r="NC381" s="1"/>
      <c r="ND381" s="1"/>
      <c r="NE381" s="1"/>
      <c r="NF381" s="1"/>
      <c r="NG381" s="1"/>
      <c r="NH381" s="1"/>
      <c r="NI381" s="1"/>
      <c r="NJ381" s="1"/>
      <c r="NK381" s="1"/>
      <c r="NL381" s="1"/>
      <c r="NM381" s="1"/>
      <c r="NN381" s="1"/>
      <c r="NO381" s="1"/>
      <c r="NP381" s="1"/>
      <c r="NQ381" s="1"/>
      <c r="NR381" s="1"/>
      <c r="NS381" s="1"/>
      <c r="NT381" s="1"/>
      <c r="NU381" s="1"/>
      <c r="NV381" s="1"/>
      <c r="NW381" s="1"/>
      <c r="NX381" s="1"/>
      <c r="NY381" s="1"/>
      <c r="NZ381" s="1"/>
      <c r="OA381" s="1"/>
      <c r="OB381" s="1"/>
      <c r="OC381" s="1"/>
      <c r="OD381" s="1"/>
      <c r="OE381" s="1"/>
      <c r="OF381" s="1"/>
      <c r="OG381" s="1"/>
      <c r="OH381" s="1"/>
      <c r="OI381" s="1"/>
      <c r="OJ381" s="1"/>
      <c r="OK381" s="1"/>
      <c r="OL381" s="1"/>
      <c r="OM381" s="1"/>
      <c r="ON381" s="1"/>
      <c r="OO381" s="1"/>
      <c r="OP381" s="1"/>
      <c r="OQ381" s="1"/>
      <c r="OR381" s="1"/>
      <c r="OS381" s="1"/>
      <c r="OT381" s="1"/>
      <c r="OU381" s="1"/>
      <c r="OV381" s="1"/>
      <c r="OW381" s="1"/>
      <c r="OX381" s="1"/>
      <c r="OY381" s="1"/>
      <c r="OZ381" s="1"/>
      <c r="PA381" s="1"/>
      <c r="PB381" s="1"/>
      <c r="PC381" s="1"/>
      <c r="PD381" s="1"/>
      <c r="PE381" s="1"/>
      <c r="PF381" s="1"/>
      <c r="PG381" s="1"/>
      <c r="PH381" s="1"/>
      <c r="PI381" s="1"/>
      <c r="PJ381" s="1"/>
      <c r="PK381" s="1"/>
      <c r="PL381" s="1"/>
      <c r="PM381" s="1"/>
      <c r="PN381" s="1"/>
      <c r="PO381" s="1"/>
      <c r="PP381" s="1"/>
      <c r="PQ381" s="1"/>
      <c r="PR381" s="1"/>
      <c r="PS381" s="1"/>
      <c r="PT381" s="1"/>
      <c r="PU381" s="1"/>
      <c r="PV381" s="1"/>
      <c r="PW381" s="1"/>
      <c r="PX381" s="1"/>
      <c r="PY381" s="1"/>
      <c r="PZ381" s="1"/>
      <c r="QA381" s="1"/>
      <c r="QB381" s="1"/>
      <c r="QC381" s="1"/>
      <c r="QD381" s="1"/>
      <c r="QE381" s="1"/>
      <c r="QF381" s="1"/>
      <c r="QG381" s="1"/>
      <c r="QH381" s="1"/>
      <c r="QI381" s="1"/>
      <c r="QJ381" s="1"/>
      <c r="QK381" s="1"/>
      <c r="QL381" s="1"/>
      <c r="QM381" s="1"/>
      <c r="QN381" s="1"/>
      <c r="QO381" s="1"/>
      <c r="QP381" s="1"/>
      <c r="QQ381" s="1"/>
      <c r="QR381" s="1"/>
      <c r="QS381" s="1"/>
      <c r="QT381" s="1"/>
      <c r="QU381" s="1"/>
      <c r="QV381" s="1"/>
      <c r="QW381" s="1"/>
      <c r="QX381" s="1"/>
      <c r="QY381" s="1"/>
      <c r="QZ381" s="1"/>
      <c r="RA381" s="1"/>
      <c r="RB381" s="1"/>
      <c r="RC381" s="1"/>
      <c r="RD381" s="1"/>
      <c r="RE381" s="1"/>
      <c r="RF381" s="1"/>
      <c r="RG381" s="1"/>
      <c r="RH381" s="1"/>
      <c r="RI381" s="1"/>
      <c r="RJ381" s="1"/>
      <c r="RK381" s="1"/>
      <c r="RL381" s="1"/>
      <c r="RM381" s="1"/>
      <c r="RN381" s="1"/>
      <c r="RO381" s="1"/>
      <c r="RP381" s="1"/>
      <c r="RQ381" s="1"/>
      <c r="RR381" s="1"/>
      <c r="RS381" s="1"/>
      <c r="RT381" s="1"/>
      <c r="RU381" s="1"/>
      <c r="RV381" s="1"/>
      <c r="RW381" s="1"/>
      <c r="RX381" s="1"/>
      <c r="RY381" s="1"/>
      <c r="RZ381" s="1"/>
      <c r="SA381" s="1"/>
      <c r="SB381" s="1"/>
      <c r="SC381" s="1"/>
      <c r="SD381" s="1"/>
      <c r="SE381" s="1"/>
      <c r="SF381" s="1"/>
      <c r="SG381" s="1"/>
      <c r="SH381" s="1"/>
      <c r="SI381" s="1"/>
      <c r="SJ381" s="1"/>
      <c r="SK381" s="1"/>
      <c r="SL381" s="1"/>
      <c r="SM381" s="1"/>
      <c r="SN381" s="1"/>
      <c r="SO381" s="1"/>
      <c r="SP381" s="1"/>
      <c r="SQ381" s="1"/>
      <c r="SR381" s="1"/>
      <c r="SS381" s="1"/>
      <c r="ST381" s="1"/>
      <c r="SU381" s="1"/>
      <c r="SV381" s="1"/>
      <c r="SW381" s="1"/>
      <c r="SX381" s="1"/>
      <c r="SY381" s="1"/>
      <c r="SZ381" s="1"/>
      <c r="TA381" s="1"/>
      <c r="TB381" s="1"/>
      <c r="TC381" s="1"/>
      <c r="TD381" s="1"/>
      <c r="TE381" s="1"/>
      <c r="TF381" s="1"/>
      <c r="TG381" s="1"/>
      <c r="TH381" s="1"/>
      <c r="TI381" s="1"/>
      <c r="TJ381" s="1"/>
      <c r="TK381" s="1"/>
      <c r="TL381" s="1"/>
      <c r="TM381" s="1"/>
      <c r="TN381" s="1"/>
      <c r="TO381" s="1"/>
      <c r="TP381" s="1"/>
      <c r="TQ381" s="1"/>
      <c r="TR381" s="1"/>
      <c r="TS381" s="1"/>
      <c r="TT381" s="1"/>
      <c r="TU381" s="1"/>
      <c r="TV381" s="1"/>
      <c r="TW381" s="1"/>
      <c r="TX381" s="1"/>
      <c r="TY381" s="1"/>
      <c r="TZ381" s="1"/>
      <c r="UA381" s="1"/>
      <c r="UB381" s="1"/>
      <c r="UC381" s="1"/>
      <c r="UD381" s="1"/>
      <c r="UE381" s="1"/>
      <c r="UF381" s="1"/>
      <c r="UG381" s="1"/>
      <c r="UH381" s="1"/>
      <c r="UI381" s="1"/>
      <c r="UJ381" s="1"/>
      <c r="UK381" s="1"/>
      <c r="UL381" s="1"/>
      <c r="UM381" s="1"/>
      <c r="UN381" s="1"/>
      <c r="UO381" s="1"/>
      <c r="UP381" s="1"/>
      <c r="UQ381" s="1"/>
      <c r="UR381" s="1"/>
      <c r="US381" s="1"/>
      <c r="UT381" s="1"/>
      <c r="UU381" s="1"/>
      <c r="UV381" s="1"/>
      <c r="UW381" s="1"/>
      <c r="UX381" s="1"/>
      <c r="UY381" s="1"/>
      <c r="UZ381" s="1"/>
      <c r="VA381" s="1"/>
      <c r="VB381" s="1"/>
      <c r="VC381" s="1"/>
      <c r="VD381" s="1"/>
      <c r="VE381" s="1"/>
      <c r="VF381" s="1"/>
      <c r="VG381" s="1"/>
      <c r="VH381" s="1"/>
      <c r="VI381" s="1"/>
      <c r="VJ381" s="1"/>
      <c r="VK381" s="1"/>
      <c r="VL381" s="1"/>
      <c r="VM381" s="1"/>
      <c r="VN381" s="1"/>
      <c r="VO381" s="1"/>
      <c r="VP381" s="1"/>
      <c r="VQ381" s="1"/>
      <c r="VR381" s="1"/>
      <c r="VS381" s="1"/>
      <c r="VT381" s="1"/>
      <c r="VU381" s="1"/>
      <c r="VV381" s="1"/>
      <c r="VW381" s="1"/>
      <c r="VX381" s="1"/>
      <c r="VY381" s="1"/>
      <c r="VZ381" s="1"/>
      <c r="WA381" s="1"/>
      <c r="WB381" s="1"/>
      <c r="WC381" s="1"/>
      <c r="WD381" s="1"/>
      <c r="WE381" s="1"/>
      <c r="WF381" s="1"/>
      <c r="WG381" s="1"/>
      <c r="WH381" s="1"/>
      <c r="WI381" s="1"/>
      <c r="WJ381" s="1"/>
      <c r="WK381" s="1"/>
      <c r="WL381" s="1"/>
      <c r="WM381" s="1"/>
      <c r="WN381" s="1"/>
      <c r="WO381" s="1"/>
      <c r="WP381" s="1"/>
      <c r="WQ381" s="1"/>
      <c r="WR381" s="1"/>
      <c r="WS381" s="1"/>
      <c r="WT381" s="1"/>
      <c r="WU381" s="1"/>
      <c r="WV381" s="1"/>
      <c r="WW381" s="1"/>
      <c r="WX381" s="1"/>
      <c r="WY381" s="1"/>
      <c r="WZ381" s="1"/>
      <c r="XA381" s="1"/>
      <c r="XB381" s="1"/>
      <c r="XC381" s="1"/>
      <c r="XD381" s="1"/>
      <c r="XE381" s="1"/>
      <c r="XF381" s="1"/>
      <c r="XG381" s="1"/>
      <c r="XH381" s="1"/>
      <c r="XI381" s="1"/>
      <c r="XJ381" s="1"/>
      <c r="XK381" s="1"/>
      <c r="XL381" s="1"/>
      <c r="XM381" s="1"/>
      <c r="XN381" s="1"/>
      <c r="XO381" s="1"/>
      <c r="XP381" s="1"/>
      <c r="XQ381" s="1"/>
      <c r="XR381" s="1"/>
      <c r="XS381" s="1"/>
      <c r="XT381" s="1"/>
      <c r="XU381" s="1"/>
      <c r="XV381" s="1"/>
      <c r="XW381" s="1"/>
      <c r="XX381" s="1"/>
      <c r="XY381" s="1"/>
      <c r="XZ381" s="1"/>
      <c r="YA381" s="1"/>
      <c r="YB381" s="1"/>
      <c r="YC381" s="1"/>
      <c r="YD381" s="1"/>
      <c r="YE381" s="1"/>
      <c r="YF381" s="1"/>
      <c r="YG381" s="1"/>
      <c r="YH381" s="1"/>
      <c r="YI381" s="1"/>
      <c r="YJ381" s="1"/>
      <c r="YK381" s="1"/>
      <c r="YL381" s="1"/>
      <c r="YM381" s="1"/>
      <c r="YN381" s="1"/>
      <c r="YO381" s="1"/>
      <c r="YP381" s="1"/>
      <c r="YQ381" s="1"/>
      <c r="YR381" s="1"/>
      <c r="YS381" s="1"/>
      <c r="YT381" s="1"/>
      <c r="YU381" s="1"/>
      <c r="YV381" s="1"/>
      <c r="YW381" s="1"/>
      <c r="YX381" s="1"/>
      <c r="YY381" s="1"/>
      <c r="YZ381" s="1"/>
      <c r="ZA381" s="1"/>
      <c r="ZB381" s="1"/>
      <c r="ZC381" s="1"/>
      <c r="ZD381" s="1"/>
      <c r="ZE381" s="1"/>
      <c r="ZF381" s="1"/>
      <c r="ZG381" s="1"/>
      <c r="ZH381" s="1"/>
      <c r="ZI381" s="1"/>
      <c r="ZJ381" s="1"/>
      <c r="ZK381" s="1"/>
      <c r="ZL381" s="1"/>
      <c r="ZM381" s="1"/>
      <c r="ZN381" s="1"/>
      <c r="ZO381" s="1"/>
      <c r="ZP381" s="1"/>
      <c r="ZQ381" s="1"/>
      <c r="ZR381" s="1"/>
      <c r="ZS381" s="1"/>
      <c r="ZT381" s="1"/>
      <c r="ZU381" s="1"/>
      <c r="ZV381" s="1"/>
      <c r="ZW381" s="1"/>
      <c r="ZX381" s="1"/>
      <c r="ZY381" s="1"/>
      <c r="ZZ381" s="1"/>
      <c r="AAA381" s="1"/>
      <c r="AAB381" s="1"/>
      <c r="AAC381" s="1"/>
      <c r="AAD381" s="1"/>
      <c r="AAE381" s="1"/>
      <c r="AAF381" s="1"/>
      <c r="AAG381" s="1"/>
      <c r="AAH381" s="1"/>
      <c r="AAI381" s="1"/>
      <c r="AAJ381" s="1"/>
      <c r="AAK381" s="1"/>
      <c r="AAL381" s="1"/>
      <c r="AAM381" s="1"/>
      <c r="AAN381" s="1"/>
      <c r="AAO381" s="1"/>
      <c r="AAP381" s="1"/>
      <c r="AAQ381" s="1"/>
      <c r="AAR381" s="1"/>
      <c r="AAS381" s="1"/>
      <c r="AAT381" s="1"/>
      <c r="AAU381" s="1"/>
      <c r="AAV381" s="1"/>
      <c r="AAW381" s="1"/>
      <c r="AAX381" s="1"/>
      <c r="AAY381" s="1"/>
      <c r="AAZ381" s="1"/>
      <c r="ABA381" s="1"/>
      <c r="ABB381" s="1"/>
      <c r="ABC381" s="1"/>
      <c r="ABD381" s="1"/>
      <c r="ABE381" s="1"/>
      <c r="ABF381" s="1"/>
      <c r="ABG381" s="1"/>
      <c r="ABH381" s="1"/>
      <c r="ABI381" s="1"/>
      <c r="ABJ381" s="1"/>
      <c r="ABK381" s="1"/>
      <c r="ABL381" s="1"/>
      <c r="ABM381" s="1"/>
      <c r="ABN381" s="1"/>
      <c r="ABO381" s="1"/>
      <c r="ABP381" s="1"/>
      <c r="ABQ381" s="1"/>
      <c r="ABR381" s="1"/>
      <c r="ABS381" s="1"/>
      <c r="ABT381" s="1"/>
      <c r="ABU381" s="1"/>
      <c r="ABV381" s="1"/>
      <c r="ABW381" s="1"/>
      <c r="ABX381" s="1"/>
      <c r="ABY381" s="1"/>
      <c r="ABZ381" s="1"/>
      <c r="ACA381" s="1"/>
      <c r="ACB381" s="1"/>
      <c r="ACC381" s="1"/>
      <c r="ACD381" s="1"/>
      <c r="ACE381" s="1"/>
      <c r="ACF381" s="1"/>
      <c r="ACG381" s="1"/>
      <c r="ACH381" s="1"/>
      <c r="ACI381" s="1"/>
      <c r="ACJ381" s="1"/>
      <c r="ACK381" s="1"/>
      <c r="ACL381" s="1"/>
      <c r="ACM381" s="1"/>
      <c r="ACN381" s="1"/>
      <c r="ACO381" s="1"/>
      <c r="ACP381" s="1"/>
      <c r="ACQ381" s="1"/>
      <c r="ACR381" s="1"/>
      <c r="ACS381" s="1"/>
      <c r="ACT381" s="1"/>
      <c r="ACU381" s="1"/>
      <c r="ACV381" s="1"/>
      <c r="ACW381" s="1"/>
      <c r="ACX381" s="1"/>
      <c r="ACY381" s="1"/>
      <c r="ACZ381" s="1"/>
      <c r="ADA381" s="1"/>
      <c r="ADB381" s="1"/>
      <c r="ADC381" s="1"/>
      <c r="ADD381" s="1"/>
      <c r="ADE381" s="1"/>
      <c r="ADF381" s="1"/>
      <c r="ADG381" s="1"/>
      <c r="ADH381" s="1"/>
      <c r="ADI381" s="1"/>
      <c r="ADJ381" s="1"/>
      <c r="ADK381" s="1"/>
      <c r="ADL381" s="1"/>
      <c r="ADM381" s="1"/>
      <c r="ADN381" s="1"/>
      <c r="ADO381" s="1"/>
      <c r="ADP381" s="1"/>
      <c r="ADQ381" s="1"/>
      <c r="ADR381" s="1"/>
      <c r="ADS381" s="1"/>
      <c r="ADT381" s="1"/>
      <c r="ADU381" s="1"/>
      <c r="ADV381" s="1"/>
      <c r="ADW381" s="1"/>
      <c r="ADX381" s="1"/>
      <c r="ADY381" s="1"/>
      <c r="ADZ381" s="1"/>
      <c r="AEA381" s="1"/>
      <c r="AEB381" s="1"/>
      <c r="AEC381" s="1"/>
      <c r="AED381" s="1"/>
      <c r="AEE381" s="1"/>
      <c r="AEF381" s="1"/>
      <c r="AEG381" s="1"/>
      <c r="AEH381" s="1"/>
      <c r="AEI381" s="1"/>
      <c r="AEJ381" s="1"/>
      <c r="AEK381" s="1"/>
      <c r="AEL381" s="1"/>
      <c r="AEM381" s="1"/>
      <c r="AEN381" s="1"/>
      <c r="AEO381" s="1"/>
      <c r="AEP381" s="1"/>
      <c r="AEQ381" s="1"/>
      <c r="AER381" s="1"/>
      <c r="AES381" s="1"/>
      <c r="AET381" s="1"/>
      <c r="AEU381" s="1"/>
      <c r="AEV381" s="1"/>
      <c r="AEW381" s="1"/>
      <c r="AEX381" s="1"/>
      <c r="AEY381" s="1"/>
      <c r="AEZ381" s="1"/>
      <c r="AFA381" s="1"/>
      <c r="AFB381" s="1"/>
      <c r="AFC381" s="1"/>
      <c r="AFD381" s="1"/>
      <c r="AFE381" s="1"/>
      <c r="AFF381" s="1"/>
      <c r="AFG381" s="1"/>
      <c r="AFH381" s="1"/>
      <c r="AFI381" s="1"/>
      <c r="AFJ381" s="1"/>
      <c r="AFK381" s="1"/>
      <c r="AFL381" s="1"/>
      <c r="AFM381" s="1"/>
      <c r="AFN381" s="1"/>
      <c r="AFO381" s="1"/>
      <c r="AFP381" s="1"/>
      <c r="AFQ381" s="1"/>
      <c r="AFR381" s="1"/>
      <c r="AFS381" s="1"/>
      <c r="AFT381" s="1"/>
      <c r="AFU381" s="1"/>
      <c r="AFV381" s="1"/>
      <c r="AFW381" s="1"/>
      <c r="AFX381" s="1"/>
      <c r="AFY381" s="1"/>
      <c r="AFZ381" s="1"/>
      <c r="AGA381" s="1"/>
      <c r="AGB381" s="1"/>
      <c r="AGC381" s="1"/>
      <c r="AGD381" s="1"/>
      <c r="AGE381" s="1"/>
      <c r="AGF381" s="1"/>
      <c r="AGG381" s="1"/>
      <c r="AGH381" s="1"/>
      <c r="AGI381" s="1"/>
      <c r="AGJ381" s="1"/>
      <c r="AGK381" s="1"/>
      <c r="AGL381" s="1"/>
      <c r="AGM381" s="1"/>
      <c r="AGN381" s="1"/>
      <c r="AGO381" s="1"/>
      <c r="AGP381" s="1"/>
      <c r="AGQ381" s="1"/>
      <c r="AGR381" s="1"/>
      <c r="AGS381" s="1"/>
      <c r="AGT381" s="1"/>
      <c r="AGU381" s="1"/>
      <c r="AGV381" s="1"/>
      <c r="AGW381" s="1"/>
      <c r="AGX381" s="1"/>
      <c r="AGY381" s="1"/>
      <c r="AGZ381" s="1"/>
      <c r="AHA381" s="1"/>
      <c r="AHB381" s="1"/>
      <c r="AHC381" s="1"/>
      <c r="AHD381" s="1"/>
      <c r="AHE381" s="1"/>
      <c r="AHF381" s="1"/>
      <c r="AHG381" s="1"/>
      <c r="AHH381" s="1"/>
      <c r="AHI381" s="1"/>
      <c r="AHJ381" s="1"/>
      <c r="AHK381" s="1"/>
      <c r="AHL381" s="1"/>
      <c r="AHM381" s="1"/>
      <c r="AHN381" s="1"/>
      <c r="AHO381" s="1"/>
      <c r="AHP381" s="1"/>
      <c r="AHQ381" s="1"/>
      <c r="AHR381" s="1"/>
      <c r="AHS381" s="1"/>
      <c r="AHT381" s="1"/>
      <c r="AHU381" s="1"/>
      <c r="AHV381" s="1"/>
      <c r="AHW381" s="1"/>
      <c r="AHX381" s="1"/>
      <c r="AHY381" s="1"/>
      <c r="AHZ381" s="1"/>
      <c r="AIA381" s="1"/>
      <c r="AIB381" s="1"/>
      <c r="AIC381" s="1"/>
      <c r="AID381" s="1"/>
      <c r="AIE381" s="1"/>
      <c r="AIF381" s="1"/>
      <c r="AIG381" s="1"/>
      <c r="AIH381" s="1"/>
      <c r="AII381" s="1"/>
      <c r="AIJ381" s="1"/>
      <c r="AIK381" s="1"/>
      <c r="AIL381" s="1"/>
      <c r="AIM381" s="1"/>
      <c r="AIN381" s="1"/>
      <c r="AIO381" s="1"/>
      <c r="AIP381" s="1"/>
      <c r="AIQ381" s="1"/>
      <c r="AIR381" s="1"/>
      <c r="AIS381" s="1"/>
      <c r="AIT381" s="1"/>
      <c r="AIU381" s="1"/>
      <c r="AIV381" s="1"/>
      <c r="AIW381" s="1"/>
      <c r="AIX381" s="1"/>
      <c r="AIY381" s="1"/>
      <c r="AIZ381" s="1"/>
      <c r="AJA381" s="1"/>
      <c r="AJB381" s="1"/>
      <c r="AJC381" s="1"/>
      <c r="AJD381" s="1"/>
      <c r="AJE381" s="1"/>
      <c r="AJF381" s="1"/>
      <c r="AJG381" s="1"/>
      <c r="AJH381" s="1"/>
      <c r="AJI381" s="1"/>
      <c r="AJJ381" s="1"/>
      <c r="AJK381" s="1"/>
      <c r="AJL381" s="1"/>
      <c r="AJM381" s="1"/>
      <c r="AJN381" s="1"/>
      <c r="AJO381" s="1"/>
      <c r="AJP381" s="1"/>
      <c r="AJQ381" s="1"/>
      <c r="AJR381" s="1"/>
      <c r="AJS381" s="1"/>
      <c r="AJT381" s="1"/>
      <c r="AJU381" s="1"/>
      <c r="AJV381" s="1"/>
      <c r="AJW381" s="1"/>
      <c r="AJX381" s="1"/>
      <c r="AJY381" s="1"/>
      <c r="AJZ381" s="1"/>
      <c r="AKA381" s="1"/>
      <c r="AKB381" s="1"/>
      <c r="AKC381" s="1"/>
      <c r="AKD381" s="1"/>
      <c r="AKE381" s="1"/>
      <c r="AKF381" s="1"/>
      <c r="AKG381" s="1"/>
      <c r="AKH381" s="1"/>
      <c r="AKI381" s="1"/>
      <c r="AKJ381" s="1"/>
      <c r="AKK381" s="1"/>
      <c r="AKL381" s="1"/>
      <c r="AKM381" s="1"/>
      <c r="AKN381" s="1"/>
      <c r="AKO381" s="1"/>
      <c r="AKP381" s="1"/>
      <c r="AKQ381" s="1"/>
      <c r="AKR381" s="1"/>
      <c r="AKS381" s="1"/>
      <c r="AKT381" s="1"/>
      <c r="AKU381" s="1"/>
      <c r="AKV381" s="1"/>
      <c r="AKW381" s="1"/>
      <c r="AKX381" s="1"/>
      <c r="AKY381" s="1"/>
      <c r="AKZ381" s="1"/>
      <c r="ALA381" s="1"/>
      <c r="ALB381" s="1"/>
      <c r="ALC381" s="1"/>
      <c r="ALD381" s="1"/>
      <c r="ALE381" s="1"/>
      <c r="ALF381" s="1"/>
      <c r="ALG381" s="1"/>
      <c r="ALH381" s="1"/>
      <c r="ALI381" s="1"/>
      <c r="ALJ381" s="1"/>
      <c r="ALK381" s="1"/>
      <c r="ALL381" s="1"/>
      <c r="ALM381" s="1"/>
      <c r="ALN381" s="1"/>
      <c r="ALO381" s="1"/>
      <c r="ALP381" s="1"/>
      <c r="ALQ381" s="1"/>
      <c r="ALR381" s="1"/>
      <c r="ALS381" s="1"/>
      <c r="ALT381" s="1"/>
      <c r="ALU381" s="1"/>
      <c r="ALV381" s="1"/>
      <c r="ALW381" s="1"/>
      <c r="ALX381" s="1"/>
      <c r="ALY381" s="1"/>
      <c r="ALZ381" s="1"/>
      <c r="AMA381" s="1"/>
      <c r="AMB381" s="1"/>
      <c r="AMC381" s="1"/>
      <c r="AMD381" s="1"/>
      <c r="AME381" s="1"/>
      <c r="AMF381" s="1"/>
      <c r="AMG381" s="1"/>
      <c r="AMH381" s="1"/>
      <c r="AMI381" s="1"/>
      <c r="AMJ381" s="1"/>
    </row>
    <row r="382" spans="1:1024" customFormat="1" ht="53.25" hidden="1" customHeight="1" x14ac:dyDescent="0.25">
      <c r="A382" s="49" t="s">
        <v>854</v>
      </c>
      <c r="B382" s="10">
        <v>3815199000</v>
      </c>
      <c r="C382" s="13" t="s">
        <v>855</v>
      </c>
      <c r="D382" s="80" t="s">
        <v>856</v>
      </c>
      <c r="E382" s="27" t="s">
        <v>857</v>
      </c>
      <c r="F382" s="10"/>
      <c r="G382" s="10"/>
      <c r="H382" s="10"/>
      <c r="I382" s="10"/>
      <c r="J382" s="10"/>
      <c r="K382" s="38" t="s">
        <v>858</v>
      </c>
      <c r="L382" s="38">
        <v>7118004789</v>
      </c>
      <c r="M382" s="38" t="s">
        <v>859</v>
      </c>
      <c r="N382" s="13" t="s">
        <v>860</v>
      </c>
      <c r="O382" s="13" t="s">
        <v>861</v>
      </c>
      <c r="P382" s="15">
        <v>3815</v>
      </c>
      <c r="Q382" s="13" t="str">
        <f>MID(Таблица1[[#This Row],[ТН ВЭД 1]],1,2)</f>
        <v>38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  <c r="MQ382" s="1"/>
      <c r="MR382" s="1"/>
      <c r="MS382" s="1"/>
      <c r="MT382" s="1"/>
      <c r="MU382" s="1"/>
      <c r="MV382" s="1"/>
      <c r="MW382" s="1"/>
      <c r="MX382" s="1"/>
      <c r="MY382" s="1"/>
      <c r="MZ382" s="1"/>
      <c r="NA382" s="1"/>
      <c r="NB382" s="1"/>
      <c r="NC382" s="1"/>
      <c r="ND382" s="1"/>
      <c r="NE382" s="1"/>
      <c r="NF382" s="1"/>
      <c r="NG382" s="1"/>
      <c r="NH382" s="1"/>
      <c r="NI382" s="1"/>
      <c r="NJ382" s="1"/>
      <c r="NK382" s="1"/>
      <c r="NL382" s="1"/>
      <c r="NM382" s="1"/>
      <c r="NN382" s="1"/>
      <c r="NO382" s="1"/>
      <c r="NP382" s="1"/>
      <c r="NQ382" s="1"/>
      <c r="NR382" s="1"/>
      <c r="NS382" s="1"/>
      <c r="NT382" s="1"/>
      <c r="NU382" s="1"/>
      <c r="NV382" s="1"/>
      <c r="NW382" s="1"/>
      <c r="NX382" s="1"/>
      <c r="NY382" s="1"/>
      <c r="NZ382" s="1"/>
      <c r="OA382" s="1"/>
      <c r="OB382" s="1"/>
      <c r="OC382" s="1"/>
      <c r="OD382" s="1"/>
      <c r="OE382" s="1"/>
      <c r="OF382" s="1"/>
      <c r="OG382" s="1"/>
      <c r="OH382" s="1"/>
      <c r="OI382" s="1"/>
      <c r="OJ382" s="1"/>
      <c r="OK382" s="1"/>
      <c r="OL382" s="1"/>
      <c r="OM382" s="1"/>
      <c r="ON382" s="1"/>
      <c r="OO382" s="1"/>
      <c r="OP382" s="1"/>
      <c r="OQ382" s="1"/>
      <c r="OR382" s="1"/>
      <c r="OS382" s="1"/>
      <c r="OT382" s="1"/>
      <c r="OU382" s="1"/>
      <c r="OV382" s="1"/>
      <c r="OW382" s="1"/>
      <c r="OX382" s="1"/>
      <c r="OY382" s="1"/>
      <c r="OZ382" s="1"/>
      <c r="PA382" s="1"/>
      <c r="PB382" s="1"/>
      <c r="PC382" s="1"/>
      <c r="PD382" s="1"/>
      <c r="PE382" s="1"/>
      <c r="PF382" s="1"/>
      <c r="PG382" s="1"/>
      <c r="PH382" s="1"/>
      <c r="PI382" s="1"/>
      <c r="PJ382" s="1"/>
      <c r="PK382" s="1"/>
      <c r="PL382" s="1"/>
      <c r="PM382" s="1"/>
      <c r="PN382" s="1"/>
      <c r="PO382" s="1"/>
      <c r="PP382" s="1"/>
      <c r="PQ382" s="1"/>
      <c r="PR382" s="1"/>
      <c r="PS382" s="1"/>
      <c r="PT382" s="1"/>
      <c r="PU382" s="1"/>
      <c r="PV382" s="1"/>
      <c r="PW382" s="1"/>
      <c r="PX382" s="1"/>
      <c r="PY382" s="1"/>
      <c r="PZ382" s="1"/>
      <c r="QA382" s="1"/>
      <c r="QB382" s="1"/>
      <c r="QC382" s="1"/>
      <c r="QD382" s="1"/>
      <c r="QE382" s="1"/>
      <c r="QF382" s="1"/>
      <c r="QG382" s="1"/>
      <c r="QH382" s="1"/>
      <c r="QI382" s="1"/>
      <c r="QJ382" s="1"/>
      <c r="QK382" s="1"/>
      <c r="QL382" s="1"/>
      <c r="QM382" s="1"/>
      <c r="QN382" s="1"/>
      <c r="QO382" s="1"/>
      <c r="QP382" s="1"/>
      <c r="QQ382" s="1"/>
      <c r="QR382" s="1"/>
      <c r="QS382" s="1"/>
      <c r="QT382" s="1"/>
      <c r="QU382" s="1"/>
      <c r="QV382" s="1"/>
      <c r="QW382" s="1"/>
      <c r="QX382" s="1"/>
      <c r="QY382" s="1"/>
      <c r="QZ382" s="1"/>
      <c r="RA382" s="1"/>
      <c r="RB382" s="1"/>
      <c r="RC382" s="1"/>
      <c r="RD382" s="1"/>
      <c r="RE382" s="1"/>
      <c r="RF382" s="1"/>
      <c r="RG382" s="1"/>
      <c r="RH382" s="1"/>
      <c r="RI382" s="1"/>
      <c r="RJ382" s="1"/>
      <c r="RK382" s="1"/>
      <c r="RL382" s="1"/>
      <c r="RM382" s="1"/>
      <c r="RN382" s="1"/>
      <c r="RO382" s="1"/>
      <c r="RP382" s="1"/>
      <c r="RQ382" s="1"/>
      <c r="RR382" s="1"/>
      <c r="RS382" s="1"/>
      <c r="RT382" s="1"/>
      <c r="RU382" s="1"/>
      <c r="RV382" s="1"/>
      <c r="RW382" s="1"/>
      <c r="RX382" s="1"/>
      <c r="RY382" s="1"/>
      <c r="RZ382" s="1"/>
      <c r="SA382" s="1"/>
      <c r="SB382" s="1"/>
      <c r="SC382" s="1"/>
      <c r="SD382" s="1"/>
      <c r="SE382" s="1"/>
      <c r="SF382" s="1"/>
      <c r="SG382" s="1"/>
      <c r="SH382" s="1"/>
      <c r="SI382" s="1"/>
      <c r="SJ382" s="1"/>
      <c r="SK382" s="1"/>
      <c r="SL382" s="1"/>
      <c r="SM382" s="1"/>
      <c r="SN382" s="1"/>
      <c r="SO382" s="1"/>
      <c r="SP382" s="1"/>
      <c r="SQ382" s="1"/>
      <c r="SR382" s="1"/>
      <c r="SS382" s="1"/>
      <c r="ST382" s="1"/>
      <c r="SU382" s="1"/>
      <c r="SV382" s="1"/>
      <c r="SW382" s="1"/>
      <c r="SX382" s="1"/>
      <c r="SY382" s="1"/>
      <c r="SZ382" s="1"/>
      <c r="TA382" s="1"/>
      <c r="TB382" s="1"/>
      <c r="TC382" s="1"/>
      <c r="TD382" s="1"/>
      <c r="TE382" s="1"/>
      <c r="TF382" s="1"/>
      <c r="TG382" s="1"/>
      <c r="TH382" s="1"/>
      <c r="TI382" s="1"/>
      <c r="TJ382" s="1"/>
      <c r="TK382" s="1"/>
      <c r="TL382" s="1"/>
      <c r="TM382" s="1"/>
      <c r="TN382" s="1"/>
      <c r="TO382" s="1"/>
      <c r="TP382" s="1"/>
      <c r="TQ382" s="1"/>
      <c r="TR382" s="1"/>
      <c r="TS382" s="1"/>
      <c r="TT382" s="1"/>
      <c r="TU382" s="1"/>
      <c r="TV382" s="1"/>
      <c r="TW382" s="1"/>
      <c r="TX382" s="1"/>
      <c r="TY382" s="1"/>
      <c r="TZ382" s="1"/>
      <c r="UA382" s="1"/>
      <c r="UB382" s="1"/>
      <c r="UC382" s="1"/>
      <c r="UD382" s="1"/>
      <c r="UE382" s="1"/>
      <c r="UF382" s="1"/>
      <c r="UG382" s="1"/>
      <c r="UH382" s="1"/>
      <c r="UI382" s="1"/>
      <c r="UJ382" s="1"/>
      <c r="UK382" s="1"/>
      <c r="UL382" s="1"/>
      <c r="UM382" s="1"/>
      <c r="UN382" s="1"/>
      <c r="UO382" s="1"/>
      <c r="UP382" s="1"/>
      <c r="UQ382" s="1"/>
      <c r="UR382" s="1"/>
      <c r="US382" s="1"/>
      <c r="UT382" s="1"/>
      <c r="UU382" s="1"/>
      <c r="UV382" s="1"/>
      <c r="UW382" s="1"/>
      <c r="UX382" s="1"/>
      <c r="UY382" s="1"/>
      <c r="UZ382" s="1"/>
      <c r="VA382" s="1"/>
      <c r="VB382" s="1"/>
      <c r="VC382" s="1"/>
      <c r="VD382" s="1"/>
      <c r="VE382" s="1"/>
      <c r="VF382" s="1"/>
      <c r="VG382" s="1"/>
      <c r="VH382" s="1"/>
      <c r="VI382" s="1"/>
      <c r="VJ382" s="1"/>
      <c r="VK382" s="1"/>
      <c r="VL382" s="1"/>
      <c r="VM382" s="1"/>
      <c r="VN382" s="1"/>
      <c r="VO382" s="1"/>
      <c r="VP382" s="1"/>
      <c r="VQ382" s="1"/>
      <c r="VR382" s="1"/>
      <c r="VS382" s="1"/>
      <c r="VT382" s="1"/>
      <c r="VU382" s="1"/>
      <c r="VV382" s="1"/>
      <c r="VW382" s="1"/>
      <c r="VX382" s="1"/>
      <c r="VY382" s="1"/>
      <c r="VZ382" s="1"/>
      <c r="WA382" s="1"/>
      <c r="WB382" s="1"/>
      <c r="WC382" s="1"/>
      <c r="WD382" s="1"/>
      <c r="WE382" s="1"/>
      <c r="WF382" s="1"/>
      <c r="WG382" s="1"/>
      <c r="WH382" s="1"/>
      <c r="WI382" s="1"/>
      <c r="WJ382" s="1"/>
      <c r="WK382" s="1"/>
      <c r="WL382" s="1"/>
      <c r="WM382" s="1"/>
      <c r="WN382" s="1"/>
      <c r="WO382" s="1"/>
      <c r="WP382" s="1"/>
      <c r="WQ382" s="1"/>
      <c r="WR382" s="1"/>
      <c r="WS382" s="1"/>
      <c r="WT382" s="1"/>
      <c r="WU382" s="1"/>
      <c r="WV382" s="1"/>
      <c r="WW382" s="1"/>
      <c r="WX382" s="1"/>
      <c r="WY382" s="1"/>
      <c r="WZ382" s="1"/>
      <c r="XA382" s="1"/>
      <c r="XB382" s="1"/>
      <c r="XC382" s="1"/>
      <c r="XD382" s="1"/>
      <c r="XE382" s="1"/>
      <c r="XF382" s="1"/>
      <c r="XG382" s="1"/>
      <c r="XH382" s="1"/>
      <c r="XI382" s="1"/>
      <c r="XJ382" s="1"/>
      <c r="XK382" s="1"/>
      <c r="XL382" s="1"/>
      <c r="XM382" s="1"/>
      <c r="XN382" s="1"/>
      <c r="XO382" s="1"/>
      <c r="XP382" s="1"/>
      <c r="XQ382" s="1"/>
      <c r="XR382" s="1"/>
      <c r="XS382" s="1"/>
      <c r="XT382" s="1"/>
      <c r="XU382" s="1"/>
      <c r="XV382" s="1"/>
      <c r="XW382" s="1"/>
      <c r="XX382" s="1"/>
      <c r="XY382" s="1"/>
      <c r="XZ382" s="1"/>
      <c r="YA382" s="1"/>
      <c r="YB382" s="1"/>
      <c r="YC382" s="1"/>
      <c r="YD382" s="1"/>
      <c r="YE382" s="1"/>
      <c r="YF382" s="1"/>
      <c r="YG382" s="1"/>
      <c r="YH382" s="1"/>
      <c r="YI382" s="1"/>
      <c r="YJ382" s="1"/>
      <c r="YK382" s="1"/>
      <c r="YL382" s="1"/>
      <c r="YM382" s="1"/>
      <c r="YN382" s="1"/>
      <c r="YO382" s="1"/>
      <c r="YP382" s="1"/>
      <c r="YQ382" s="1"/>
      <c r="YR382" s="1"/>
      <c r="YS382" s="1"/>
      <c r="YT382" s="1"/>
      <c r="YU382" s="1"/>
      <c r="YV382" s="1"/>
      <c r="YW382" s="1"/>
      <c r="YX382" s="1"/>
      <c r="YY382" s="1"/>
      <c r="YZ382" s="1"/>
      <c r="ZA382" s="1"/>
      <c r="ZB382" s="1"/>
      <c r="ZC382" s="1"/>
      <c r="ZD382" s="1"/>
      <c r="ZE382" s="1"/>
      <c r="ZF382" s="1"/>
      <c r="ZG382" s="1"/>
      <c r="ZH382" s="1"/>
      <c r="ZI382" s="1"/>
      <c r="ZJ382" s="1"/>
      <c r="ZK382" s="1"/>
      <c r="ZL382" s="1"/>
      <c r="ZM382" s="1"/>
      <c r="ZN382" s="1"/>
      <c r="ZO382" s="1"/>
      <c r="ZP382" s="1"/>
      <c r="ZQ382" s="1"/>
      <c r="ZR382" s="1"/>
      <c r="ZS382" s="1"/>
      <c r="ZT382" s="1"/>
      <c r="ZU382" s="1"/>
      <c r="ZV382" s="1"/>
      <c r="ZW382" s="1"/>
      <c r="ZX382" s="1"/>
      <c r="ZY382" s="1"/>
      <c r="ZZ382" s="1"/>
      <c r="AAA382" s="1"/>
      <c r="AAB382" s="1"/>
      <c r="AAC382" s="1"/>
      <c r="AAD382" s="1"/>
      <c r="AAE382" s="1"/>
      <c r="AAF382" s="1"/>
      <c r="AAG382" s="1"/>
      <c r="AAH382" s="1"/>
      <c r="AAI382" s="1"/>
      <c r="AAJ382" s="1"/>
      <c r="AAK382" s="1"/>
      <c r="AAL382" s="1"/>
      <c r="AAM382" s="1"/>
      <c r="AAN382" s="1"/>
      <c r="AAO382" s="1"/>
      <c r="AAP382" s="1"/>
      <c r="AAQ382" s="1"/>
      <c r="AAR382" s="1"/>
      <c r="AAS382" s="1"/>
      <c r="AAT382" s="1"/>
      <c r="AAU382" s="1"/>
      <c r="AAV382" s="1"/>
      <c r="AAW382" s="1"/>
      <c r="AAX382" s="1"/>
      <c r="AAY382" s="1"/>
      <c r="AAZ382" s="1"/>
      <c r="ABA382" s="1"/>
      <c r="ABB382" s="1"/>
      <c r="ABC382" s="1"/>
      <c r="ABD382" s="1"/>
      <c r="ABE382" s="1"/>
      <c r="ABF382" s="1"/>
      <c r="ABG382" s="1"/>
      <c r="ABH382" s="1"/>
      <c r="ABI382" s="1"/>
      <c r="ABJ382" s="1"/>
      <c r="ABK382" s="1"/>
      <c r="ABL382" s="1"/>
      <c r="ABM382" s="1"/>
      <c r="ABN382" s="1"/>
      <c r="ABO382" s="1"/>
      <c r="ABP382" s="1"/>
      <c r="ABQ382" s="1"/>
      <c r="ABR382" s="1"/>
      <c r="ABS382" s="1"/>
      <c r="ABT382" s="1"/>
      <c r="ABU382" s="1"/>
      <c r="ABV382" s="1"/>
      <c r="ABW382" s="1"/>
      <c r="ABX382" s="1"/>
      <c r="ABY382" s="1"/>
      <c r="ABZ382" s="1"/>
      <c r="ACA382" s="1"/>
      <c r="ACB382" s="1"/>
      <c r="ACC382" s="1"/>
      <c r="ACD382" s="1"/>
      <c r="ACE382" s="1"/>
      <c r="ACF382" s="1"/>
      <c r="ACG382" s="1"/>
      <c r="ACH382" s="1"/>
      <c r="ACI382" s="1"/>
      <c r="ACJ382" s="1"/>
      <c r="ACK382" s="1"/>
      <c r="ACL382" s="1"/>
      <c r="ACM382" s="1"/>
      <c r="ACN382" s="1"/>
      <c r="ACO382" s="1"/>
      <c r="ACP382" s="1"/>
      <c r="ACQ382" s="1"/>
      <c r="ACR382" s="1"/>
      <c r="ACS382" s="1"/>
      <c r="ACT382" s="1"/>
      <c r="ACU382" s="1"/>
      <c r="ACV382" s="1"/>
      <c r="ACW382" s="1"/>
      <c r="ACX382" s="1"/>
      <c r="ACY382" s="1"/>
      <c r="ACZ382" s="1"/>
      <c r="ADA382" s="1"/>
      <c r="ADB382" s="1"/>
      <c r="ADC382" s="1"/>
      <c r="ADD382" s="1"/>
      <c r="ADE382" s="1"/>
      <c r="ADF382" s="1"/>
      <c r="ADG382" s="1"/>
      <c r="ADH382" s="1"/>
      <c r="ADI382" s="1"/>
      <c r="ADJ382" s="1"/>
      <c r="ADK382" s="1"/>
      <c r="ADL382" s="1"/>
      <c r="ADM382" s="1"/>
      <c r="ADN382" s="1"/>
      <c r="ADO382" s="1"/>
      <c r="ADP382" s="1"/>
      <c r="ADQ382" s="1"/>
      <c r="ADR382" s="1"/>
      <c r="ADS382" s="1"/>
      <c r="ADT382" s="1"/>
      <c r="ADU382" s="1"/>
      <c r="ADV382" s="1"/>
      <c r="ADW382" s="1"/>
      <c r="ADX382" s="1"/>
      <c r="ADY382" s="1"/>
      <c r="ADZ382" s="1"/>
      <c r="AEA382" s="1"/>
      <c r="AEB382" s="1"/>
      <c r="AEC382" s="1"/>
      <c r="AED382" s="1"/>
      <c r="AEE382" s="1"/>
      <c r="AEF382" s="1"/>
      <c r="AEG382" s="1"/>
      <c r="AEH382" s="1"/>
      <c r="AEI382" s="1"/>
      <c r="AEJ382" s="1"/>
      <c r="AEK382" s="1"/>
      <c r="AEL382" s="1"/>
      <c r="AEM382" s="1"/>
      <c r="AEN382" s="1"/>
      <c r="AEO382" s="1"/>
      <c r="AEP382" s="1"/>
      <c r="AEQ382" s="1"/>
      <c r="AER382" s="1"/>
      <c r="AES382" s="1"/>
      <c r="AET382" s="1"/>
      <c r="AEU382" s="1"/>
      <c r="AEV382" s="1"/>
      <c r="AEW382" s="1"/>
      <c r="AEX382" s="1"/>
      <c r="AEY382" s="1"/>
      <c r="AEZ382" s="1"/>
      <c r="AFA382" s="1"/>
      <c r="AFB382" s="1"/>
      <c r="AFC382" s="1"/>
      <c r="AFD382" s="1"/>
      <c r="AFE382" s="1"/>
      <c r="AFF382" s="1"/>
      <c r="AFG382" s="1"/>
      <c r="AFH382" s="1"/>
      <c r="AFI382" s="1"/>
      <c r="AFJ382" s="1"/>
      <c r="AFK382" s="1"/>
      <c r="AFL382" s="1"/>
      <c r="AFM382" s="1"/>
      <c r="AFN382" s="1"/>
      <c r="AFO382" s="1"/>
      <c r="AFP382" s="1"/>
      <c r="AFQ382" s="1"/>
      <c r="AFR382" s="1"/>
      <c r="AFS382" s="1"/>
      <c r="AFT382" s="1"/>
      <c r="AFU382" s="1"/>
      <c r="AFV382" s="1"/>
      <c r="AFW382" s="1"/>
      <c r="AFX382" s="1"/>
      <c r="AFY382" s="1"/>
      <c r="AFZ382" s="1"/>
      <c r="AGA382" s="1"/>
      <c r="AGB382" s="1"/>
      <c r="AGC382" s="1"/>
      <c r="AGD382" s="1"/>
      <c r="AGE382" s="1"/>
      <c r="AGF382" s="1"/>
      <c r="AGG382" s="1"/>
      <c r="AGH382" s="1"/>
      <c r="AGI382" s="1"/>
      <c r="AGJ382" s="1"/>
      <c r="AGK382" s="1"/>
      <c r="AGL382" s="1"/>
      <c r="AGM382" s="1"/>
      <c r="AGN382" s="1"/>
      <c r="AGO382" s="1"/>
      <c r="AGP382" s="1"/>
      <c r="AGQ382" s="1"/>
      <c r="AGR382" s="1"/>
      <c r="AGS382" s="1"/>
      <c r="AGT382" s="1"/>
      <c r="AGU382" s="1"/>
      <c r="AGV382" s="1"/>
      <c r="AGW382" s="1"/>
      <c r="AGX382" s="1"/>
      <c r="AGY382" s="1"/>
      <c r="AGZ382" s="1"/>
      <c r="AHA382" s="1"/>
      <c r="AHB382" s="1"/>
      <c r="AHC382" s="1"/>
      <c r="AHD382" s="1"/>
      <c r="AHE382" s="1"/>
      <c r="AHF382" s="1"/>
      <c r="AHG382" s="1"/>
      <c r="AHH382" s="1"/>
      <c r="AHI382" s="1"/>
      <c r="AHJ382" s="1"/>
      <c r="AHK382" s="1"/>
      <c r="AHL382" s="1"/>
      <c r="AHM382" s="1"/>
      <c r="AHN382" s="1"/>
      <c r="AHO382" s="1"/>
      <c r="AHP382" s="1"/>
      <c r="AHQ382" s="1"/>
      <c r="AHR382" s="1"/>
      <c r="AHS382" s="1"/>
      <c r="AHT382" s="1"/>
      <c r="AHU382" s="1"/>
      <c r="AHV382" s="1"/>
      <c r="AHW382" s="1"/>
      <c r="AHX382" s="1"/>
      <c r="AHY382" s="1"/>
      <c r="AHZ382" s="1"/>
      <c r="AIA382" s="1"/>
      <c r="AIB382" s="1"/>
      <c r="AIC382" s="1"/>
      <c r="AID382" s="1"/>
      <c r="AIE382" s="1"/>
      <c r="AIF382" s="1"/>
      <c r="AIG382" s="1"/>
      <c r="AIH382" s="1"/>
      <c r="AII382" s="1"/>
      <c r="AIJ382" s="1"/>
      <c r="AIK382" s="1"/>
      <c r="AIL382" s="1"/>
      <c r="AIM382" s="1"/>
      <c r="AIN382" s="1"/>
      <c r="AIO382" s="1"/>
      <c r="AIP382" s="1"/>
      <c r="AIQ382" s="1"/>
      <c r="AIR382" s="1"/>
      <c r="AIS382" s="1"/>
      <c r="AIT382" s="1"/>
      <c r="AIU382" s="1"/>
      <c r="AIV382" s="1"/>
      <c r="AIW382" s="1"/>
      <c r="AIX382" s="1"/>
      <c r="AIY382" s="1"/>
      <c r="AIZ382" s="1"/>
      <c r="AJA382" s="1"/>
      <c r="AJB382" s="1"/>
      <c r="AJC382" s="1"/>
      <c r="AJD382" s="1"/>
      <c r="AJE382" s="1"/>
      <c r="AJF382" s="1"/>
      <c r="AJG382" s="1"/>
      <c r="AJH382" s="1"/>
      <c r="AJI382" s="1"/>
      <c r="AJJ382" s="1"/>
      <c r="AJK382" s="1"/>
      <c r="AJL382" s="1"/>
      <c r="AJM382" s="1"/>
      <c r="AJN382" s="1"/>
      <c r="AJO382" s="1"/>
      <c r="AJP382" s="1"/>
      <c r="AJQ382" s="1"/>
      <c r="AJR382" s="1"/>
      <c r="AJS382" s="1"/>
      <c r="AJT382" s="1"/>
      <c r="AJU382" s="1"/>
      <c r="AJV382" s="1"/>
      <c r="AJW382" s="1"/>
      <c r="AJX382" s="1"/>
      <c r="AJY382" s="1"/>
      <c r="AJZ382" s="1"/>
      <c r="AKA382" s="1"/>
      <c r="AKB382" s="1"/>
      <c r="AKC382" s="1"/>
      <c r="AKD382" s="1"/>
      <c r="AKE382" s="1"/>
      <c r="AKF382" s="1"/>
      <c r="AKG382" s="1"/>
      <c r="AKH382" s="1"/>
      <c r="AKI382" s="1"/>
      <c r="AKJ382" s="1"/>
      <c r="AKK382" s="1"/>
      <c r="AKL382" s="1"/>
      <c r="AKM382" s="1"/>
      <c r="AKN382" s="1"/>
      <c r="AKO382" s="1"/>
      <c r="AKP382" s="1"/>
      <c r="AKQ382" s="1"/>
      <c r="AKR382" s="1"/>
      <c r="AKS382" s="1"/>
      <c r="AKT382" s="1"/>
      <c r="AKU382" s="1"/>
      <c r="AKV382" s="1"/>
      <c r="AKW382" s="1"/>
      <c r="AKX382" s="1"/>
      <c r="AKY382" s="1"/>
      <c r="AKZ382" s="1"/>
      <c r="ALA382" s="1"/>
      <c r="ALB382" s="1"/>
      <c r="ALC382" s="1"/>
      <c r="ALD382" s="1"/>
      <c r="ALE382" s="1"/>
      <c r="ALF382" s="1"/>
      <c r="ALG382" s="1"/>
      <c r="ALH382" s="1"/>
      <c r="ALI382" s="1"/>
      <c r="ALJ382" s="1"/>
      <c r="ALK382" s="1"/>
      <c r="ALL382" s="1"/>
      <c r="ALM382" s="1"/>
      <c r="ALN382" s="1"/>
      <c r="ALO382" s="1"/>
      <c r="ALP382" s="1"/>
      <c r="ALQ382" s="1"/>
      <c r="ALR382" s="1"/>
      <c r="ALS382" s="1"/>
      <c r="ALT382" s="1"/>
      <c r="ALU382" s="1"/>
      <c r="ALV382" s="1"/>
      <c r="ALW382" s="1"/>
      <c r="ALX382" s="1"/>
      <c r="ALY382" s="1"/>
      <c r="ALZ382" s="1"/>
      <c r="AMA382" s="1"/>
      <c r="AMB382" s="1"/>
      <c r="AMC382" s="1"/>
      <c r="AMD382" s="1"/>
      <c r="AME382" s="1"/>
      <c r="AMF382" s="1"/>
      <c r="AMG382" s="1"/>
      <c r="AMH382" s="1"/>
      <c r="AMI382" s="1"/>
      <c r="AMJ382" s="1"/>
    </row>
    <row r="383" spans="1:1024" customFormat="1" hidden="1" x14ac:dyDescent="0.25">
      <c r="A383" s="41" t="s">
        <v>854</v>
      </c>
      <c r="B383" s="3">
        <v>3815199000</v>
      </c>
      <c r="C383" s="6" t="s">
        <v>862</v>
      </c>
      <c r="D383" s="81" t="s">
        <v>863</v>
      </c>
      <c r="E383" s="3" t="s">
        <v>864</v>
      </c>
      <c r="F383" s="3"/>
      <c r="G383" s="3"/>
      <c r="H383" s="3"/>
      <c r="I383" s="3"/>
      <c r="J383" s="3"/>
      <c r="K383" s="37" t="s">
        <v>858</v>
      </c>
      <c r="L383" s="37">
        <v>7118004789</v>
      </c>
      <c r="M383" s="37" t="s">
        <v>859</v>
      </c>
      <c r="N383" s="6" t="s">
        <v>860</v>
      </c>
      <c r="O383" s="6" t="s">
        <v>861</v>
      </c>
      <c r="P383" s="8">
        <v>3815</v>
      </c>
      <c r="Q383" s="6" t="str">
        <f>MID(Таблица1[[#This Row],[ТН ВЭД 1]],1,2)</f>
        <v>38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  <c r="MR383" s="1"/>
      <c r="MS383" s="1"/>
      <c r="MT383" s="1"/>
      <c r="MU383" s="1"/>
      <c r="MV383" s="1"/>
      <c r="MW383" s="1"/>
      <c r="MX383" s="1"/>
      <c r="MY383" s="1"/>
      <c r="MZ383" s="1"/>
      <c r="NA383" s="1"/>
      <c r="NB383" s="1"/>
      <c r="NC383" s="1"/>
      <c r="ND383" s="1"/>
      <c r="NE383" s="1"/>
      <c r="NF383" s="1"/>
      <c r="NG383" s="1"/>
      <c r="NH383" s="1"/>
      <c r="NI383" s="1"/>
      <c r="NJ383" s="1"/>
      <c r="NK383" s="1"/>
      <c r="NL383" s="1"/>
      <c r="NM383" s="1"/>
      <c r="NN383" s="1"/>
      <c r="NO383" s="1"/>
      <c r="NP383" s="1"/>
      <c r="NQ383" s="1"/>
      <c r="NR383" s="1"/>
      <c r="NS383" s="1"/>
      <c r="NT383" s="1"/>
      <c r="NU383" s="1"/>
      <c r="NV383" s="1"/>
      <c r="NW383" s="1"/>
      <c r="NX383" s="1"/>
      <c r="NY383" s="1"/>
      <c r="NZ383" s="1"/>
      <c r="OA383" s="1"/>
      <c r="OB383" s="1"/>
      <c r="OC383" s="1"/>
      <c r="OD383" s="1"/>
      <c r="OE383" s="1"/>
      <c r="OF383" s="1"/>
      <c r="OG383" s="1"/>
      <c r="OH383" s="1"/>
      <c r="OI383" s="1"/>
      <c r="OJ383" s="1"/>
      <c r="OK383" s="1"/>
      <c r="OL383" s="1"/>
      <c r="OM383" s="1"/>
      <c r="ON383" s="1"/>
      <c r="OO383" s="1"/>
      <c r="OP383" s="1"/>
      <c r="OQ383" s="1"/>
      <c r="OR383" s="1"/>
      <c r="OS383" s="1"/>
      <c r="OT383" s="1"/>
      <c r="OU383" s="1"/>
      <c r="OV383" s="1"/>
      <c r="OW383" s="1"/>
      <c r="OX383" s="1"/>
      <c r="OY383" s="1"/>
      <c r="OZ383" s="1"/>
      <c r="PA383" s="1"/>
      <c r="PB383" s="1"/>
      <c r="PC383" s="1"/>
      <c r="PD383" s="1"/>
      <c r="PE383" s="1"/>
      <c r="PF383" s="1"/>
      <c r="PG383" s="1"/>
      <c r="PH383" s="1"/>
      <c r="PI383" s="1"/>
      <c r="PJ383" s="1"/>
      <c r="PK383" s="1"/>
      <c r="PL383" s="1"/>
      <c r="PM383" s="1"/>
      <c r="PN383" s="1"/>
      <c r="PO383" s="1"/>
      <c r="PP383" s="1"/>
      <c r="PQ383" s="1"/>
      <c r="PR383" s="1"/>
      <c r="PS383" s="1"/>
      <c r="PT383" s="1"/>
      <c r="PU383" s="1"/>
      <c r="PV383" s="1"/>
      <c r="PW383" s="1"/>
      <c r="PX383" s="1"/>
      <c r="PY383" s="1"/>
      <c r="PZ383" s="1"/>
      <c r="QA383" s="1"/>
      <c r="QB383" s="1"/>
      <c r="QC383" s="1"/>
      <c r="QD383" s="1"/>
      <c r="QE383" s="1"/>
      <c r="QF383" s="1"/>
      <c r="QG383" s="1"/>
      <c r="QH383" s="1"/>
      <c r="QI383" s="1"/>
      <c r="QJ383" s="1"/>
      <c r="QK383" s="1"/>
      <c r="QL383" s="1"/>
      <c r="QM383" s="1"/>
      <c r="QN383" s="1"/>
      <c r="QO383" s="1"/>
      <c r="QP383" s="1"/>
      <c r="QQ383" s="1"/>
      <c r="QR383" s="1"/>
      <c r="QS383" s="1"/>
      <c r="QT383" s="1"/>
      <c r="QU383" s="1"/>
      <c r="QV383" s="1"/>
      <c r="QW383" s="1"/>
      <c r="QX383" s="1"/>
      <c r="QY383" s="1"/>
      <c r="QZ383" s="1"/>
      <c r="RA383" s="1"/>
      <c r="RB383" s="1"/>
      <c r="RC383" s="1"/>
      <c r="RD383" s="1"/>
      <c r="RE383" s="1"/>
      <c r="RF383" s="1"/>
      <c r="RG383" s="1"/>
      <c r="RH383" s="1"/>
      <c r="RI383" s="1"/>
      <c r="RJ383" s="1"/>
      <c r="RK383" s="1"/>
      <c r="RL383" s="1"/>
      <c r="RM383" s="1"/>
      <c r="RN383" s="1"/>
      <c r="RO383" s="1"/>
      <c r="RP383" s="1"/>
      <c r="RQ383" s="1"/>
      <c r="RR383" s="1"/>
      <c r="RS383" s="1"/>
      <c r="RT383" s="1"/>
      <c r="RU383" s="1"/>
      <c r="RV383" s="1"/>
      <c r="RW383" s="1"/>
      <c r="RX383" s="1"/>
      <c r="RY383" s="1"/>
      <c r="RZ383" s="1"/>
      <c r="SA383" s="1"/>
      <c r="SB383" s="1"/>
      <c r="SC383" s="1"/>
      <c r="SD383" s="1"/>
      <c r="SE383" s="1"/>
      <c r="SF383" s="1"/>
      <c r="SG383" s="1"/>
      <c r="SH383" s="1"/>
      <c r="SI383" s="1"/>
      <c r="SJ383" s="1"/>
      <c r="SK383" s="1"/>
      <c r="SL383" s="1"/>
      <c r="SM383" s="1"/>
      <c r="SN383" s="1"/>
      <c r="SO383" s="1"/>
      <c r="SP383" s="1"/>
      <c r="SQ383" s="1"/>
      <c r="SR383" s="1"/>
      <c r="SS383" s="1"/>
      <c r="ST383" s="1"/>
      <c r="SU383" s="1"/>
      <c r="SV383" s="1"/>
      <c r="SW383" s="1"/>
      <c r="SX383" s="1"/>
      <c r="SY383" s="1"/>
      <c r="SZ383" s="1"/>
      <c r="TA383" s="1"/>
      <c r="TB383" s="1"/>
      <c r="TC383" s="1"/>
      <c r="TD383" s="1"/>
      <c r="TE383" s="1"/>
      <c r="TF383" s="1"/>
      <c r="TG383" s="1"/>
      <c r="TH383" s="1"/>
      <c r="TI383" s="1"/>
      <c r="TJ383" s="1"/>
      <c r="TK383" s="1"/>
      <c r="TL383" s="1"/>
      <c r="TM383" s="1"/>
      <c r="TN383" s="1"/>
      <c r="TO383" s="1"/>
      <c r="TP383" s="1"/>
      <c r="TQ383" s="1"/>
      <c r="TR383" s="1"/>
      <c r="TS383" s="1"/>
      <c r="TT383" s="1"/>
      <c r="TU383" s="1"/>
      <c r="TV383" s="1"/>
      <c r="TW383" s="1"/>
      <c r="TX383" s="1"/>
      <c r="TY383" s="1"/>
      <c r="TZ383" s="1"/>
      <c r="UA383" s="1"/>
      <c r="UB383" s="1"/>
      <c r="UC383" s="1"/>
      <c r="UD383" s="1"/>
      <c r="UE383" s="1"/>
      <c r="UF383" s="1"/>
      <c r="UG383" s="1"/>
      <c r="UH383" s="1"/>
      <c r="UI383" s="1"/>
      <c r="UJ383" s="1"/>
      <c r="UK383" s="1"/>
      <c r="UL383" s="1"/>
      <c r="UM383" s="1"/>
      <c r="UN383" s="1"/>
      <c r="UO383" s="1"/>
      <c r="UP383" s="1"/>
      <c r="UQ383" s="1"/>
      <c r="UR383" s="1"/>
      <c r="US383" s="1"/>
      <c r="UT383" s="1"/>
      <c r="UU383" s="1"/>
      <c r="UV383" s="1"/>
      <c r="UW383" s="1"/>
      <c r="UX383" s="1"/>
      <c r="UY383" s="1"/>
      <c r="UZ383" s="1"/>
      <c r="VA383" s="1"/>
      <c r="VB383" s="1"/>
      <c r="VC383" s="1"/>
      <c r="VD383" s="1"/>
      <c r="VE383" s="1"/>
      <c r="VF383" s="1"/>
      <c r="VG383" s="1"/>
      <c r="VH383" s="1"/>
      <c r="VI383" s="1"/>
      <c r="VJ383" s="1"/>
      <c r="VK383" s="1"/>
      <c r="VL383" s="1"/>
      <c r="VM383" s="1"/>
      <c r="VN383" s="1"/>
      <c r="VO383" s="1"/>
      <c r="VP383" s="1"/>
      <c r="VQ383" s="1"/>
      <c r="VR383" s="1"/>
      <c r="VS383" s="1"/>
      <c r="VT383" s="1"/>
      <c r="VU383" s="1"/>
      <c r="VV383" s="1"/>
      <c r="VW383" s="1"/>
      <c r="VX383" s="1"/>
      <c r="VY383" s="1"/>
      <c r="VZ383" s="1"/>
      <c r="WA383" s="1"/>
      <c r="WB383" s="1"/>
      <c r="WC383" s="1"/>
      <c r="WD383" s="1"/>
      <c r="WE383" s="1"/>
      <c r="WF383" s="1"/>
      <c r="WG383" s="1"/>
      <c r="WH383" s="1"/>
      <c r="WI383" s="1"/>
      <c r="WJ383" s="1"/>
      <c r="WK383" s="1"/>
      <c r="WL383" s="1"/>
      <c r="WM383" s="1"/>
      <c r="WN383" s="1"/>
      <c r="WO383" s="1"/>
      <c r="WP383" s="1"/>
      <c r="WQ383" s="1"/>
      <c r="WR383" s="1"/>
      <c r="WS383" s="1"/>
      <c r="WT383" s="1"/>
      <c r="WU383" s="1"/>
      <c r="WV383" s="1"/>
      <c r="WW383" s="1"/>
      <c r="WX383" s="1"/>
      <c r="WY383" s="1"/>
      <c r="WZ383" s="1"/>
      <c r="XA383" s="1"/>
      <c r="XB383" s="1"/>
      <c r="XC383" s="1"/>
      <c r="XD383" s="1"/>
      <c r="XE383" s="1"/>
      <c r="XF383" s="1"/>
      <c r="XG383" s="1"/>
      <c r="XH383" s="1"/>
      <c r="XI383" s="1"/>
      <c r="XJ383" s="1"/>
      <c r="XK383" s="1"/>
      <c r="XL383" s="1"/>
      <c r="XM383" s="1"/>
      <c r="XN383" s="1"/>
      <c r="XO383" s="1"/>
      <c r="XP383" s="1"/>
      <c r="XQ383" s="1"/>
      <c r="XR383" s="1"/>
      <c r="XS383" s="1"/>
      <c r="XT383" s="1"/>
      <c r="XU383" s="1"/>
      <c r="XV383" s="1"/>
      <c r="XW383" s="1"/>
      <c r="XX383" s="1"/>
      <c r="XY383" s="1"/>
      <c r="XZ383" s="1"/>
      <c r="YA383" s="1"/>
      <c r="YB383" s="1"/>
      <c r="YC383" s="1"/>
      <c r="YD383" s="1"/>
      <c r="YE383" s="1"/>
      <c r="YF383" s="1"/>
      <c r="YG383" s="1"/>
      <c r="YH383" s="1"/>
      <c r="YI383" s="1"/>
      <c r="YJ383" s="1"/>
      <c r="YK383" s="1"/>
      <c r="YL383" s="1"/>
      <c r="YM383" s="1"/>
      <c r="YN383" s="1"/>
      <c r="YO383" s="1"/>
      <c r="YP383" s="1"/>
      <c r="YQ383" s="1"/>
      <c r="YR383" s="1"/>
      <c r="YS383" s="1"/>
      <c r="YT383" s="1"/>
      <c r="YU383" s="1"/>
      <c r="YV383" s="1"/>
      <c r="YW383" s="1"/>
      <c r="YX383" s="1"/>
      <c r="YY383" s="1"/>
      <c r="YZ383" s="1"/>
      <c r="ZA383" s="1"/>
      <c r="ZB383" s="1"/>
      <c r="ZC383" s="1"/>
      <c r="ZD383" s="1"/>
      <c r="ZE383" s="1"/>
      <c r="ZF383" s="1"/>
      <c r="ZG383" s="1"/>
      <c r="ZH383" s="1"/>
      <c r="ZI383" s="1"/>
      <c r="ZJ383" s="1"/>
      <c r="ZK383" s="1"/>
      <c r="ZL383" s="1"/>
      <c r="ZM383" s="1"/>
      <c r="ZN383" s="1"/>
      <c r="ZO383" s="1"/>
      <c r="ZP383" s="1"/>
      <c r="ZQ383" s="1"/>
      <c r="ZR383" s="1"/>
      <c r="ZS383" s="1"/>
      <c r="ZT383" s="1"/>
      <c r="ZU383" s="1"/>
      <c r="ZV383" s="1"/>
      <c r="ZW383" s="1"/>
      <c r="ZX383" s="1"/>
      <c r="ZY383" s="1"/>
      <c r="ZZ383" s="1"/>
      <c r="AAA383" s="1"/>
      <c r="AAB383" s="1"/>
      <c r="AAC383" s="1"/>
      <c r="AAD383" s="1"/>
      <c r="AAE383" s="1"/>
      <c r="AAF383" s="1"/>
      <c r="AAG383" s="1"/>
      <c r="AAH383" s="1"/>
      <c r="AAI383" s="1"/>
      <c r="AAJ383" s="1"/>
      <c r="AAK383" s="1"/>
      <c r="AAL383" s="1"/>
      <c r="AAM383" s="1"/>
      <c r="AAN383" s="1"/>
      <c r="AAO383" s="1"/>
      <c r="AAP383" s="1"/>
      <c r="AAQ383" s="1"/>
      <c r="AAR383" s="1"/>
      <c r="AAS383" s="1"/>
      <c r="AAT383" s="1"/>
      <c r="AAU383" s="1"/>
      <c r="AAV383" s="1"/>
      <c r="AAW383" s="1"/>
      <c r="AAX383" s="1"/>
      <c r="AAY383" s="1"/>
      <c r="AAZ383" s="1"/>
      <c r="ABA383" s="1"/>
      <c r="ABB383" s="1"/>
      <c r="ABC383" s="1"/>
      <c r="ABD383" s="1"/>
      <c r="ABE383" s="1"/>
      <c r="ABF383" s="1"/>
      <c r="ABG383" s="1"/>
      <c r="ABH383" s="1"/>
      <c r="ABI383" s="1"/>
      <c r="ABJ383" s="1"/>
      <c r="ABK383" s="1"/>
      <c r="ABL383" s="1"/>
      <c r="ABM383" s="1"/>
      <c r="ABN383" s="1"/>
      <c r="ABO383" s="1"/>
      <c r="ABP383" s="1"/>
      <c r="ABQ383" s="1"/>
      <c r="ABR383" s="1"/>
      <c r="ABS383" s="1"/>
      <c r="ABT383" s="1"/>
      <c r="ABU383" s="1"/>
      <c r="ABV383" s="1"/>
      <c r="ABW383" s="1"/>
      <c r="ABX383" s="1"/>
      <c r="ABY383" s="1"/>
      <c r="ABZ383" s="1"/>
      <c r="ACA383" s="1"/>
      <c r="ACB383" s="1"/>
      <c r="ACC383" s="1"/>
      <c r="ACD383" s="1"/>
      <c r="ACE383" s="1"/>
      <c r="ACF383" s="1"/>
      <c r="ACG383" s="1"/>
      <c r="ACH383" s="1"/>
      <c r="ACI383" s="1"/>
      <c r="ACJ383" s="1"/>
      <c r="ACK383" s="1"/>
      <c r="ACL383" s="1"/>
      <c r="ACM383" s="1"/>
      <c r="ACN383" s="1"/>
      <c r="ACO383" s="1"/>
      <c r="ACP383" s="1"/>
      <c r="ACQ383" s="1"/>
      <c r="ACR383" s="1"/>
      <c r="ACS383" s="1"/>
      <c r="ACT383" s="1"/>
      <c r="ACU383" s="1"/>
      <c r="ACV383" s="1"/>
      <c r="ACW383" s="1"/>
      <c r="ACX383" s="1"/>
      <c r="ACY383" s="1"/>
      <c r="ACZ383" s="1"/>
      <c r="ADA383" s="1"/>
      <c r="ADB383" s="1"/>
      <c r="ADC383" s="1"/>
      <c r="ADD383" s="1"/>
      <c r="ADE383" s="1"/>
      <c r="ADF383" s="1"/>
      <c r="ADG383" s="1"/>
      <c r="ADH383" s="1"/>
      <c r="ADI383" s="1"/>
      <c r="ADJ383" s="1"/>
      <c r="ADK383" s="1"/>
      <c r="ADL383" s="1"/>
      <c r="ADM383" s="1"/>
      <c r="ADN383" s="1"/>
      <c r="ADO383" s="1"/>
      <c r="ADP383" s="1"/>
      <c r="ADQ383" s="1"/>
      <c r="ADR383" s="1"/>
      <c r="ADS383" s="1"/>
      <c r="ADT383" s="1"/>
      <c r="ADU383" s="1"/>
      <c r="ADV383" s="1"/>
      <c r="ADW383" s="1"/>
      <c r="ADX383" s="1"/>
      <c r="ADY383" s="1"/>
      <c r="ADZ383" s="1"/>
      <c r="AEA383" s="1"/>
      <c r="AEB383" s="1"/>
      <c r="AEC383" s="1"/>
      <c r="AED383" s="1"/>
      <c r="AEE383" s="1"/>
      <c r="AEF383" s="1"/>
      <c r="AEG383" s="1"/>
      <c r="AEH383" s="1"/>
      <c r="AEI383" s="1"/>
      <c r="AEJ383" s="1"/>
      <c r="AEK383" s="1"/>
      <c r="AEL383" s="1"/>
      <c r="AEM383" s="1"/>
      <c r="AEN383" s="1"/>
      <c r="AEO383" s="1"/>
      <c r="AEP383" s="1"/>
      <c r="AEQ383" s="1"/>
      <c r="AER383" s="1"/>
      <c r="AES383" s="1"/>
      <c r="AET383" s="1"/>
      <c r="AEU383" s="1"/>
      <c r="AEV383" s="1"/>
      <c r="AEW383" s="1"/>
      <c r="AEX383" s="1"/>
      <c r="AEY383" s="1"/>
      <c r="AEZ383" s="1"/>
      <c r="AFA383" s="1"/>
      <c r="AFB383" s="1"/>
      <c r="AFC383" s="1"/>
      <c r="AFD383" s="1"/>
      <c r="AFE383" s="1"/>
      <c r="AFF383" s="1"/>
      <c r="AFG383" s="1"/>
      <c r="AFH383" s="1"/>
      <c r="AFI383" s="1"/>
      <c r="AFJ383" s="1"/>
      <c r="AFK383" s="1"/>
      <c r="AFL383" s="1"/>
      <c r="AFM383" s="1"/>
      <c r="AFN383" s="1"/>
      <c r="AFO383" s="1"/>
      <c r="AFP383" s="1"/>
      <c r="AFQ383" s="1"/>
      <c r="AFR383" s="1"/>
      <c r="AFS383" s="1"/>
      <c r="AFT383" s="1"/>
      <c r="AFU383" s="1"/>
      <c r="AFV383" s="1"/>
      <c r="AFW383" s="1"/>
      <c r="AFX383" s="1"/>
      <c r="AFY383" s="1"/>
      <c r="AFZ383" s="1"/>
      <c r="AGA383" s="1"/>
      <c r="AGB383" s="1"/>
      <c r="AGC383" s="1"/>
      <c r="AGD383" s="1"/>
      <c r="AGE383" s="1"/>
      <c r="AGF383" s="1"/>
      <c r="AGG383" s="1"/>
      <c r="AGH383" s="1"/>
      <c r="AGI383" s="1"/>
      <c r="AGJ383" s="1"/>
      <c r="AGK383" s="1"/>
      <c r="AGL383" s="1"/>
      <c r="AGM383" s="1"/>
      <c r="AGN383" s="1"/>
      <c r="AGO383" s="1"/>
      <c r="AGP383" s="1"/>
      <c r="AGQ383" s="1"/>
      <c r="AGR383" s="1"/>
      <c r="AGS383" s="1"/>
      <c r="AGT383" s="1"/>
      <c r="AGU383" s="1"/>
      <c r="AGV383" s="1"/>
      <c r="AGW383" s="1"/>
      <c r="AGX383" s="1"/>
      <c r="AGY383" s="1"/>
      <c r="AGZ383" s="1"/>
      <c r="AHA383" s="1"/>
      <c r="AHB383" s="1"/>
      <c r="AHC383" s="1"/>
      <c r="AHD383" s="1"/>
      <c r="AHE383" s="1"/>
      <c r="AHF383" s="1"/>
      <c r="AHG383" s="1"/>
      <c r="AHH383" s="1"/>
      <c r="AHI383" s="1"/>
      <c r="AHJ383" s="1"/>
      <c r="AHK383" s="1"/>
      <c r="AHL383" s="1"/>
      <c r="AHM383" s="1"/>
      <c r="AHN383" s="1"/>
      <c r="AHO383" s="1"/>
      <c r="AHP383" s="1"/>
      <c r="AHQ383" s="1"/>
      <c r="AHR383" s="1"/>
      <c r="AHS383" s="1"/>
      <c r="AHT383" s="1"/>
      <c r="AHU383" s="1"/>
      <c r="AHV383" s="1"/>
      <c r="AHW383" s="1"/>
      <c r="AHX383" s="1"/>
      <c r="AHY383" s="1"/>
      <c r="AHZ383" s="1"/>
      <c r="AIA383" s="1"/>
      <c r="AIB383" s="1"/>
      <c r="AIC383" s="1"/>
      <c r="AID383" s="1"/>
      <c r="AIE383" s="1"/>
      <c r="AIF383" s="1"/>
      <c r="AIG383" s="1"/>
      <c r="AIH383" s="1"/>
      <c r="AII383" s="1"/>
      <c r="AIJ383" s="1"/>
      <c r="AIK383" s="1"/>
      <c r="AIL383" s="1"/>
      <c r="AIM383" s="1"/>
      <c r="AIN383" s="1"/>
      <c r="AIO383" s="1"/>
      <c r="AIP383" s="1"/>
      <c r="AIQ383" s="1"/>
      <c r="AIR383" s="1"/>
      <c r="AIS383" s="1"/>
      <c r="AIT383" s="1"/>
      <c r="AIU383" s="1"/>
      <c r="AIV383" s="1"/>
      <c r="AIW383" s="1"/>
      <c r="AIX383" s="1"/>
      <c r="AIY383" s="1"/>
      <c r="AIZ383" s="1"/>
      <c r="AJA383" s="1"/>
      <c r="AJB383" s="1"/>
      <c r="AJC383" s="1"/>
      <c r="AJD383" s="1"/>
      <c r="AJE383" s="1"/>
      <c r="AJF383" s="1"/>
      <c r="AJG383" s="1"/>
      <c r="AJH383" s="1"/>
      <c r="AJI383" s="1"/>
      <c r="AJJ383" s="1"/>
      <c r="AJK383" s="1"/>
      <c r="AJL383" s="1"/>
      <c r="AJM383" s="1"/>
      <c r="AJN383" s="1"/>
      <c r="AJO383" s="1"/>
      <c r="AJP383" s="1"/>
      <c r="AJQ383" s="1"/>
      <c r="AJR383" s="1"/>
      <c r="AJS383" s="1"/>
      <c r="AJT383" s="1"/>
      <c r="AJU383" s="1"/>
      <c r="AJV383" s="1"/>
      <c r="AJW383" s="1"/>
      <c r="AJX383" s="1"/>
      <c r="AJY383" s="1"/>
      <c r="AJZ383" s="1"/>
      <c r="AKA383" s="1"/>
      <c r="AKB383" s="1"/>
      <c r="AKC383" s="1"/>
      <c r="AKD383" s="1"/>
      <c r="AKE383" s="1"/>
      <c r="AKF383" s="1"/>
      <c r="AKG383" s="1"/>
      <c r="AKH383" s="1"/>
      <c r="AKI383" s="1"/>
      <c r="AKJ383" s="1"/>
      <c r="AKK383" s="1"/>
      <c r="AKL383" s="1"/>
      <c r="AKM383" s="1"/>
      <c r="AKN383" s="1"/>
      <c r="AKO383" s="1"/>
      <c r="AKP383" s="1"/>
      <c r="AKQ383" s="1"/>
      <c r="AKR383" s="1"/>
      <c r="AKS383" s="1"/>
      <c r="AKT383" s="1"/>
      <c r="AKU383" s="1"/>
      <c r="AKV383" s="1"/>
      <c r="AKW383" s="1"/>
      <c r="AKX383" s="1"/>
      <c r="AKY383" s="1"/>
      <c r="AKZ383" s="1"/>
      <c r="ALA383" s="1"/>
      <c r="ALB383" s="1"/>
      <c r="ALC383" s="1"/>
      <c r="ALD383" s="1"/>
      <c r="ALE383" s="1"/>
      <c r="ALF383" s="1"/>
      <c r="ALG383" s="1"/>
      <c r="ALH383" s="1"/>
      <c r="ALI383" s="1"/>
      <c r="ALJ383" s="1"/>
      <c r="ALK383" s="1"/>
      <c r="ALL383" s="1"/>
      <c r="ALM383" s="1"/>
      <c r="ALN383" s="1"/>
      <c r="ALO383" s="1"/>
      <c r="ALP383" s="1"/>
      <c r="ALQ383" s="1"/>
      <c r="ALR383" s="1"/>
      <c r="ALS383" s="1"/>
      <c r="ALT383" s="1"/>
      <c r="ALU383" s="1"/>
      <c r="ALV383" s="1"/>
      <c r="ALW383" s="1"/>
      <c r="ALX383" s="1"/>
      <c r="ALY383" s="1"/>
      <c r="ALZ383" s="1"/>
      <c r="AMA383" s="1"/>
      <c r="AMB383" s="1"/>
      <c r="AMC383" s="1"/>
      <c r="AMD383" s="1"/>
      <c r="AME383" s="1"/>
      <c r="AMF383" s="1"/>
      <c r="AMG383" s="1"/>
      <c r="AMH383" s="1"/>
      <c r="AMI383" s="1"/>
      <c r="AMJ383" s="1"/>
    </row>
    <row r="384" spans="1:1024" customFormat="1" hidden="1" x14ac:dyDescent="0.25">
      <c r="A384" s="49" t="s">
        <v>854</v>
      </c>
      <c r="B384" s="10">
        <v>3815199000</v>
      </c>
      <c r="C384" s="13" t="s">
        <v>865</v>
      </c>
      <c r="D384" s="80" t="s">
        <v>866</v>
      </c>
      <c r="E384" s="10"/>
      <c r="F384" s="10"/>
      <c r="G384" s="10"/>
      <c r="H384" s="10"/>
      <c r="I384" s="10"/>
      <c r="J384" s="10"/>
      <c r="K384" s="38" t="s">
        <v>858</v>
      </c>
      <c r="L384" s="38">
        <v>7118004789</v>
      </c>
      <c r="M384" s="38" t="s">
        <v>859</v>
      </c>
      <c r="N384" s="13" t="s">
        <v>860</v>
      </c>
      <c r="O384" s="13" t="s">
        <v>861</v>
      </c>
      <c r="P384" s="15">
        <v>3815</v>
      </c>
      <c r="Q384" s="13" t="str">
        <f>MID(Таблица1[[#This Row],[ТН ВЭД 1]],1,2)</f>
        <v>38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  <c r="MR384" s="1"/>
      <c r="MS384" s="1"/>
      <c r="MT384" s="1"/>
      <c r="MU384" s="1"/>
      <c r="MV384" s="1"/>
      <c r="MW384" s="1"/>
      <c r="MX384" s="1"/>
      <c r="MY384" s="1"/>
      <c r="MZ384" s="1"/>
      <c r="NA384" s="1"/>
      <c r="NB384" s="1"/>
      <c r="NC384" s="1"/>
      <c r="ND384" s="1"/>
      <c r="NE384" s="1"/>
      <c r="NF384" s="1"/>
      <c r="NG384" s="1"/>
      <c r="NH384" s="1"/>
      <c r="NI384" s="1"/>
      <c r="NJ384" s="1"/>
      <c r="NK384" s="1"/>
      <c r="NL384" s="1"/>
      <c r="NM384" s="1"/>
      <c r="NN384" s="1"/>
      <c r="NO384" s="1"/>
      <c r="NP384" s="1"/>
      <c r="NQ384" s="1"/>
      <c r="NR384" s="1"/>
      <c r="NS384" s="1"/>
      <c r="NT384" s="1"/>
      <c r="NU384" s="1"/>
      <c r="NV384" s="1"/>
      <c r="NW384" s="1"/>
      <c r="NX384" s="1"/>
      <c r="NY384" s="1"/>
      <c r="NZ384" s="1"/>
      <c r="OA384" s="1"/>
      <c r="OB384" s="1"/>
      <c r="OC384" s="1"/>
      <c r="OD384" s="1"/>
      <c r="OE384" s="1"/>
      <c r="OF384" s="1"/>
      <c r="OG384" s="1"/>
      <c r="OH384" s="1"/>
      <c r="OI384" s="1"/>
      <c r="OJ384" s="1"/>
      <c r="OK384" s="1"/>
      <c r="OL384" s="1"/>
      <c r="OM384" s="1"/>
      <c r="ON384" s="1"/>
      <c r="OO384" s="1"/>
      <c r="OP384" s="1"/>
      <c r="OQ384" s="1"/>
      <c r="OR384" s="1"/>
      <c r="OS384" s="1"/>
      <c r="OT384" s="1"/>
      <c r="OU384" s="1"/>
      <c r="OV384" s="1"/>
      <c r="OW384" s="1"/>
      <c r="OX384" s="1"/>
      <c r="OY384" s="1"/>
      <c r="OZ384" s="1"/>
      <c r="PA384" s="1"/>
      <c r="PB384" s="1"/>
      <c r="PC384" s="1"/>
      <c r="PD384" s="1"/>
      <c r="PE384" s="1"/>
      <c r="PF384" s="1"/>
      <c r="PG384" s="1"/>
      <c r="PH384" s="1"/>
      <c r="PI384" s="1"/>
      <c r="PJ384" s="1"/>
      <c r="PK384" s="1"/>
      <c r="PL384" s="1"/>
      <c r="PM384" s="1"/>
      <c r="PN384" s="1"/>
      <c r="PO384" s="1"/>
      <c r="PP384" s="1"/>
      <c r="PQ384" s="1"/>
      <c r="PR384" s="1"/>
      <c r="PS384" s="1"/>
      <c r="PT384" s="1"/>
      <c r="PU384" s="1"/>
      <c r="PV384" s="1"/>
      <c r="PW384" s="1"/>
      <c r="PX384" s="1"/>
      <c r="PY384" s="1"/>
      <c r="PZ384" s="1"/>
      <c r="QA384" s="1"/>
      <c r="QB384" s="1"/>
      <c r="QC384" s="1"/>
      <c r="QD384" s="1"/>
      <c r="QE384" s="1"/>
      <c r="QF384" s="1"/>
      <c r="QG384" s="1"/>
      <c r="QH384" s="1"/>
      <c r="QI384" s="1"/>
      <c r="QJ384" s="1"/>
      <c r="QK384" s="1"/>
      <c r="QL384" s="1"/>
      <c r="QM384" s="1"/>
      <c r="QN384" s="1"/>
      <c r="QO384" s="1"/>
      <c r="QP384" s="1"/>
      <c r="QQ384" s="1"/>
      <c r="QR384" s="1"/>
      <c r="QS384" s="1"/>
      <c r="QT384" s="1"/>
      <c r="QU384" s="1"/>
      <c r="QV384" s="1"/>
      <c r="QW384" s="1"/>
      <c r="QX384" s="1"/>
      <c r="QY384" s="1"/>
      <c r="QZ384" s="1"/>
      <c r="RA384" s="1"/>
      <c r="RB384" s="1"/>
      <c r="RC384" s="1"/>
      <c r="RD384" s="1"/>
      <c r="RE384" s="1"/>
      <c r="RF384" s="1"/>
      <c r="RG384" s="1"/>
      <c r="RH384" s="1"/>
      <c r="RI384" s="1"/>
      <c r="RJ384" s="1"/>
      <c r="RK384" s="1"/>
      <c r="RL384" s="1"/>
      <c r="RM384" s="1"/>
      <c r="RN384" s="1"/>
      <c r="RO384" s="1"/>
      <c r="RP384" s="1"/>
      <c r="RQ384" s="1"/>
      <c r="RR384" s="1"/>
      <c r="RS384" s="1"/>
      <c r="RT384" s="1"/>
      <c r="RU384" s="1"/>
      <c r="RV384" s="1"/>
      <c r="RW384" s="1"/>
      <c r="RX384" s="1"/>
      <c r="RY384" s="1"/>
      <c r="RZ384" s="1"/>
      <c r="SA384" s="1"/>
      <c r="SB384" s="1"/>
      <c r="SC384" s="1"/>
      <c r="SD384" s="1"/>
      <c r="SE384" s="1"/>
      <c r="SF384" s="1"/>
      <c r="SG384" s="1"/>
      <c r="SH384" s="1"/>
      <c r="SI384" s="1"/>
      <c r="SJ384" s="1"/>
      <c r="SK384" s="1"/>
      <c r="SL384" s="1"/>
      <c r="SM384" s="1"/>
      <c r="SN384" s="1"/>
      <c r="SO384" s="1"/>
      <c r="SP384" s="1"/>
      <c r="SQ384" s="1"/>
      <c r="SR384" s="1"/>
      <c r="SS384" s="1"/>
      <c r="ST384" s="1"/>
      <c r="SU384" s="1"/>
      <c r="SV384" s="1"/>
      <c r="SW384" s="1"/>
      <c r="SX384" s="1"/>
      <c r="SY384" s="1"/>
      <c r="SZ384" s="1"/>
      <c r="TA384" s="1"/>
      <c r="TB384" s="1"/>
      <c r="TC384" s="1"/>
      <c r="TD384" s="1"/>
      <c r="TE384" s="1"/>
      <c r="TF384" s="1"/>
      <c r="TG384" s="1"/>
      <c r="TH384" s="1"/>
      <c r="TI384" s="1"/>
      <c r="TJ384" s="1"/>
      <c r="TK384" s="1"/>
      <c r="TL384" s="1"/>
      <c r="TM384" s="1"/>
      <c r="TN384" s="1"/>
      <c r="TO384" s="1"/>
      <c r="TP384" s="1"/>
      <c r="TQ384" s="1"/>
      <c r="TR384" s="1"/>
      <c r="TS384" s="1"/>
      <c r="TT384" s="1"/>
      <c r="TU384" s="1"/>
      <c r="TV384" s="1"/>
      <c r="TW384" s="1"/>
      <c r="TX384" s="1"/>
      <c r="TY384" s="1"/>
      <c r="TZ384" s="1"/>
      <c r="UA384" s="1"/>
      <c r="UB384" s="1"/>
      <c r="UC384" s="1"/>
      <c r="UD384" s="1"/>
      <c r="UE384" s="1"/>
      <c r="UF384" s="1"/>
      <c r="UG384" s="1"/>
      <c r="UH384" s="1"/>
      <c r="UI384" s="1"/>
      <c r="UJ384" s="1"/>
      <c r="UK384" s="1"/>
      <c r="UL384" s="1"/>
      <c r="UM384" s="1"/>
      <c r="UN384" s="1"/>
      <c r="UO384" s="1"/>
      <c r="UP384" s="1"/>
      <c r="UQ384" s="1"/>
      <c r="UR384" s="1"/>
      <c r="US384" s="1"/>
      <c r="UT384" s="1"/>
      <c r="UU384" s="1"/>
      <c r="UV384" s="1"/>
      <c r="UW384" s="1"/>
      <c r="UX384" s="1"/>
      <c r="UY384" s="1"/>
      <c r="UZ384" s="1"/>
      <c r="VA384" s="1"/>
      <c r="VB384" s="1"/>
      <c r="VC384" s="1"/>
      <c r="VD384" s="1"/>
      <c r="VE384" s="1"/>
      <c r="VF384" s="1"/>
      <c r="VG384" s="1"/>
      <c r="VH384" s="1"/>
      <c r="VI384" s="1"/>
      <c r="VJ384" s="1"/>
      <c r="VK384" s="1"/>
      <c r="VL384" s="1"/>
      <c r="VM384" s="1"/>
      <c r="VN384" s="1"/>
      <c r="VO384" s="1"/>
      <c r="VP384" s="1"/>
      <c r="VQ384" s="1"/>
      <c r="VR384" s="1"/>
      <c r="VS384" s="1"/>
      <c r="VT384" s="1"/>
      <c r="VU384" s="1"/>
      <c r="VV384" s="1"/>
      <c r="VW384" s="1"/>
      <c r="VX384" s="1"/>
      <c r="VY384" s="1"/>
      <c r="VZ384" s="1"/>
      <c r="WA384" s="1"/>
      <c r="WB384" s="1"/>
      <c r="WC384" s="1"/>
      <c r="WD384" s="1"/>
      <c r="WE384" s="1"/>
      <c r="WF384" s="1"/>
      <c r="WG384" s="1"/>
      <c r="WH384" s="1"/>
      <c r="WI384" s="1"/>
      <c r="WJ384" s="1"/>
      <c r="WK384" s="1"/>
      <c r="WL384" s="1"/>
      <c r="WM384" s="1"/>
      <c r="WN384" s="1"/>
      <c r="WO384" s="1"/>
      <c r="WP384" s="1"/>
      <c r="WQ384" s="1"/>
      <c r="WR384" s="1"/>
      <c r="WS384" s="1"/>
      <c r="WT384" s="1"/>
      <c r="WU384" s="1"/>
      <c r="WV384" s="1"/>
      <c r="WW384" s="1"/>
      <c r="WX384" s="1"/>
      <c r="WY384" s="1"/>
      <c r="WZ384" s="1"/>
      <c r="XA384" s="1"/>
      <c r="XB384" s="1"/>
      <c r="XC384" s="1"/>
      <c r="XD384" s="1"/>
      <c r="XE384" s="1"/>
      <c r="XF384" s="1"/>
      <c r="XG384" s="1"/>
      <c r="XH384" s="1"/>
      <c r="XI384" s="1"/>
      <c r="XJ384" s="1"/>
      <c r="XK384" s="1"/>
      <c r="XL384" s="1"/>
      <c r="XM384" s="1"/>
      <c r="XN384" s="1"/>
      <c r="XO384" s="1"/>
      <c r="XP384" s="1"/>
      <c r="XQ384" s="1"/>
      <c r="XR384" s="1"/>
      <c r="XS384" s="1"/>
      <c r="XT384" s="1"/>
      <c r="XU384" s="1"/>
      <c r="XV384" s="1"/>
      <c r="XW384" s="1"/>
      <c r="XX384" s="1"/>
      <c r="XY384" s="1"/>
      <c r="XZ384" s="1"/>
      <c r="YA384" s="1"/>
      <c r="YB384" s="1"/>
      <c r="YC384" s="1"/>
      <c r="YD384" s="1"/>
      <c r="YE384" s="1"/>
      <c r="YF384" s="1"/>
      <c r="YG384" s="1"/>
      <c r="YH384" s="1"/>
      <c r="YI384" s="1"/>
      <c r="YJ384" s="1"/>
      <c r="YK384" s="1"/>
      <c r="YL384" s="1"/>
      <c r="YM384" s="1"/>
      <c r="YN384" s="1"/>
      <c r="YO384" s="1"/>
      <c r="YP384" s="1"/>
      <c r="YQ384" s="1"/>
      <c r="YR384" s="1"/>
      <c r="YS384" s="1"/>
      <c r="YT384" s="1"/>
      <c r="YU384" s="1"/>
      <c r="YV384" s="1"/>
      <c r="YW384" s="1"/>
      <c r="YX384" s="1"/>
      <c r="YY384" s="1"/>
      <c r="YZ384" s="1"/>
      <c r="ZA384" s="1"/>
      <c r="ZB384" s="1"/>
      <c r="ZC384" s="1"/>
      <c r="ZD384" s="1"/>
      <c r="ZE384" s="1"/>
      <c r="ZF384" s="1"/>
      <c r="ZG384" s="1"/>
      <c r="ZH384" s="1"/>
      <c r="ZI384" s="1"/>
      <c r="ZJ384" s="1"/>
      <c r="ZK384" s="1"/>
      <c r="ZL384" s="1"/>
      <c r="ZM384" s="1"/>
      <c r="ZN384" s="1"/>
      <c r="ZO384" s="1"/>
      <c r="ZP384" s="1"/>
      <c r="ZQ384" s="1"/>
      <c r="ZR384" s="1"/>
      <c r="ZS384" s="1"/>
      <c r="ZT384" s="1"/>
      <c r="ZU384" s="1"/>
      <c r="ZV384" s="1"/>
      <c r="ZW384" s="1"/>
      <c r="ZX384" s="1"/>
      <c r="ZY384" s="1"/>
      <c r="ZZ384" s="1"/>
      <c r="AAA384" s="1"/>
      <c r="AAB384" s="1"/>
      <c r="AAC384" s="1"/>
      <c r="AAD384" s="1"/>
      <c r="AAE384" s="1"/>
      <c r="AAF384" s="1"/>
      <c r="AAG384" s="1"/>
      <c r="AAH384" s="1"/>
      <c r="AAI384" s="1"/>
      <c r="AAJ384" s="1"/>
      <c r="AAK384" s="1"/>
      <c r="AAL384" s="1"/>
      <c r="AAM384" s="1"/>
      <c r="AAN384" s="1"/>
      <c r="AAO384" s="1"/>
      <c r="AAP384" s="1"/>
      <c r="AAQ384" s="1"/>
      <c r="AAR384" s="1"/>
      <c r="AAS384" s="1"/>
      <c r="AAT384" s="1"/>
      <c r="AAU384" s="1"/>
      <c r="AAV384" s="1"/>
      <c r="AAW384" s="1"/>
      <c r="AAX384" s="1"/>
      <c r="AAY384" s="1"/>
      <c r="AAZ384" s="1"/>
      <c r="ABA384" s="1"/>
      <c r="ABB384" s="1"/>
      <c r="ABC384" s="1"/>
      <c r="ABD384" s="1"/>
      <c r="ABE384" s="1"/>
      <c r="ABF384" s="1"/>
      <c r="ABG384" s="1"/>
      <c r="ABH384" s="1"/>
      <c r="ABI384" s="1"/>
      <c r="ABJ384" s="1"/>
      <c r="ABK384" s="1"/>
      <c r="ABL384" s="1"/>
      <c r="ABM384" s="1"/>
      <c r="ABN384" s="1"/>
      <c r="ABO384" s="1"/>
      <c r="ABP384" s="1"/>
      <c r="ABQ384" s="1"/>
      <c r="ABR384" s="1"/>
      <c r="ABS384" s="1"/>
      <c r="ABT384" s="1"/>
      <c r="ABU384" s="1"/>
      <c r="ABV384" s="1"/>
      <c r="ABW384" s="1"/>
      <c r="ABX384" s="1"/>
      <c r="ABY384" s="1"/>
      <c r="ABZ384" s="1"/>
      <c r="ACA384" s="1"/>
      <c r="ACB384" s="1"/>
      <c r="ACC384" s="1"/>
      <c r="ACD384" s="1"/>
      <c r="ACE384" s="1"/>
      <c r="ACF384" s="1"/>
      <c r="ACG384" s="1"/>
      <c r="ACH384" s="1"/>
      <c r="ACI384" s="1"/>
      <c r="ACJ384" s="1"/>
      <c r="ACK384" s="1"/>
      <c r="ACL384" s="1"/>
      <c r="ACM384" s="1"/>
      <c r="ACN384" s="1"/>
      <c r="ACO384" s="1"/>
      <c r="ACP384" s="1"/>
      <c r="ACQ384" s="1"/>
      <c r="ACR384" s="1"/>
      <c r="ACS384" s="1"/>
      <c r="ACT384" s="1"/>
      <c r="ACU384" s="1"/>
      <c r="ACV384" s="1"/>
      <c r="ACW384" s="1"/>
      <c r="ACX384" s="1"/>
      <c r="ACY384" s="1"/>
      <c r="ACZ384" s="1"/>
      <c r="ADA384" s="1"/>
      <c r="ADB384" s="1"/>
      <c r="ADC384" s="1"/>
      <c r="ADD384" s="1"/>
      <c r="ADE384" s="1"/>
      <c r="ADF384" s="1"/>
      <c r="ADG384" s="1"/>
      <c r="ADH384" s="1"/>
      <c r="ADI384" s="1"/>
      <c r="ADJ384" s="1"/>
      <c r="ADK384" s="1"/>
      <c r="ADL384" s="1"/>
      <c r="ADM384" s="1"/>
      <c r="ADN384" s="1"/>
      <c r="ADO384" s="1"/>
      <c r="ADP384" s="1"/>
      <c r="ADQ384" s="1"/>
      <c r="ADR384" s="1"/>
      <c r="ADS384" s="1"/>
      <c r="ADT384" s="1"/>
      <c r="ADU384" s="1"/>
      <c r="ADV384" s="1"/>
      <c r="ADW384" s="1"/>
      <c r="ADX384" s="1"/>
      <c r="ADY384" s="1"/>
      <c r="ADZ384" s="1"/>
      <c r="AEA384" s="1"/>
      <c r="AEB384" s="1"/>
      <c r="AEC384" s="1"/>
      <c r="AED384" s="1"/>
      <c r="AEE384" s="1"/>
      <c r="AEF384" s="1"/>
      <c r="AEG384" s="1"/>
      <c r="AEH384" s="1"/>
      <c r="AEI384" s="1"/>
      <c r="AEJ384" s="1"/>
      <c r="AEK384" s="1"/>
      <c r="AEL384" s="1"/>
      <c r="AEM384" s="1"/>
      <c r="AEN384" s="1"/>
      <c r="AEO384" s="1"/>
      <c r="AEP384" s="1"/>
      <c r="AEQ384" s="1"/>
      <c r="AER384" s="1"/>
      <c r="AES384" s="1"/>
      <c r="AET384" s="1"/>
      <c r="AEU384" s="1"/>
      <c r="AEV384" s="1"/>
      <c r="AEW384" s="1"/>
      <c r="AEX384" s="1"/>
      <c r="AEY384" s="1"/>
      <c r="AEZ384" s="1"/>
      <c r="AFA384" s="1"/>
      <c r="AFB384" s="1"/>
      <c r="AFC384" s="1"/>
      <c r="AFD384" s="1"/>
      <c r="AFE384" s="1"/>
      <c r="AFF384" s="1"/>
      <c r="AFG384" s="1"/>
      <c r="AFH384" s="1"/>
      <c r="AFI384" s="1"/>
      <c r="AFJ384" s="1"/>
      <c r="AFK384" s="1"/>
      <c r="AFL384" s="1"/>
      <c r="AFM384" s="1"/>
      <c r="AFN384" s="1"/>
      <c r="AFO384" s="1"/>
      <c r="AFP384" s="1"/>
      <c r="AFQ384" s="1"/>
      <c r="AFR384" s="1"/>
      <c r="AFS384" s="1"/>
      <c r="AFT384" s="1"/>
      <c r="AFU384" s="1"/>
      <c r="AFV384" s="1"/>
      <c r="AFW384" s="1"/>
      <c r="AFX384" s="1"/>
      <c r="AFY384" s="1"/>
      <c r="AFZ384" s="1"/>
      <c r="AGA384" s="1"/>
      <c r="AGB384" s="1"/>
      <c r="AGC384" s="1"/>
      <c r="AGD384" s="1"/>
      <c r="AGE384" s="1"/>
      <c r="AGF384" s="1"/>
      <c r="AGG384" s="1"/>
      <c r="AGH384" s="1"/>
      <c r="AGI384" s="1"/>
      <c r="AGJ384" s="1"/>
      <c r="AGK384" s="1"/>
      <c r="AGL384" s="1"/>
      <c r="AGM384" s="1"/>
      <c r="AGN384" s="1"/>
      <c r="AGO384" s="1"/>
      <c r="AGP384" s="1"/>
      <c r="AGQ384" s="1"/>
      <c r="AGR384" s="1"/>
      <c r="AGS384" s="1"/>
      <c r="AGT384" s="1"/>
      <c r="AGU384" s="1"/>
      <c r="AGV384" s="1"/>
      <c r="AGW384" s="1"/>
      <c r="AGX384" s="1"/>
      <c r="AGY384" s="1"/>
      <c r="AGZ384" s="1"/>
      <c r="AHA384" s="1"/>
      <c r="AHB384" s="1"/>
      <c r="AHC384" s="1"/>
      <c r="AHD384" s="1"/>
      <c r="AHE384" s="1"/>
      <c r="AHF384" s="1"/>
      <c r="AHG384" s="1"/>
      <c r="AHH384" s="1"/>
      <c r="AHI384" s="1"/>
      <c r="AHJ384" s="1"/>
      <c r="AHK384" s="1"/>
      <c r="AHL384" s="1"/>
      <c r="AHM384" s="1"/>
      <c r="AHN384" s="1"/>
      <c r="AHO384" s="1"/>
      <c r="AHP384" s="1"/>
      <c r="AHQ384" s="1"/>
      <c r="AHR384" s="1"/>
      <c r="AHS384" s="1"/>
      <c r="AHT384" s="1"/>
      <c r="AHU384" s="1"/>
      <c r="AHV384" s="1"/>
      <c r="AHW384" s="1"/>
      <c r="AHX384" s="1"/>
      <c r="AHY384" s="1"/>
      <c r="AHZ384" s="1"/>
      <c r="AIA384" s="1"/>
      <c r="AIB384" s="1"/>
      <c r="AIC384" s="1"/>
      <c r="AID384" s="1"/>
      <c r="AIE384" s="1"/>
      <c r="AIF384" s="1"/>
      <c r="AIG384" s="1"/>
      <c r="AIH384" s="1"/>
      <c r="AII384" s="1"/>
      <c r="AIJ384" s="1"/>
      <c r="AIK384" s="1"/>
      <c r="AIL384" s="1"/>
      <c r="AIM384" s="1"/>
      <c r="AIN384" s="1"/>
      <c r="AIO384" s="1"/>
      <c r="AIP384" s="1"/>
      <c r="AIQ384" s="1"/>
      <c r="AIR384" s="1"/>
      <c r="AIS384" s="1"/>
      <c r="AIT384" s="1"/>
      <c r="AIU384" s="1"/>
      <c r="AIV384" s="1"/>
      <c r="AIW384" s="1"/>
      <c r="AIX384" s="1"/>
      <c r="AIY384" s="1"/>
      <c r="AIZ384" s="1"/>
      <c r="AJA384" s="1"/>
      <c r="AJB384" s="1"/>
      <c r="AJC384" s="1"/>
      <c r="AJD384" s="1"/>
      <c r="AJE384" s="1"/>
      <c r="AJF384" s="1"/>
      <c r="AJG384" s="1"/>
      <c r="AJH384" s="1"/>
      <c r="AJI384" s="1"/>
      <c r="AJJ384" s="1"/>
      <c r="AJK384" s="1"/>
      <c r="AJL384" s="1"/>
      <c r="AJM384" s="1"/>
      <c r="AJN384" s="1"/>
      <c r="AJO384" s="1"/>
      <c r="AJP384" s="1"/>
      <c r="AJQ384" s="1"/>
      <c r="AJR384" s="1"/>
      <c r="AJS384" s="1"/>
      <c r="AJT384" s="1"/>
      <c r="AJU384" s="1"/>
      <c r="AJV384" s="1"/>
      <c r="AJW384" s="1"/>
      <c r="AJX384" s="1"/>
      <c r="AJY384" s="1"/>
      <c r="AJZ384" s="1"/>
      <c r="AKA384" s="1"/>
      <c r="AKB384" s="1"/>
      <c r="AKC384" s="1"/>
      <c r="AKD384" s="1"/>
      <c r="AKE384" s="1"/>
      <c r="AKF384" s="1"/>
      <c r="AKG384" s="1"/>
      <c r="AKH384" s="1"/>
      <c r="AKI384" s="1"/>
      <c r="AKJ384" s="1"/>
      <c r="AKK384" s="1"/>
      <c r="AKL384" s="1"/>
      <c r="AKM384" s="1"/>
      <c r="AKN384" s="1"/>
      <c r="AKO384" s="1"/>
      <c r="AKP384" s="1"/>
      <c r="AKQ384" s="1"/>
      <c r="AKR384" s="1"/>
      <c r="AKS384" s="1"/>
      <c r="AKT384" s="1"/>
      <c r="AKU384" s="1"/>
      <c r="AKV384" s="1"/>
      <c r="AKW384" s="1"/>
      <c r="AKX384" s="1"/>
      <c r="AKY384" s="1"/>
      <c r="AKZ384" s="1"/>
      <c r="ALA384" s="1"/>
      <c r="ALB384" s="1"/>
      <c r="ALC384" s="1"/>
      <c r="ALD384" s="1"/>
      <c r="ALE384" s="1"/>
      <c r="ALF384" s="1"/>
      <c r="ALG384" s="1"/>
      <c r="ALH384" s="1"/>
      <c r="ALI384" s="1"/>
      <c r="ALJ384" s="1"/>
      <c r="ALK384" s="1"/>
      <c r="ALL384" s="1"/>
      <c r="ALM384" s="1"/>
      <c r="ALN384" s="1"/>
      <c r="ALO384" s="1"/>
      <c r="ALP384" s="1"/>
      <c r="ALQ384" s="1"/>
      <c r="ALR384" s="1"/>
      <c r="ALS384" s="1"/>
      <c r="ALT384" s="1"/>
      <c r="ALU384" s="1"/>
      <c r="ALV384" s="1"/>
      <c r="ALW384" s="1"/>
      <c r="ALX384" s="1"/>
      <c r="ALY384" s="1"/>
      <c r="ALZ384" s="1"/>
      <c r="AMA384" s="1"/>
      <c r="AMB384" s="1"/>
      <c r="AMC384" s="1"/>
      <c r="AMD384" s="1"/>
      <c r="AME384" s="1"/>
      <c r="AMF384" s="1"/>
      <c r="AMG384" s="1"/>
      <c r="AMH384" s="1"/>
      <c r="AMI384" s="1"/>
      <c r="AMJ384" s="1"/>
    </row>
    <row r="385" spans="1:1024" customFormat="1" ht="31.5" hidden="1" x14ac:dyDescent="0.25">
      <c r="A385" s="41" t="s">
        <v>867</v>
      </c>
      <c r="B385" s="3">
        <v>8413705100</v>
      </c>
      <c r="C385" s="81" t="s">
        <v>868</v>
      </c>
      <c r="D385" s="82" t="s">
        <v>869</v>
      </c>
      <c r="E385" s="23" t="s">
        <v>870</v>
      </c>
      <c r="F385" s="3"/>
      <c r="G385" s="3"/>
      <c r="H385" s="3"/>
      <c r="I385" s="3"/>
      <c r="J385" s="3"/>
      <c r="K385" s="37" t="s">
        <v>858</v>
      </c>
      <c r="L385" s="37">
        <v>7118004789</v>
      </c>
      <c r="M385" s="37" t="s">
        <v>859</v>
      </c>
      <c r="N385" s="6" t="s">
        <v>860</v>
      </c>
      <c r="O385" s="6" t="s">
        <v>861</v>
      </c>
      <c r="P385" s="8">
        <v>8413</v>
      </c>
      <c r="Q385" s="6" t="str">
        <f>MID(Таблица1[[#This Row],[ТН ВЭД 1]],1,2)</f>
        <v>84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  <c r="MQ385" s="1"/>
      <c r="MR385" s="1"/>
      <c r="MS385" s="1"/>
      <c r="MT385" s="1"/>
      <c r="MU385" s="1"/>
      <c r="MV385" s="1"/>
      <c r="MW385" s="1"/>
      <c r="MX385" s="1"/>
      <c r="MY385" s="1"/>
      <c r="MZ385" s="1"/>
      <c r="NA385" s="1"/>
      <c r="NB385" s="1"/>
      <c r="NC385" s="1"/>
      <c r="ND385" s="1"/>
      <c r="NE385" s="1"/>
      <c r="NF385" s="1"/>
      <c r="NG385" s="1"/>
      <c r="NH385" s="1"/>
      <c r="NI385" s="1"/>
      <c r="NJ385" s="1"/>
      <c r="NK385" s="1"/>
      <c r="NL385" s="1"/>
      <c r="NM385" s="1"/>
      <c r="NN385" s="1"/>
      <c r="NO385" s="1"/>
      <c r="NP385" s="1"/>
      <c r="NQ385" s="1"/>
      <c r="NR385" s="1"/>
      <c r="NS385" s="1"/>
      <c r="NT385" s="1"/>
      <c r="NU385" s="1"/>
      <c r="NV385" s="1"/>
      <c r="NW385" s="1"/>
      <c r="NX385" s="1"/>
      <c r="NY385" s="1"/>
      <c r="NZ385" s="1"/>
      <c r="OA385" s="1"/>
      <c r="OB385" s="1"/>
      <c r="OC385" s="1"/>
      <c r="OD385" s="1"/>
      <c r="OE385" s="1"/>
      <c r="OF385" s="1"/>
      <c r="OG385" s="1"/>
      <c r="OH385" s="1"/>
      <c r="OI385" s="1"/>
      <c r="OJ385" s="1"/>
      <c r="OK385" s="1"/>
      <c r="OL385" s="1"/>
      <c r="OM385" s="1"/>
      <c r="ON385" s="1"/>
      <c r="OO385" s="1"/>
      <c r="OP385" s="1"/>
      <c r="OQ385" s="1"/>
      <c r="OR385" s="1"/>
      <c r="OS385" s="1"/>
      <c r="OT385" s="1"/>
      <c r="OU385" s="1"/>
      <c r="OV385" s="1"/>
      <c r="OW385" s="1"/>
      <c r="OX385" s="1"/>
      <c r="OY385" s="1"/>
      <c r="OZ385" s="1"/>
      <c r="PA385" s="1"/>
      <c r="PB385" s="1"/>
      <c r="PC385" s="1"/>
      <c r="PD385" s="1"/>
      <c r="PE385" s="1"/>
      <c r="PF385" s="1"/>
      <c r="PG385" s="1"/>
      <c r="PH385" s="1"/>
      <c r="PI385" s="1"/>
      <c r="PJ385" s="1"/>
      <c r="PK385" s="1"/>
      <c r="PL385" s="1"/>
      <c r="PM385" s="1"/>
      <c r="PN385" s="1"/>
      <c r="PO385" s="1"/>
      <c r="PP385" s="1"/>
      <c r="PQ385" s="1"/>
      <c r="PR385" s="1"/>
      <c r="PS385" s="1"/>
      <c r="PT385" s="1"/>
      <c r="PU385" s="1"/>
      <c r="PV385" s="1"/>
      <c r="PW385" s="1"/>
      <c r="PX385" s="1"/>
      <c r="PY385" s="1"/>
      <c r="PZ385" s="1"/>
      <c r="QA385" s="1"/>
      <c r="QB385" s="1"/>
      <c r="QC385" s="1"/>
      <c r="QD385" s="1"/>
      <c r="QE385" s="1"/>
      <c r="QF385" s="1"/>
      <c r="QG385" s="1"/>
      <c r="QH385" s="1"/>
      <c r="QI385" s="1"/>
      <c r="QJ385" s="1"/>
      <c r="QK385" s="1"/>
      <c r="QL385" s="1"/>
      <c r="QM385" s="1"/>
      <c r="QN385" s="1"/>
      <c r="QO385" s="1"/>
      <c r="QP385" s="1"/>
      <c r="QQ385" s="1"/>
      <c r="QR385" s="1"/>
      <c r="QS385" s="1"/>
      <c r="QT385" s="1"/>
      <c r="QU385" s="1"/>
      <c r="QV385" s="1"/>
      <c r="QW385" s="1"/>
      <c r="QX385" s="1"/>
      <c r="QY385" s="1"/>
      <c r="QZ385" s="1"/>
      <c r="RA385" s="1"/>
      <c r="RB385" s="1"/>
      <c r="RC385" s="1"/>
      <c r="RD385" s="1"/>
      <c r="RE385" s="1"/>
      <c r="RF385" s="1"/>
      <c r="RG385" s="1"/>
      <c r="RH385" s="1"/>
      <c r="RI385" s="1"/>
      <c r="RJ385" s="1"/>
      <c r="RK385" s="1"/>
      <c r="RL385" s="1"/>
      <c r="RM385" s="1"/>
      <c r="RN385" s="1"/>
      <c r="RO385" s="1"/>
      <c r="RP385" s="1"/>
      <c r="RQ385" s="1"/>
      <c r="RR385" s="1"/>
      <c r="RS385" s="1"/>
      <c r="RT385" s="1"/>
      <c r="RU385" s="1"/>
      <c r="RV385" s="1"/>
      <c r="RW385" s="1"/>
      <c r="RX385" s="1"/>
      <c r="RY385" s="1"/>
      <c r="RZ385" s="1"/>
      <c r="SA385" s="1"/>
      <c r="SB385" s="1"/>
      <c r="SC385" s="1"/>
      <c r="SD385" s="1"/>
      <c r="SE385" s="1"/>
      <c r="SF385" s="1"/>
      <c r="SG385" s="1"/>
      <c r="SH385" s="1"/>
      <c r="SI385" s="1"/>
      <c r="SJ385" s="1"/>
      <c r="SK385" s="1"/>
      <c r="SL385" s="1"/>
      <c r="SM385" s="1"/>
      <c r="SN385" s="1"/>
      <c r="SO385" s="1"/>
      <c r="SP385" s="1"/>
      <c r="SQ385" s="1"/>
      <c r="SR385" s="1"/>
      <c r="SS385" s="1"/>
      <c r="ST385" s="1"/>
      <c r="SU385" s="1"/>
      <c r="SV385" s="1"/>
      <c r="SW385" s="1"/>
      <c r="SX385" s="1"/>
      <c r="SY385" s="1"/>
      <c r="SZ385" s="1"/>
      <c r="TA385" s="1"/>
      <c r="TB385" s="1"/>
      <c r="TC385" s="1"/>
      <c r="TD385" s="1"/>
      <c r="TE385" s="1"/>
      <c r="TF385" s="1"/>
      <c r="TG385" s="1"/>
      <c r="TH385" s="1"/>
      <c r="TI385" s="1"/>
      <c r="TJ385" s="1"/>
      <c r="TK385" s="1"/>
      <c r="TL385" s="1"/>
      <c r="TM385" s="1"/>
      <c r="TN385" s="1"/>
      <c r="TO385" s="1"/>
      <c r="TP385" s="1"/>
      <c r="TQ385" s="1"/>
      <c r="TR385" s="1"/>
      <c r="TS385" s="1"/>
      <c r="TT385" s="1"/>
      <c r="TU385" s="1"/>
      <c r="TV385" s="1"/>
      <c r="TW385" s="1"/>
      <c r="TX385" s="1"/>
      <c r="TY385" s="1"/>
      <c r="TZ385" s="1"/>
      <c r="UA385" s="1"/>
      <c r="UB385" s="1"/>
      <c r="UC385" s="1"/>
      <c r="UD385" s="1"/>
      <c r="UE385" s="1"/>
      <c r="UF385" s="1"/>
      <c r="UG385" s="1"/>
      <c r="UH385" s="1"/>
      <c r="UI385" s="1"/>
      <c r="UJ385" s="1"/>
      <c r="UK385" s="1"/>
      <c r="UL385" s="1"/>
      <c r="UM385" s="1"/>
      <c r="UN385" s="1"/>
      <c r="UO385" s="1"/>
      <c r="UP385" s="1"/>
      <c r="UQ385" s="1"/>
      <c r="UR385" s="1"/>
      <c r="US385" s="1"/>
      <c r="UT385" s="1"/>
      <c r="UU385" s="1"/>
      <c r="UV385" s="1"/>
      <c r="UW385" s="1"/>
      <c r="UX385" s="1"/>
      <c r="UY385" s="1"/>
      <c r="UZ385" s="1"/>
      <c r="VA385" s="1"/>
      <c r="VB385" s="1"/>
      <c r="VC385" s="1"/>
      <c r="VD385" s="1"/>
      <c r="VE385" s="1"/>
      <c r="VF385" s="1"/>
      <c r="VG385" s="1"/>
      <c r="VH385" s="1"/>
      <c r="VI385" s="1"/>
      <c r="VJ385" s="1"/>
      <c r="VK385" s="1"/>
      <c r="VL385" s="1"/>
      <c r="VM385" s="1"/>
      <c r="VN385" s="1"/>
      <c r="VO385" s="1"/>
      <c r="VP385" s="1"/>
      <c r="VQ385" s="1"/>
      <c r="VR385" s="1"/>
      <c r="VS385" s="1"/>
      <c r="VT385" s="1"/>
      <c r="VU385" s="1"/>
      <c r="VV385" s="1"/>
      <c r="VW385" s="1"/>
      <c r="VX385" s="1"/>
      <c r="VY385" s="1"/>
      <c r="VZ385" s="1"/>
      <c r="WA385" s="1"/>
      <c r="WB385" s="1"/>
      <c r="WC385" s="1"/>
      <c r="WD385" s="1"/>
      <c r="WE385" s="1"/>
      <c r="WF385" s="1"/>
      <c r="WG385" s="1"/>
      <c r="WH385" s="1"/>
      <c r="WI385" s="1"/>
      <c r="WJ385" s="1"/>
      <c r="WK385" s="1"/>
      <c r="WL385" s="1"/>
      <c r="WM385" s="1"/>
      <c r="WN385" s="1"/>
      <c r="WO385" s="1"/>
      <c r="WP385" s="1"/>
      <c r="WQ385" s="1"/>
      <c r="WR385" s="1"/>
      <c r="WS385" s="1"/>
      <c r="WT385" s="1"/>
      <c r="WU385" s="1"/>
      <c r="WV385" s="1"/>
      <c r="WW385" s="1"/>
      <c r="WX385" s="1"/>
      <c r="WY385" s="1"/>
      <c r="WZ385" s="1"/>
      <c r="XA385" s="1"/>
      <c r="XB385" s="1"/>
      <c r="XC385" s="1"/>
      <c r="XD385" s="1"/>
      <c r="XE385" s="1"/>
      <c r="XF385" s="1"/>
      <c r="XG385" s="1"/>
      <c r="XH385" s="1"/>
      <c r="XI385" s="1"/>
      <c r="XJ385" s="1"/>
      <c r="XK385" s="1"/>
      <c r="XL385" s="1"/>
      <c r="XM385" s="1"/>
      <c r="XN385" s="1"/>
      <c r="XO385" s="1"/>
      <c r="XP385" s="1"/>
      <c r="XQ385" s="1"/>
      <c r="XR385" s="1"/>
      <c r="XS385" s="1"/>
      <c r="XT385" s="1"/>
      <c r="XU385" s="1"/>
      <c r="XV385" s="1"/>
      <c r="XW385" s="1"/>
      <c r="XX385" s="1"/>
      <c r="XY385" s="1"/>
      <c r="XZ385" s="1"/>
      <c r="YA385" s="1"/>
      <c r="YB385" s="1"/>
      <c r="YC385" s="1"/>
      <c r="YD385" s="1"/>
      <c r="YE385" s="1"/>
      <c r="YF385" s="1"/>
      <c r="YG385" s="1"/>
      <c r="YH385" s="1"/>
      <c r="YI385" s="1"/>
      <c r="YJ385" s="1"/>
      <c r="YK385" s="1"/>
      <c r="YL385" s="1"/>
      <c r="YM385" s="1"/>
      <c r="YN385" s="1"/>
      <c r="YO385" s="1"/>
      <c r="YP385" s="1"/>
      <c r="YQ385" s="1"/>
      <c r="YR385" s="1"/>
      <c r="YS385" s="1"/>
      <c r="YT385" s="1"/>
      <c r="YU385" s="1"/>
      <c r="YV385" s="1"/>
      <c r="YW385" s="1"/>
      <c r="YX385" s="1"/>
      <c r="YY385" s="1"/>
      <c r="YZ385" s="1"/>
      <c r="ZA385" s="1"/>
      <c r="ZB385" s="1"/>
      <c r="ZC385" s="1"/>
      <c r="ZD385" s="1"/>
      <c r="ZE385" s="1"/>
      <c r="ZF385" s="1"/>
      <c r="ZG385" s="1"/>
      <c r="ZH385" s="1"/>
      <c r="ZI385" s="1"/>
      <c r="ZJ385" s="1"/>
      <c r="ZK385" s="1"/>
      <c r="ZL385" s="1"/>
      <c r="ZM385" s="1"/>
      <c r="ZN385" s="1"/>
      <c r="ZO385" s="1"/>
      <c r="ZP385" s="1"/>
      <c r="ZQ385" s="1"/>
      <c r="ZR385" s="1"/>
      <c r="ZS385" s="1"/>
      <c r="ZT385" s="1"/>
      <c r="ZU385" s="1"/>
      <c r="ZV385" s="1"/>
      <c r="ZW385" s="1"/>
      <c r="ZX385" s="1"/>
      <c r="ZY385" s="1"/>
      <c r="ZZ385" s="1"/>
      <c r="AAA385" s="1"/>
      <c r="AAB385" s="1"/>
      <c r="AAC385" s="1"/>
      <c r="AAD385" s="1"/>
      <c r="AAE385" s="1"/>
      <c r="AAF385" s="1"/>
      <c r="AAG385" s="1"/>
      <c r="AAH385" s="1"/>
      <c r="AAI385" s="1"/>
      <c r="AAJ385" s="1"/>
      <c r="AAK385" s="1"/>
      <c r="AAL385" s="1"/>
      <c r="AAM385" s="1"/>
      <c r="AAN385" s="1"/>
      <c r="AAO385" s="1"/>
      <c r="AAP385" s="1"/>
      <c r="AAQ385" s="1"/>
      <c r="AAR385" s="1"/>
      <c r="AAS385" s="1"/>
      <c r="AAT385" s="1"/>
      <c r="AAU385" s="1"/>
      <c r="AAV385" s="1"/>
      <c r="AAW385" s="1"/>
      <c r="AAX385" s="1"/>
      <c r="AAY385" s="1"/>
      <c r="AAZ385" s="1"/>
      <c r="ABA385" s="1"/>
      <c r="ABB385" s="1"/>
      <c r="ABC385" s="1"/>
      <c r="ABD385" s="1"/>
      <c r="ABE385" s="1"/>
      <c r="ABF385" s="1"/>
      <c r="ABG385" s="1"/>
      <c r="ABH385" s="1"/>
      <c r="ABI385" s="1"/>
      <c r="ABJ385" s="1"/>
      <c r="ABK385" s="1"/>
      <c r="ABL385" s="1"/>
      <c r="ABM385" s="1"/>
      <c r="ABN385" s="1"/>
      <c r="ABO385" s="1"/>
      <c r="ABP385" s="1"/>
      <c r="ABQ385" s="1"/>
      <c r="ABR385" s="1"/>
      <c r="ABS385" s="1"/>
      <c r="ABT385" s="1"/>
      <c r="ABU385" s="1"/>
      <c r="ABV385" s="1"/>
      <c r="ABW385" s="1"/>
      <c r="ABX385" s="1"/>
      <c r="ABY385" s="1"/>
      <c r="ABZ385" s="1"/>
      <c r="ACA385" s="1"/>
      <c r="ACB385" s="1"/>
      <c r="ACC385" s="1"/>
      <c r="ACD385" s="1"/>
      <c r="ACE385" s="1"/>
      <c r="ACF385" s="1"/>
      <c r="ACG385" s="1"/>
      <c r="ACH385" s="1"/>
      <c r="ACI385" s="1"/>
      <c r="ACJ385" s="1"/>
      <c r="ACK385" s="1"/>
      <c r="ACL385" s="1"/>
      <c r="ACM385" s="1"/>
      <c r="ACN385" s="1"/>
      <c r="ACO385" s="1"/>
      <c r="ACP385" s="1"/>
      <c r="ACQ385" s="1"/>
      <c r="ACR385" s="1"/>
      <c r="ACS385" s="1"/>
      <c r="ACT385" s="1"/>
      <c r="ACU385" s="1"/>
      <c r="ACV385" s="1"/>
      <c r="ACW385" s="1"/>
      <c r="ACX385" s="1"/>
      <c r="ACY385" s="1"/>
      <c r="ACZ385" s="1"/>
      <c r="ADA385" s="1"/>
      <c r="ADB385" s="1"/>
      <c r="ADC385" s="1"/>
      <c r="ADD385" s="1"/>
      <c r="ADE385" s="1"/>
      <c r="ADF385" s="1"/>
      <c r="ADG385" s="1"/>
      <c r="ADH385" s="1"/>
      <c r="ADI385" s="1"/>
      <c r="ADJ385" s="1"/>
      <c r="ADK385" s="1"/>
      <c r="ADL385" s="1"/>
      <c r="ADM385" s="1"/>
      <c r="ADN385" s="1"/>
      <c r="ADO385" s="1"/>
      <c r="ADP385" s="1"/>
      <c r="ADQ385" s="1"/>
      <c r="ADR385" s="1"/>
      <c r="ADS385" s="1"/>
      <c r="ADT385" s="1"/>
      <c r="ADU385" s="1"/>
      <c r="ADV385" s="1"/>
      <c r="ADW385" s="1"/>
      <c r="ADX385" s="1"/>
      <c r="ADY385" s="1"/>
      <c r="ADZ385" s="1"/>
      <c r="AEA385" s="1"/>
      <c r="AEB385" s="1"/>
      <c r="AEC385" s="1"/>
      <c r="AED385" s="1"/>
      <c r="AEE385" s="1"/>
      <c r="AEF385" s="1"/>
      <c r="AEG385" s="1"/>
      <c r="AEH385" s="1"/>
      <c r="AEI385" s="1"/>
      <c r="AEJ385" s="1"/>
      <c r="AEK385" s="1"/>
      <c r="AEL385" s="1"/>
      <c r="AEM385" s="1"/>
      <c r="AEN385" s="1"/>
      <c r="AEO385" s="1"/>
      <c r="AEP385" s="1"/>
      <c r="AEQ385" s="1"/>
      <c r="AER385" s="1"/>
      <c r="AES385" s="1"/>
      <c r="AET385" s="1"/>
      <c r="AEU385" s="1"/>
      <c r="AEV385" s="1"/>
      <c r="AEW385" s="1"/>
      <c r="AEX385" s="1"/>
      <c r="AEY385" s="1"/>
      <c r="AEZ385" s="1"/>
      <c r="AFA385" s="1"/>
      <c r="AFB385" s="1"/>
      <c r="AFC385" s="1"/>
      <c r="AFD385" s="1"/>
      <c r="AFE385" s="1"/>
      <c r="AFF385" s="1"/>
      <c r="AFG385" s="1"/>
      <c r="AFH385" s="1"/>
      <c r="AFI385" s="1"/>
      <c r="AFJ385" s="1"/>
      <c r="AFK385" s="1"/>
      <c r="AFL385" s="1"/>
      <c r="AFM385" s="1"/>
      <c r="AFN385" s="1"/>
      <c r="AFO385" s="1"/>
      <c r="AFP385" s="1"/>
      <c r="AFQ385" s="1"/>
      <c r="AFR385" s="1"/>
      <c r="AFS385" s="1"/>
      <c r="AFT385" s="1"/>
      <c r="AFU385" s="1"/>
      <c r="AFV385" s="1"/>
      <c r="AFW385" s="1"/>
      <c r="AFX385" s="1"/>
      <c r="AFY385" s="1"/>
      <c r="AFZ385" s="1"/>
      <c r="AGA385" s="1"/>
      <c r="AGB385" s="1"/>
      <c r="AGC385" s="1"/>
      <c r="AGD385" s="1"/>
      <c r="AGE385" s="1"/>
      <c r="AGF385" s="1"/>
      <c r="AGG385" s="1"/>
      <c r="AGH385" s="1"/>
      <c r="AGI385" s="1"/>
      <c r="AGJ385" s="1"/>
      <c r="AGK385" s="1"/>
      <c r="AGL385" s="1"/>
      <c r="AGM385" s="1"/>
      <c r="AGN385" s="1"/>
      <c r="AGO385" s="1"/>
      <c r="AGP385" s="1"/>
      <c r="AGQ385" s="1"/>
      <c r="AGR385" s="1"/>
      <c r="AGS385" s="1"/>
      <c r="AGT385" s="1"/>
      <c r="AGU385" s="1"/>
      <c r="AGV385" s="1"/>
      <c r="AGW385" s="1"/>
      <c r="AGX385" s="1"/>
      <c r="AGY385" s="1"/>
      <c r="AGZ385" s="1"/>
      <c r="AHA385" s="1"/>
      <c r="AHB385" s="1"/>
      <c r="AHC385" s="1"/>
      <c r="AHD385" s="1"/>
      <c r="AHE385" s="1"/>
      <c r="AHF385" s="1"/>
      <c r="AHG385" s="1"/>
      <c r="AHH385" s="1"/>
      <c r="AHI385" s="1"/>
      <c r="AHJ385" s="1"/>
      <c r="AHK385" s="1"/>
      <c r="AHL385" s="1"/>
      <c r="AHM385" s="1"/>
      <c r="AHN385" s="1"/>
      <c r="AHO385" s="1"/>
      <c r="AHP385" s="1"/>
      <c r="AHQ385" s="1"/>
      <c r="AHR385" s="1"/>
      <c r="AHS385" s="1"/>
      <c r="AHT385" s="1"/>
      <c r="AHU385" s="1"/>
      <c r="AHV385" s="1"/>
      <c r="AHW385" s="1"/>
      <c r="AHX385" s="1"/>
      <c r="AHY385" s="1"/>
      <c r="AHZ385" s="1"/>
      <c r="AIA385" s="1"/>
      <c r="AIB385" s="1"/>
      <c r="AIC385" s="1"/>
      <c r="AID385" s="1"/>
      <c r="AIE385" s="1"/>
      <c r="AIF385" s="1"/>
      <c r="AIG385" s="1"/>
      <c r="AIH385" s="1"/>
      <c r="AII385" s="1"/>
      <c r="AIJ385" s="1"/>
      <c r="AIK385" s="1"/>
      <c r="AIL385" s="1"/>
      <c r="AIM385" s="1"/>
      <c r="AIN385" s="1"/>
      <c r="AIO385" s="1"/>
      <c r="AIP385" s="1"/>
      <c r="AIQ385" s="1"/>
      <c r="AIR385" s="1"/>
      <c r="AIS385" s="1"/>
      <c r="AIT385" s="1"/>
      <c r="AIU385" s="1"/>
      <c r="AIV385" s="1"/>
      <c r="AIW385" s="1"/>
      <c r="AIX385" s="1"/>
      <c r="AIY385" s="1"/>
      <c r="AIZ385" s="1"/>
      <c r="AJA385" s="1"/>
      <c r="AJB385" s="1"/>
      <c r="AJC385" s="1"/>
      <c r="AJD385" s="1"/>
      <c r="AJE385" s="1"/>
      <c r="AJF385" s="1"/>
      <c r="AJG385" s="1"/>
      <c r="AJH385" s="1"/>
      <c r="AJI385" s="1"/>
      <c r="AJJ385" s="1"/>
      <c r="AJK385" s="1"/>
      <c r="AJL385" s="1"/>
      <c r="AJM385" s="1"/>
      <c r="AJN385" s="1"/>
      <c r="AJO385" s="1"/>
      <c r="AJP385" s="1"/>
      <c r="AJQ385" s="1"/>
      <c r="AJR385" s="1"/>
      <c r="AJS385" s="1"/>
      <c r="AJT385" s="1"/>
      <c r="AJU385" s="1"/>
      <c r="AJV385" s="1"/>
      <c r="AJW385" s="1"/>
      <c r="AJX385" s="1"/>
      <c r="AJY385" s="1"/>
      <c r="AJZ385" s="1"/>
      <c r="AKA385" s="1"/>
      <c r="AKB385" s="1"/>
      <c r="AKC385" s="1"/>
      <c r="AKD385" s="1"/>
      <c r="AKE385" s="1"/>
      <c r="AKF385" s="1"/>
      <c r="AKG385" s="1"/>
      <c r="AKH385" s="1"/>
      <c r="AKI385" s="1"/>
      <c r="AKJ385" s="1"/>
      <c r="AKK385" s="1"/>
      <c r="AKL385" s="1"/>
      <c r="AKM385" s="1"/>
      <c r="AKN385" s="1"/>
      <c r="AKO385" s="1"/>
      <c r="AKP385" s="1"/>
      <c r="AKQ385" s="1"/>
      <c r="AKR385" s="1"/>
      <c r="AKS385" s="1"/>
      <c r="AKT385" s="1"/>
      <c r="AKU385" s="1"/>
      <c r="AKV385" s="1"/>
      <c r="AKW385" s="1"/>
      <c r="AKX385" s="1"/>
      <c r="AKY385" s="1"/>
      <c r="AKZ385" s="1"/>
      <c r="ALA385" s="1"/>
      <c r="ALB385" s="1"/>
      <c r="ALC385" s="1"/>
      <c r="ALD385" s="1"/>
      <c r="ALE385" s="1"/>
      <c r="ALF385" s="1"/>
      <c r="ALG385" s="1"/>
      <c r="ALH385" s="1"/>
      <c r="ALI385" s="1"/>
      <c r="ALJ385" s="1"/>
      <c r="ALK385" s="1"/>
      <c r="ALL385" s="1"/>
      <c r="ALM385" s="1"/>
      <c r="ALN385" s="1"/>
      <c r="ALO385" s="1"/>
      <c r="ALP385" s="1"/>
      <c r="ALQ385" s="1"/>
      <c r="ALR385" s="1"/>
      <c r="ALS385" s="1"/>
      <c r="ALT385" s="1"/>
      <c r="ALU385" s="1"/>
      <c r="ALV385" s="1"/>
      <c r="ALW385" s="1"/>
      <c r="ALX385" s="1"/>
      <c r="ALY385" s="1"/>
      <c r="ALZ385" s="1"/>
      <c r="AMA385" s="1"/>
      <c r="AMB385" s="1"/>
      <c r="AMC385" s="1"/>
      <c r="AMD385" s="1"/>
      <c r="AME385" s="1"/>
      <c r="AMF385" s="1"/>
      <c r="AMG385" s="1"/>
      <c r="AMH385" s="1"/>
      <c r="AMI385" s="1"/>
      <c r="AMJ385" s="1"/>
    </row>
    <row r="386" spans="1:1024" customFormat="1" ht="31.5" hidden="1" x14ac:dyDescent="0.25">
      <c r="A386" s="49" t="s">
        <v>867</v>
      </c>
      <c r="B386" s="17">
        <v>8413705100</v>
      </c>
      <c r="C386" s="80" t="s">
        <v>871</v>
      </c>
      <c r="D386" s="11" t="s">
        <v>872</v>
      </c>
      <c r="E386" s="27" t="s">
        <v>870</v>
      </c>
      <c r="F386" s="10"/>
      <c r="G386" s="10"/>
      <c r="H386" s="10"/>
      <c r="I386" s="10"/>
      <c r="J386" s="10"/>
      <c r="K386" s="38" t="s">
        <v>858</v>
      </c>
      <c r="L386" s="38">
        <v>7118004789</v>
      </c>
      <c r="M386" s="38" t="s">
        <v>859</v>
      </c>
      <c r="N386" s="13" t="s">
        <v>860</v>
      </c>
      <c r="O386" s="13" t="s">
        <v>861</v>
      </c>
      <c r="P386" s="15">
        <v>8413</v>
      </c>
      <c r="Q386" s="13" t="str">
        <f>MID(Таблица1[[#This Row],[ТН ВЭД 1]],1,2)</f>
        <v>84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  <c r="MQ386" s="1"/>
      <c r="MR386" s="1"/>
      <c r="MS386" s="1"/>
      <c r="MT386" s="1"/>
      <c r="MU386" s="1"/>
      <c r="MV386" s="1"/>
      <c r="MW386" s="1"/>
      <c r="MX386" s="1"/>
      <c r="MY386" s="1"/>
      <c r="MZ386" s="1"/>
      <c r="NA386" s="1"/>
      <c r="NB386" s="1"/>
      <c r="NC386" s="1"/>
      <c r="ND386" s="1"/>
      <c r="NE386" s="1"/>
      <c r="NF386" s="1"/>
      <c r="NG386" s="1"/>
      <c r="NH386" s="1"/>
      <c r="NI386" s="1"/>
      <c r="NJ386" s="1"/>
      <c r="NK386" s="1"/>
      <c r="NL386" s="1"/>
      <c r="NM386" s="1"/>
      <c r="NN386" s="1"/>
      <c r="NO386" s="1"/>
      <c r="NP386" s="1"/>
      <c r="NQ386" s="1"/>
      <c r="NR386" s="1"/>
      <c r="NS386" s="1"/>
      <c r="NT386" s="1"/>
      <c r="NU386" s="1"/>
      <c r="NV386" s="1"/>
      <c r="NW386" s="1"/>
      <c r="NX386" s="1"/>
      <c r="NY386" s="1"/>
      <c r="NZ386" s="1"/>
      <c r="OA386" s="1"/>
      <c r="OB386" s="1"/>
      <c r="OC386" s="1"/>
      <c r="OD386" s="1"/>
      <c r="OE386" s="1"/>
      <c r="OF386" s="1"/>
      <c r="OG386" s="1"/>
      <c r="OH386" s="1"/>
      <c r="OI386" s="1"/>
      <c r="OJ386" s="1"/>
      <c r="OK386" s="1"/>
      <c r="OL386" s="1"/>
      <c r="OM386" s="1"/>
      <c r="ON386" s="1"/>
      <c r="OO386" s="1"/>
      <c r="OP386" s="1"/>
      <c r="OQ386" s="1"/>
      <c r="OR386" s="1"/>
      <c r="OS386" s="1"/>
      <c r="OT386" s="1"/>
      <c r="OU386" s="1"/>
      <c r="OV386" s="1"/>
      <c r="OW386" s="1"/>
      <c r="OX386" s="1"/>
      <c r="OY386" s="1"/>
      <c r="OZ386" s="1"/>
      <c r="PA386" s="1"/>
      <c r="PB386" s="1"/>
      <c r="PC386" s="1"/>
      <c r="PD386" s="1"/>
      <c r="PE386" s="1"/>
      <c r="PF386" s="1"/>
      <c r="PG386" s="1"/>
      <c r="PH386" s="1"/>
      <c r="PI386" s="1"/>
      <c r="PJ386" s="1"/>
      <c r="PK386" s="1"/>
      <c r="PL386" s="1"/>
      <c r="PM386" s="1"/>
      <c r="PN386" s="1"/>
      <c r="PO386" s="1"/>
      <c r="PP386" s="1"/>
      <c r="PQ386" s="1"/>
      <c r="PR386" s="1"/>
      <c r="PS386" s="1"/>
      <c r="PT386" s="1"/>
      <c r="PU386" s="1"/>
      <c r="PV386" s="1"/>
      <c r="PW386" s="1"/>
      <c r="PX386" s="1"/>
      <c r="PY386" s="1"/>
      <c r="PZ386" s="1"/>
      <c r="QA386" s="1"/>
      <c r="QB386" s="1"/>
      <c r="QC386" s="1"/>
      <c r="QD386" s="1"/>
      <c r="QE386" s="1"/>
      <c r="QF386" s="1"/>
      <c r="QG386" s="1"/>
      <c r="QH386" s="1"/>
      <c r="QI386" s="1"/>
      <c r="QJ386" s="1"/>
      <c r="QK386" s="1"/>
      <c r="QL386" s="1"/>
      <c r="QM386" s="1"/>
      <c r="QN386" s="1"/>
      <c r="QO386" s="1"/>
      <c r="QP386" s="1"/>
      <c r="QQ386" s="1"/>
      <c r="QR386" s="1"/>
      <c r="QS386" s="1"/>
      <c r="QT386" s="1"/>
      <c r="QU386" s="1"/>
      <c r="QV386" s="1"/>
      <c r="QW386" s="1"/>
      <c r="QX386" s="1"/>
      <c r="QY386" s="1"/>
      <c r="QZ386" s="1"/>
      <c r="RA386" s="1"/>
      <c r="RB386" s="1"/>
      <c r="RC386" s="1"/>
      <c r="RD386" s="1"/>
      <c r="RE386" s="1"/>
      <c r="RF386" s="1"/>
      <c r="RG386" s="1"/>
      <c r="RH386" s="1"/>
      <c r="RI386" s="1"/>
      <c r="RJ386" s="1"/>
      <c r="RK386" s="1"/>
      <c r="RL386" s="1"/>
      <c r="RM386" s="1"/>
      <c r="RN386" s="1"/>
      <c r="RO386" s="1"/>
      <c r="RP386" s="1"/>
      <c r="RQ386" s="1"/>
      <c r="RR386" s="1"/>
      <c r="RS386" s="1"/>
      <c r="RT386" s="1"/>
      <c r="RU386" s="1"/>
      <c r="RV386" s="1"/>
      <c r="RW386" s="1"/>
      <c r="RX386" s="1"/>
      <c r="RY386" s="1"/>
      <c r="RZ386" s="1"/>
      <c r="SA386" s="1"/>
      <c r="SB386" s="1"/>
      <c r="SC386" s="1"/>
      <c r="SD386" s="1"/>
      <c r="SE386" s="1"/>
      <c r="SF386" s="1"/>
      <c r="SG386" s="1"/>
      <c r="SH386" s="1"/>
      <c r="SI386" s="1"/>
      <c r="SJ386" s="1"/>
      <c r="SK386" s="1"/>
      <c r="SL386" s="1"/>
      <c r="SM386" s="1"/>
      <c r="SN386" s="1"/>
      <c r="SO386" s="1"/>
      <c r="SP386" s="1"/>
      <c r="SQ386" s="1"/>
      <c r="SR386" s="1"/>
      <c r="SS386" s="1"/>
      <c r="ST386" s="1"/>
      <c r="SU386" s="1"/>
      <c r="SV386" s="1"/>
      <c r="SW386" s="1"/>
      <c r="SX386" s="1"/>
      <c r="SY386" s="1"/>
      <c r="SZ386" s="1"/>
      <c r="TA386" s="1"/>
      <c r="TB386" s="1"/>
      <c r="TC386" s="1"/>
      <c r="TD386" s="1"/>
      <c r="TE386" s="1"/>
      <c r="TF386" s="1"/>
      <c r="TG386" s="1"/>
      <c r="TH386" s="1"/>
      <c r="TI386" s="1"/>
      <c r="TJ386" s="1"/>
      <c r="TK386" s="1"/>
      <c r="TL386" s="1"/>
      <c r="TM386" s="1"/>
      <c r="TN386" s="1"/>
      <c r="TO386" s="1"/>
      <c r="TP386" s="1"/>
      <c r="TQ386" s="1"/>
      <c r="TR386" s="1"/>
      <c r="TS386" s="1"/>
      <c r="TT386" s="1"/>
      <c r="TU386" s="1"/>
      <c r="TV386" s="1"/>
      <c r="TW386" s="1"/>
      <c r="TX386" s="1"/>
      <c r="TY386" s="1"/>
      <c r="TZ386" s="1"/>
      <c r="UA386" s="1"/>
      <c r="UB386" s="1"/>
      <c r="UC386" s="1"/>
      <c r="UD386" s="1"/>
      <c r="UE386" s="1"/>
      <c r="UF386" s="1"/>
      <c r="UG386" s="1"/>
      <c r="UH386" s="1"/>
      <c r="UI386" s="1"/>
      <c r="UJ386" s="1"/>
      <c r="UK386" s="1"/>
      <c r="UL386" s="1"/>
      <c r="UM386" s="1"/>
      <c r="UN386" s="1"/>
      <c r="UO386" s="1"/>
      <c r="UP386" s="1"/>
      <c r="UQ386" s="1"/>
      <c r="UR386" s="1"/>
      <c r="US386" s="1"/>
      <c r="UT386" s="1"/>
      <c r="UU386" s="1"/>
      <c r="UV386" s="1"/>
      <c r="UW386" s="1"/>
      <c r="UX386" s="1"/>
      <c r="UY386" s="1"/>
      <c r="UZ386" s="1"/>
      <c r="VA386" s="1"/>
      <c r="VB386" s="1"/>
      <c r="VC386" s="1"/>
      <c r="VD386" s="1"/>
      <c r="VE386" s="1"/>
      <c r="VF386" s="1"/>
      <c r="VG386" s="1"/>
      <c r="VH386" s="1"/>
      <c r="VI386" s="1"/>
      <c r="VJ386" s="1"/>
      <c r="VK386" s="1"/>
      <c r="VL386" s="1"/>
      <c r="VM386" s="1"/>
      <c r="VN386" s="1"/>
      <c r="VO386" s="1"/>
      <c r="VP386" s="1"/>
      <c r="VQ386" s="1"/>
      <c r="VR386" s="1"/>
      <c r="VS386" s="1"/>
      <c r="VT386" s="1"/>
      <c r="VU386" s="1"/>
      <c r="VV386" s="1"/>
      <c r="VW386" s="1"/>
      <c r="VX386" s="1"/>
      <c r="VY386" s="1"/>
      <c r="VZ386" s="1"/>
      <c r="WA386" s="1"/>
      <c r="WB386" s="1"/>
      <c r="WC386" s="1"/>
      <c r="WD386" s="1"/>
      <c r="WE386" s="1"/>
      <c r="WF386" s="1"/>
      <c r="WG386" s="1"/>
      <c r="WH386" s="1"/>
      <c r="WI386" s="1"/>
      <c r="WJ386" s="1"/>
      <c r="WK386" s="1"/>
      <c r="WL386" s="1"/>
      <c r="WM386" s="1"/>
      <c r="WN386" s="1"/>
      <c r="WO386" s="1"/>
      <c r="WP386" s="1"/>
      <c r="WQ386" s="1"/>
      <c r="WR386" s="1"/>
      <c r="WS386" s="1"/>
      <c r="WT386" s="1"/>
      <c r="WU386" s="1"/>
      <c r="WV386" s="1"/>
      <c r="WW386" s="1"/>
      <c r="WX386" s="1"/>
      <c r="WY386" s="1"/>
      <c r="WZ386" s="1"/>
      <c r="XA386" s="1"/>
      <c r="XB386" s="1"/>
      <c r="XC386" s="1"/>
      <c r="XD386" s="1"/>
      <c r="XE386" s="1"/>
      <c r="XF386" s="1"/>
      <c r="XG386" s="1"/>
      <c r="XH386" s="1"/>
      <c r="XI386" s="1"/>
      <c r="XJ386" s="1"/>
      <c r="XK386" s="1"/>
      <c r="XL386" s="1"/>
      <c r="XM386" s="1"/>
      <c r="XN386" s="1"/>
      <c r="XO386" s="1"/>
      <c r="XP386" s="1"/>
      <c r="XQ386" s="1"/>
      <c r="XR386" s="1"/>
      <c r="XS386" s="1"/>
      <c r="XT386" s="1"/>
      <c r="XU386" s="1"/>
      <c r="XV386" s="1"/>
      <c r="XW386" s="1"/>
      <c r="XX386" s="1"/>
      <c r="XY386" s="1"/>
      <c r="XZ386" s="1"/>
      <c r="YA386" s="1"/>
      <c r="YB386" s="1"/>
      <c r="YC386" s="1"/>
      <c r="YD386" s="1"/>
      <c r="YE386" s="1"/>
      <c r="YF386" s="1"/>
      <c r="YG386" s="1"/>
      <c r="YH386" s="1"/>
      <c r="YI386" s="1"/>
      <c r="YJ386" s="1"/>
      <c r="YK386" s="1"/>
      <c r="YL386" s="1"/>
      <c r="YM386" s="1"/>
      <c r="YN386" s="1"/>
      <c r="YO386" s="1"/>
      <c r="YP386" s="1"/>
      <c r="YQ386" s="1"/>
      <c r="YR386" s="1"/>
      <c r="YS386" s="1"/>
      <c r="YT386" s="1"/>
      <c r="YU386" s="1"/>
      <c r="YV386" s="1"/>
      <c r="YW386" s="1"/>
      <c r="YX386" s="1"/>
      <c r="YY386" s="1"/>
      <c r="YZ386" s="1"/>
      <c r="ZA386" s="1"/>
      <c r="ZB386" s="1"/>
      <c r="ZC386" s="1"/>
      <c r="ZD386" s="1"/>
      <c r="ZE386" s="1"/>
      <c r="ZF386" s="1"/>
      <c r="ZG386" s="1"/>
      <c r="ZH386" s="1"/>
      <c r="ZI386" s="1"/>
      <c r="ZJ386" s="1"/>
      <c r="ZK386" s="1"/>
      <c r="ZL386" s="1"/>
      <c r="ZM386" s="1"/>
      <c r="ZN386" s="1"/>
      <c r="ZO386" s="1"/>
      <c r="ZP386" s="1"/>
      <c r="ZQ386" s="1"/>
      <c r="ZR386" s="1"/>
      <c r="ZS386" s="1"/>
      <c r="ZT386" s="1"/>
      <c r="ZU386" s="1"/>
      <c r="ZV386" s="1"/>
      <c r="ZW386" s="1"/>
      <c r="ZX386" s="1"/>
      <c r="ZY386" s="1"/>
      <c r="ZZ386" s="1"/>
      <c r="AAA386" s="1"/>
      <c r="AAB386" s="1"/>
      <c r="AAC386" s="1"/>
      <c r="AAD386" s="1"/>
      <c r="AAE386" s="1"/>
      <c r="AAF386" s="1"/>
      <c r="AAG386" s="1"/>
      <c r="AAH386" s="1"/>
      <c r="AAI386" s="1"/>
      <c r="AAJ386" s="1"/>
      <c r="AAK386" s="1"/>
      <c r="AAL386" s="1"/>
      <c r="AAM386" s="1"/>
      <c r="AAN386" s="1"/>
      <c r="AAO386" s="1"/>
      <c r="AAP386" s="1"/>
      <c r="AAQ386" s="1"/>
      <c r="AAR386" s="1"/>
      <c r="AAS386" s="1"/>
      <c r="AAT386" s="1"/>
      <c r="AAU386" s="1"/>
      <c r="AAV386" s="1"/>
      <c r="AAW386" s="1"/>
      <c r="AAX386" s="1"/>
      <c r="AAY386" s="1"/>
      <c r="AAZ386" s="1"/>
      <c r="ABA386" s="1"/>
      <c r="ABB386" s="1"/>
      <c r="ABC386" s="1"/>
      <c r="ABD386" s="1"/>
      <c r="ABE386" s="1"/>
      <c r="ABF386" s="1"/>
      <c r="ABG386" s="1"/>
      <c r="ABH386" s="1"/>
      <c r="ABI386" s="1"/>
      <c r="ABJ386" s="1"/>
      <c r="ABK386" s="1"/>
      <c r="ABL386" s="1"/>
      <c r="ABM386" s="1"/>
      <c r="ABN386" s="1"/>
      <c r="ABO386" s="1"/>
      <c r="ABP386" s="1"/>
      <c r="ABQ386" s="1"/>
      <c r="ABR386" s="1"/>
      <c r="ABS386" s="1"/>
      <c r="ABT386" s="1"/>
      <c r="ABU386" s="1"/>
      <c r="ABV386" s="1"/>
      <c r="ABW386" s="1"/>
      <c r="ABX386" s="1"/>
      <c r="ABY386" s="1"/>
      <c r="ABZ386" s="1"/>
      <c r="ACA386" s="1"/>
      <c r="ACB386" s="1"/>
      <c r="ACC386" s="1"/>
      <c r="ACD386" s="1"/>
      <c r="ACE386" s="1"/>
      <c r="ACF386" s="1"/>
      <c r="ACG386" s="1"/>
      <c r="ACH386" s="1"/>
      <c r="ACI386" s="1"/>
      <c r="ACJ386" s="1"/>
      <c r="ACK386" s="1"/>
      <c r="ACL386" s="1"/>
      <c r="ACM386" s="1"/>
      <c r="ACN386" s="1"/>
      <c r="ACO386" s="1"/>
      <c r="ACP386" s="1"/>
      <c r="ACQ386" s="1"/>
      <c r="ACR386" s="1"/>
      <c r="ACS386" s="1"/>
      <c r="ACT386" s="1"/>
      <c r="ACU386" s="1"/>
      <c r="ACV386" s="1"/>
      <c r="ACW386" s="1"/>
      <c r="ACX386" s="1"/>
      <c r="ACY386" s="1"/>
      <c r="ACZ386" s="1"/>
      <c r="ADA386" s="1"/>
      <c r="ADB386" s="1"/>
      <c r="ADC386" s="1"/>
      <c r="ADD386" s="1"/>
      <c r="ADE386" s="1"/>
      <c r="ADF386" s="1"/>
      <c r="ADG386" s="1"/>
      <c r="ADH386" s="1"/>
      <c r="ADI386" s="1"/>
      <c r="ADJ386" s="1"/>
      <c r="ADK386" s="1"/>
      <c r="ADL386" s="1"/>
      <c r="ADM386" s="1"/>
      <c r="ADN386" s="1"/>
      <c r="ADO386" s="1"/>
      <c r="ADP386" s="1"/>
      <c r="ADQ386" s="1"/>
      <c r="ADR386" s="1"/>
      <c r="ADS386" s="1"/>
      <c r="ADT386" s="1"/>
      <c r="ADU386" s="1"/>
      <c r="ADV386" s="1"/>
      <c r="ADW386" s="1"/>
      <c r="ADX386" s="1"/>
      <c r="ADY386" s="1"/>
      <c r="ADZ386" s="1"/>
      <c r="AEA386" s="1"/>
      <c r="AEB386" s="1"/>
      <c r="AEC386" s="1"/>
      <c r="AED386" s="1"/>
      <c r="AEE386" s="1"/>
      <c r="AEF386" s="1"/>
      <c r="AEG386" s="1"/>
      <c r="AEH386" s="1"/>
      <c r="AEI386" s="1"/>
      <c r="AEJ386" s="1"/>
      <c r="AEK386" s="1"/>
      <c r="AEL386" s="1"/>
      <c r="AEM386" s="1"/>
      <c r="AEN386" s="1"/>
      <c r="AEO386" s="1"/>
      <c r="AEP386" s="1"/>
      <c r="AEQ386" s="1"/>
      <c r="AER386" s="1"/>
      <c r="AES386" s="1"/>
      <c r="AET386" s="1"/>
      <c r="AEU386" s="1"/>
      <c r="AEV386" s="1"/>
      <c r="AEW386" s="1"/>
      <c r="AEX386" s="1"/>
      <c r="AEY386" s="1"/>
      <c r="AEZ386" s="1"/>
      <c r="AFA386" s="1"/>
      <c r="AFB386" s="1"/>
      <c r="AFC386" s="1"/>
      <c r="AFD386" s="1"/>
      <c r="AFE386" s="1"/>
      <c r="AFF386" s="1"/>
      <c r="AFG386" s="1"/>
      <c r="AFH386" s="1"/>
      <c r="AFI386" s="1"/>
      <c r="AFJ386" s="1"/>
      <c r="AFK386" s="1"/>
      <c r="AFL386" s="1"/>
      <c r="AFM386" s="1"/>
      <c r="AFN386" s="1"/>
      <c r="AFO386" s="1"/>
      <c r="AFP386" s="1"/>
      <c r="AFQ386" s="1"/>
      <c r="AFR386" s="1"/>
      <c r="AFS386" s="1"/>
      <c r="AFT386" s="1"/>
      <c r="AFU386" s="1"/>
      <c r="AFV386" s="1"/>
      <c r="AFW386" s="1"/>
      <c r="AFX386" s="1"/>
      <c r="AFY386" s="1"/>
      <c r="AFZ386" s="1"/>
      <c r="AGA386" s="1"/>
      <c r="AGB386" s="1"/>
      <c r="AGC386" s="1"/>
      <c r="AGD386" s="1"/>
      <c r="AGE386" s="1"/>
      <c r="AGF386" s="1"/>
      <c r="AGG386" s="1"/>
      <c r="AGH386" s="1"/>
      <c r="AGI386" s="1"/>
      <c r="AGJ386" s="1"/>
      <c r="AGK386" s="1"/>
      <c r="AGL386" s="1"/>
      <c r="AGM386" s="1"/>
      <c r="AGN386" s="1"/>
      <c r="AGO386" s="1"/>
      <c r="AGP386" s="1"/>
      <c r="AGQ386" s="1"/>
      <c r="AGR386" s="1"/>
      <c r="AGS386" s="1"/>
      <c r="AGT386" s="1"/>
      <c r="AGU386" s="1"/>
      <c r="AGV386" s="1"/>
      <c r="AGW386" s="1"/>
      <c r="AGX386" s="1"/>
      <c r="AGY386" s="1"/>
      <c r="AGZ386" s="1"/>
      <c r="AHA386" s="1"/>
      <c r="AHB386" s="1"/>
      <c r="AHC386" s="1"/>
      <c r="AHD386" s="1"/>
      <c r="AHE386" s="1"/>
      <c r="AHF386" s="1"/>
      <c r="AHG386" s="1"/>
      <c r="AHH386" s="1"/>
      <c r="AHI386" s="1"/>
      <c r="AHJ386" s="1"/>
      <c r="AHK386" s="1"/>
      <c r="AHL386" s="1"/>
      <c r="AHM386" s="1"/>
      <c r="AHN386" s="1"/>
      <c r="AHO386" s="1"/>
      <c r="AHP386" s="1"/>
      <c r="AHQ386" s="1"/>
      <c r="AHR386" s="1"/>
      <c r="AHS386" s="1"/>
      <c r="AHT386" s="1"/>
      <c r="AHU386" s="1"/>
      <c r="AHV386" s="1"/>
      <c r="AHW386" s="1"/>
      <c r="AHX386" s="1"/>
      <c r="AHY386" s="1"/>
      <c r="AHZ386" s="1"/>
      <c r="AIA386" s="1"/>
      <c r="AIB386" s="1"/>
      <c r="AIC386" s="1"/>
      <c r="AID386" s="1"/>
      <c r="AIE386" s="1"/>
      <c r="AIF386" s="1"/>
      <c r="AIG386" s="1"/>
      <c r="AIH386" s="1"/>
      <c r="AII386" s="1"/>
      <c r="AIJ386" s="1"/>
      <c r="AIK386" s="1"/>
      <c r="AIL386" s="1"/>
      <c r="AIM386" s="1"/>
      <c r="AIN386" s="1"/>
      <c r="AIO386" s="1"/>
      <c r="AIP386" s="1"/>
      <c r="AIQ386" s="1"/>
      <c r="AIR386" s="1"/>
      <c r="AIS386" s="1"/>
      <c r="AIT386" s="1"/>
      <c r="AIU386" s="1"/>
      <c r="AIV386" s="1"/>
      <c r="AIW386" s="1"/>
      <c r="AIX386" s="1"/>
      <c r="AIY386" s="1"/>
      <c r="AIZ386" s="1"/>
      <c r="AJA386" s="1"/>
      <c r="AJB386" s="1"/>
      <c r="AJC386" s="1"/>
      <c r="AJD386" s="1"/>
      <c r="AJE386" s="1"/>
      <c r="AJF386" s="1"/>
      <c r="AJG386" s="1"/>
      <c r="AJH386" s="1"/>
      <c r="AJI386" s="1"/>
      <c r="AJJ386" s="1"/>
      <c r="AJK386" s="1"/>
      <c r="AJL386" s="1"/>
      <c r="AJM386" s="1"/>
      <c r="AJN386" s="1"/>
      <c r="AJO386" s="1"/>
      <c r="AJP386" s="1"/>
      <c r="AJQ386" s="1"/>
      <c r="AJR386" s="1"/>
      <c r="AJS386" s="1"/>
      <c r="AJT386" s="1"/>
      <c r="AJU386" s="1"/>
      <c r="AJV386" s="1"/>
      <c r="AJW386" s="1"/>
      <c r="AJX386" s="1"/>
      <c r="AJY386" s="1"/>
      <c r="AJZ386" s="1"/>
      <c r="AKA386" s="1"/>
      <c r="AKB386" s="1"/>
      <c r="AKC386" s="1"/>
      <c r="AKD386" s="1"/>
      <c r="AKE386" s="1"/>
      <c r="AKF386" s="1"/>
      <c r="AKG386" s="1"/>
      <c r="AKH386" s="1"/>
      <c r="AKI386" s="1"/>
      <c r="AKJ386" s="1"/>
      <c r="AKK386" s="1"/>
      <c r="AKL386" s="1"/>
      <c r="AKM386" s="1"/>
      <c r="AKN386" s="1"/>
      <c r="AKO386" s="1"/>
      <c r="AKP386" s="1"/>
      <c r="AKQ386" s="1"/>
      <c r="AKR386" s="1"/>
      <c r="AKS386" s="1"/>
      <c r="AKT386" s="1"/>
      <c r="AKU386" s="1"/>
      <c r="AKV386" s="1"/>
      <c r="AKW386" s="1"/>
      <c r="AKX386" s="1"/>
      <c r="AKY386" s="1"/>
      <c r="AKZ386" s="1"/>
      <c r="ALA386" s="1"/>
      <c r="ALB386" s="1"/>
      <c r="ALC386" s="1"/>
      <c r="ALD386" s="1"/>
      <c r="ALE386" s="1"/>
      <c r="ALF386" s="1"/>
      <c r="ALG386" s="1"/>
      <c r="ALH386" s="1"/>
      <c r="ALI386" s="1"/>
      <c r="ALJ386" s="1"/>
      <c r="ALK386" s="1"/>
      <c r="ALL386" s="1"/>
      <c r="ALM386" s="1"/>
      <c r="ALN386" s="1"/>
      <c r="ALO386" s="1"/>
      <c r="ALP386" s="1"/>
      <c r="ALQ386" s="1"/>
      <c r="ALR386" s="1"/>
      <c r="ALS386" s="1"/>
      <c r="ALT386" s="1"/>
      <c r="ALU386" s="1"/>
      <c r="ALV386" s="1"/>
      <c r="ALW386" s="1"/>
      <c r="ALX386" s="1"/>
      <c r="ALY386" s="1"/>
      <c r="ALZ386" s="1"/>
      <c r="AMA386" s="1"/>
      <c r="AMB386" s="1"/>
      <c r="AMC386" s="1"/>
      <c r="AMD386" s="1"/>
      <c r="AME386" s="1"/>
      <c r="AMF386" s="1"/>
      <c r="AMG386" s="1"/>
      <c r="AMH386" s="1"/>
      <c r="AMI386" s="1"/>
      <c r="AMJ386" s="1"/>
    </row>
    <row r="387" spans="1:1024" customFormat="1" ht="31.5" hidden="1" x14ac:dyDescent="0.25">
      <c r="A387" s="41" t="s">
        <v>867</v>
      </c>
      <c r="B387" s="3">
        <v>8413705100</v>
      </c>
      <c r="C387" s="81" t="s">
        <v>873</v>
      </c>
      <c r="D387" s="4" t="s">
        <v>872</v>
      </c>
      <c r="E387" s="23" t="s">
        <v>870</v>
      </c>
      <c r="F387" s="3"/>
      <c r="G387" s="3"/>
      <c r="H387" s="3"/>
      <c r="I387" s="3"/>
      <c r="J387" s="3"/>
      <c r="K387" s="37" t="s">
        <v>858</v>
      </c>
      <c r="L387" s="37">
        <v>7118004789</v>
      </c>
      <c r="M387" s="37" t="s">
        <v>859</v>
      </c>
      <c r="N387" s="6" t="s">
        <v>860</v>
      </c>
      <c r="O387" s="6" t="s">
        <v>861</v>
      </c>
      <c r="P387" s="8">
        <v>8413</v>
      </c>
      <c r="Q387" s="6" t="str">
        <f>MID(Таблица1[[#This Row],[ТН ВЭД 1]],1,2)</f>
        <v>84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  <c r="MQ387" s="1"/>
      <c r="MR387" s="1"/>
      <c r="MS387" s="1"/>
      <c r="MT387" s="1"/>
      <c r="MU387" s="1"/>
      <c r="MV387" s="1"/>
      <c r="MW387" s="1"/>
      <c r="MX387" s="1"/>
      <c r="MY387" s="1"/>
      <c r="MZ387" s="1"/>
      <c r="NA387" s="1"/>
      <c r="NB387" s="1"/>
      <c r="NC387" s="1"/>
      <c r="ND387" s="1"/>
      <c r="NE387" s="1"/>
      <c r="NF387" s="1"/>
      <c r="NG387" s="1"/>
      <c r="NH387" s="1"/>
      <c r="NI387" s="1"/>
      <c r="NJ387" s="1"/>
      <c r="NK387" s="1"/>
      <c r="NL387" s="1"/>
      <c r="NM387" s="1"/>
      <c r="NN387" s="1"/>
      <c r="NO387" s="1"/>
      <c r="NP387" s="1"/>
      <c r="NQ387" s="1"/>
      <c r="NR387" s="1"/>
      <c r="NS387" s="1"/>
      <c r="NT387" s="1"/>
      <c r="NU387" s="1"/>
      <c r="NV387" s="1"/>
      <c r="NW387" s="1"/>
      <c r="NX387" s="1"/>
      <c r="NY387" s="1"/>
      <c r="NZ387" s="1"/>
      <c r="OA387" s="1"/>
      <c r="OB387" s="1"/>
      <c r="OC387" s="1"/>
      <c r="OD387" s="1"/>
      <c r="OE387" s="1"/>
      <c r="OF387" s="1"/>
      <c r="OG387" s="1"/>
      <c r="OH387" s="1"/>
      <c r="OI387" s="1"/>
      <c r="OJ387" s="1"/>
      <c r="OK387" s="1"/>
      <c r="OL387" s="1"/>
      <c r="OM387" s="1"/>
      <c r="ON387" s="1"/>
      <c r="OO387" s="1"/>
      <c r="OP387" s="1"/>
      <c r="OQ387" s="1"/>
      <c r="OR387" s="1"/>
      <c r="OS387" s="1"/>
      <c r="OT387" s="1"/>
      <c r="OU387" s="1"/>
      <c r="OV387" s="1"/>
      <c r="OW387" s="1"/>
      <c r="OX387" s="1"/>
      <c r="OY387" s="1"/>
      <c r="OZ387" s="1"/>
      <c r="PA387" s="1"/>
      <c r="PB387" s="1"/>
      <c r="PC387" s="1"/>
      <c r="PD387" s="1"/>
      <c r="PE387" s="1"/>
      <c r="PF387" s="1"/>
      <c r="PG387" s="1"/>
      <c r="PH387" s="1"/>
      <c r="PI387" s="1"/>
      <c r="PJ387" s="1"/>
      <c r="PK387" s="1"/>
      <c r="PL387" s="1"/>
      <c r="PM387" s="1"/>
      <c r="PN387" s="1"/>
      <c r="PO387" s="1"/>
      <c r="PP387" s="1"/>
      <c r="PQ387" s="1"/>
      <c r="PR387" s="1"/>
      <c r="PS387" s="1"/>
      <c r="PT387" s="1"/>
      <c r="PU387" s="1"/>
      <c r="PV387" s="1"/>
      <c r="PW387" s="1"/>
      <c r="PX387" s="1"/>
      <c r="PY387" s="1"/>
      <c r="PZ387" s="1"/>
      <c r="QA387" s="1"/>
      <c r="QB387" s="1"/>
      <c r="QC387" s="1"/>
      <c r="QD387" s="1"/>
      <c r="QE387" s="1"/>
      <c r="QF387" s="1"/>
      <c r="QG387" s="1"/>
      <c r="QH387" s="1"/>
      <c r="QI387" s="1"/>
      <c r="QJ387" s="1"/>
      <c r="QK387" s="1"/>
      <c r="QL387" s="1"/>
      <c r="QM387" s="1"/>
      <c r="QN387" s="1"/>
      <c r="QO387" s="1"/>
      <c r="QP387" s="1"/>
      <c r="QQ387" s="1"/>
      <c r="QR387" s="1"/>
      <c r="QS387" s="1"/>
      <c r="QT387" s="1"/>
      <c r="QU387" s="1"/>
      <c r="QV387" s="1"/>
      <c r="QW387" s="1"/>
      <c r="QX387" s="1"/>
      <c r="QY387" s="1"/>
      <c r="QZ387" s="1"/>
      <c r="RA387" s="1"/>
      <c r="RB387" s="1"/>
      <c r="RC387" s="1"/>
      <c r="RD387" s="1"/>
      <c r="RE387" s="1"/>
      <c r="RF387" s="1"/>
      <c r="RG387" s="1"/>
      <c r="RH387" s="1"/>
      <c r="RI387" s="1"/>
      <c r="RJ387" s="1"/>
      <c r="RK387" s="1"/>
      <c r="RL387" s="1"/>
      <c r="RM387" s="1"/>
      <c r="RN387" s="1"/>
      <c r="RO387" s="1"/>
      <c r="RP387" s="1"/>
      <c r="RQ387" s="1"/>
      <c r="RR387" s="1"/>
      <c r="RS387" s="1"/>
      <c r="RT387" s="1"/>
      <c r="RU387" s="1"/>
      <c r="RV387" s="1"/>
      <c r="RW387" s="1"/>
      <c r="RX387" s="1"/>
      <c r="RY387" s="1"/>
      <c r="RZ387" s="1"/>
      <c r="SA387" s="1"/>
      <c r="SB387" s="1"/>
      <c r="SC387" s="1"/>
      <c r="SD387" s="1"/>
      <c r="SE387" s="1"/>
      <c r="SF387" s="1"/>
      <c r="SG387" s="1"/>
      <c r="SH387" s="1"/>
      <c r="SI387" s="1"/>
      <c r="SJ387" s="1"/>
      <c r="SK387" s="1"/>
      <c r="SL387" s="1"/>
      <c r="SM387" s="1"/>
      <c r="SN387" s="1"/>
      <c r="SO387" s="1"/>
      <c r="SP387" s="1"/>
      <c r="SQ387" s="1"/>
      <c r="SR387" s="1"/>
      <c r="SS387" s="1"/>
      <c r="ST387" s="1"/>
      <c r="SU387" s="1"/>
      <c r="SV387" s="1"/>
      <c r="SW387" s="1"/>
      <c r="SX387" s="1"/>
      <c r="SY387" s="1"/>
      <c r="SZ387" s="1"/>
      <c r="TA387" s="1"/>
      <c r="TB387" s="1"/>
      <c r="TC387" s="1"/>
      <c r="TD387" s="1"/>
      <c r="TE387" s="1"/>
      <c r="TF387" s="1"/>
      <c r="TG387" s="1"/>
      <c r="TH387" s="1"/>
      <c r="TI387" s="1"/>
      <c r="TJ387" s="1"/>
      <c r="TK387" s="1"/>
      <c r="TL387" s="1"/>
      <c r="TM387" s="1"/>
      <c r="TN387" s="1"/>
      <c r="TO387" s="1"/>
      <c r="TP387" s="1"/>
      <c r="TQ387" s="1"/>
      <c r="TR387" s="1"/>
      <c r="TS387" s="1"/>
      <c r="TT387" s="1"/>
      <c r="TU387" s="1"/>
      <c r="TV387" s="1"/>
      <c r="TW387" s="1"/>
      <c r="TX387" s="1"/>
      <c r="TY387" s="1"/>
      <c r="TZ387" s="1"/>
      <c r="UA387" s="1"/>
      <c r="UB387" s="1"/>
      <c r="UC387" s="1"/>
      <c r="UD387" s="1"/>
      <c r="UE387" s="1"/>
      <c r="UF387" s="1"/>
      <c r="UG387" s="1"/>
      <c r="UH387" s="1"/>
      <c r="UI387" s="1"/>
      <c r="UJ387" s="1"/>
      <c r="UK387" s="1"/>
      <c r="UL387" s="1"/>
      <c r="UM387" s="1"/>
      <c r="UN387" s="1"/>
      <c r="UO387" s="1"/>
      <c r="UP387" s="1"/>
      <c r="UQ387" s="1"/>
      <c r="UR387" s="1"/>
      <c r="US387" s="1"/>
      <c r="UT387" s="1"/>
      <c r="UU387" s="1"/>
      <c r="UV387" s="1"/>
      <c r="UW387" s="1"/>
      <c r="UX387" s="1"/>
      <c r="UY387" s="1"/>
      <c r="UZ387" s="1"/>
      <c r="VA387" s="1"/>
      <c r="VB387" s="1"/>
      <c r="VC387" s="1"/>
      <c r="VD387" s="1"/>
      <c r="VE387" s="1"/>
      <c r="VF387" s="1"/>
      <c r="VG387" s="1"/>
      <c r="VH387" s="1"/>
      <c r="VI387" s="1"/>
      <c r="VJ387" s="1"/>
      <c r="VK387" s="1"/>
      <c r="VL387" s="1"/>
      <c r="VM387" s="1"/>
      <c r="VN387" s="1"/>
      <c r="VO387" s="1"/>
      <c r="VP387" s="1"/>
      <c r="VQ387" s="1"/>
      <c r="VR387" s="1"/>
      <c r="VS387" s="1"/>
      <c r="VT387" s="1"/>
      <c r="VU387" s="1"/>
      <c r="VV387" s="1"/>
      <c r="VW387" s="1"/>
      <c r="VX387" s="1"/>
      <c r="VY387" s="1"/>
      <c r="VZ387" s="1"/>
      <c r="WA387" s="1"/>
      <c r="WB387" s="1"/>
      <c r="WC387" s="1"/>
      <c r="WD387" s="1"/>
      <c r="WE387" s="1"/>
      <c r="WF387" s="1"/>
      <c r="WG387" s="1"/>
      <c r="WH387" s="1"/>
      <c r="WI387" s="1"/>
      <c r="WJ387" s="1"/>
      <c r="WK387" s="1"/>
      <c r="WL387" s="1"/>
      <c r="WM387" s="1"/>
      <c r="WN387" s="1"/>
      <c r="WO387" s="1"/>
      <c r="WP387" s="1"/>
      <c r="WQ387" s="1"/>
      <c r="WR387" s="1"/>
      <c r="WS387" s="1"/>
      <c r="WT387" s="1"/>
      <c r="WU387" s="1"/>
      <c r="WV387" s="1"/>
      <c r="WW387" s="1"/>
      <c r="WX387" s="1"/>
      <c r="WY387" s="1"/>
      <c r="WZ387" s="1"/>
      <c r="XA387" s="1"/>
      <c r="XB387" s="1"/>
      <c r="XC387" s="1"/>
      <c r="XD387" s="1"/>
      <c r="XE387" s="1"/>
      <c r="XF387" s="1"/>
      <c r="XG387" s="1"/>
      <c r="XH387" s="1"/>
      <c r="XI387" s="1"/>
      <c r="XJ387" s="1"/>
      <c r="XK387" s="1"/>
      <c r="XL387" s="1"/>
      <c r="XM387" s="1"/>
      <c r="XN387" s="1"/>
      <c r="XO387" s="1"/>
      <c r="XP387" s="1"/>
      <c r="XQ387" s="1"/>
      <c r="XR387" s="1"/>
      <c r="XS387" s="1"/>
      <c r="XT387" s="1"/>
      <c r="XU387" s="1"/>
      <c r="XV387" s="1"/>
      <c r="XW387" s="1"/>
      <c r="XX387" s="1"/>
      <c r="XY387" s="1"/>
      <c r="XZ387" s="1"/>
      <c r="YA387" s="1"/>
      <c r="YB387" s="1"/>
      <c r="YC387" s="1"/>
      <c r="YD387" s="1"/>
      <c r="YE387" s="1"/>
      <c r="YF387" s="1"/>
      <c r="YG387" s="1"/>
      <c r="YH387" s="1"/>
      <c r="YI387" s="1"/>
      <c r="YJ387" s="1"/>
      <c r="YK387" s="1"/>
      <c r="YL387" s="1"/>
      <c r="YM387" s="1"/>
      <c r="YN387" s="1"/>
      <c r="YO387" s="1"/>
      <c r="YP387" s="1"/>
      <c r="YQ387" s="1"/>
      <c r="YR387" s="1"/>
      <c r="YS387" s="1"/>
      <c r="YT387" s="1"/>
      <c r="YU387" s="1"/>
      <c r="YV387" s="1"/>
      <c r="YW387" s="1"/>
      <c r="YX387" s="1"/>
      <c r="YY387" s="1"/>
      <c r="YZ387" s="1"/>
      <c r="ZA387" s="1"/>
      <c r="ZB387" s="1"/>
      <c r="ZC387" s="1"/>
      <c r="ZD387" s="1"/>
      <c r="ZE387" s="1"/>
      <c r="ZF387" s="1"/>
      <c r="ZG387" s="1"/>
      <c r="ZH387" s="1"/>
      <c r="ZI387" s="1"/>
      <c r="ZJ387" s="1"/>
      <c r="ZK387" s="1"/>
      <c r="ZL387" s="1"/>
      <c r="ZM387" s="1"/>
      <c r="ZN387" s="1"/>
      <c r="ZO387" s="1"/>
      <c r="ZP387" s="1"/>
      <c r="ZQ387" s="1"/>
      <c r="ZR387" s="1"/>
      <c r="ZS387" s="1"/>
      <c r="ZT387" s="1"/>
      <c r="ZU387" s="1"/>
      <c r="ZV387" s="1"/>
      <c r="ZW387" s="1"/>
      <c r="ZX387" s="1"/>
      <c r="ZY387" s="1"/>
      <c r="ZZ387" s="1"/>
      <c r="AAA387" s="1"/>
      <c r="AAB387" s="1"/>
      <c r="AAC387" s="1"/>
      <c r="AAD387" s="1"/>
      <c r="AAE387" s="1"/>
      <c r="AAF387" s="1"/>
      <c r="AAG387" s="1"/>
      <c r="AAH387" s="1"/>
      <c r="AAI387" s="1"/>
      <c r="AAJ387" s="1"/>
      <c r="AAK387" s="1"/>
      <c r="AAL387" s="1"/>
      <c r="AAM387" s="1"/>
      <c r="AAN387" s="1"/>
      <c r="AAO387" s="1"/>
      <c r="AAP387" s="1"/>
      <c r="AAQ387" s="1"/>
      <c r="AAR387" s="1"/>
      <c r="AAS387" s="1"/>
      <c r="AAT387" s="1"/>
      <c r="AAU387" s="1"/>
      <c r="AAV387" s="1"/>
      <c r="AAW387" s="1"/>
      <c r="AAX387" s="1"/>
      <c r="AAY387" s="1"/>
      <c r="AAZ387" s="1"/>
      <c r="ABA387" s="1"/>
      <c r="ABB387" s="1"/>
      <c r="ABC387" s="1"/>
      <c r="ABD387" s="1"/>
      <c r="ABE387" s="1"/>
      <c r="ABF387" s="1"/>
      <c r="ABG387" s="1"/>
      <c r="ABH387" s="1"/>
      <c r="ABI387" s="1"/>
      <c r="ABJ387" s="1"/>
      <c r="ABK387" s="1"/>
      <c r="ABL387" s="1"/>
      <c r="ABM387" s="1"/>
      <c r="ABN387" s="1"/>
      <c r="ABO387" s="1"/>
      <c r="ABP387" s="1"/>
      <c r="ABQ387" s="1"/>
      <c r="ABR387" s="1"/>
      <c r="ABS387" s="1"/>
      <c r="ABT387" s="1"/>
      <c r="ABU387" s="1"/>
      <c r="ABV387" s="1"/>
      <c r="ABW387" s="1"/>
      <c r="ABX387" s="1"/>
      <c r="ABY387" s="1"/>
      <c r="ABZ387" s="1"/>
      <c r="ACA387" s="1"/>
      <c r="ACB387" s="1"/>
      <c r="ACC387" s="1"/>
      <c r="ACD387" s="1"/>
      <c r="ACE387" s="1"/>
      <c r="ACF387" s="1"/>
      <c r="ACG387" s="1"/>
      <c r="ACH387" s="1"/>
      <c r="ACI387" s="1"/>
      <c r="ACJ387" s="1"/>
      <c r="ACK387" s="1"/>
      <c r="ACL387" s="1"/>
      <c r="ACM387" s="1"/>
      <c r="ACN387" s="1"/>
      <c r="ACO387" s="1"/>
      <c r="ACP387" s="1"/>
      <c r="ACQ387" s="1"/>
      <c r="ACR387" s="1"/>
      <c r="ACS387" s="1"/>
      <c r="ACT387" s="1"/>
      <c r="ACU387" s="1"/>
      <c r="ACV387" s="1"/>
      <c r="ACW387" s="1"/>
      <c r="ACX387" s="1"/>
      <c r="ACY387" s="1"/>
      <c r="ACZ387" s="1"/>
      <c r="ADA387" s="1"/>
      <c r="ADB387" s="1"/>
      <c r="ADC387" s="1"/>
      <c r="ADD387" s="1"/>
      <c r="ADE387" s="1"/>
      <c r="ADF387" s="1"/>
      <c r="ADG387" s="1"/>
      <c r="ADH387" s="1"/>
      <c r="ADI387" s="1"/>
      <c r="ADJ387" s="1"/>
      <c r="ADK387" s="1"/>
      <c r="ADL387" s="1"/>
      <c r="ADM387" s="1"/>
      <c r="ADN387" s="1"/>
      <c r="ADO387" s="1"/>
      <c r="ADP387" s="1"/>
      <c r="ADQ387" s="1"/>
      <c r="ADR387" s="1"/>
      <c r="ADS387" s="1"/>
      <c r="ADT387" s="1"/>
      <c r="ADU387" s="1"/>
      <c r="ADV387" s="1"/>
      <c r="ADW387" s="1"/>
      <c r="ADX387" s="1"/>
      <c r="ADY387" s="1"/>
      <c r="ADZ387" s="1"/>
      <c r="AEA387" s="1"/>
      <c r="AEB387" s="1"/>
      <c r="AEC387" s="1"/>
      <c r="AED387" s="1"/>
      <c r="AEE387" s="1"/>
      <c r="AEF387" s="1"/>
      <c r="AEG387" s="1"/>
      <c r="AEH387" s="1"/>
      <c r="AEI387" s="1"/>
      <c r="AEJ387" s="1"/>
      <c r="AEK387" s="1"/>
      <c r="AEL387" s="1"/>
      <c r="AEM387" s="1"/>
      <c r="AEN387" s="1"/>
      <c r="AEO387" s="1"/>
      <c r="AEP387" s="1"/>
      <c r="AEQ387" s="1"/>
      <c r="AER387" s="1"/>
      <c r="AES387" s="1"/>
      <c r="AET387" s="1"/>
      <c r="AEU387" s="1"/>
      <c r="AEV387" s="1"/>
      <c r="AEW387" s="1"/>
      <c r="AEX387" s="1"/>
      <c r="AEY387" s="1"/>
      <c r="AEZ387" s="1"/>
      <c r="AFA387" s="1"/>
      <c r="AFB387" s="1"/>
      <c r="AFC387" s="1"/>
      <c r="AFD387" s="1"/>
      <c r="AFE387" s="1"/>
      <c r="AFF387" s="1"/>
      <c r="AFG387" s="1"/>
      <c r="AFH387" s="1"/>
      <c r="AFI387" s="1"/>
      <c r="AFJ387" s="1"/>
      <c r="AFK387" s="1"/>
      <c r="AFL387" s="1"/>
      <c r="AFM387" s="1"/>
      <c r="AFN387" s="1"/>
      <c r="AFO387" s="1"/>
      <c r="AFP387" s="1"/>
      <c r="AFQ387" s="1"/>
      <c r="AFR387" s="1"/>
      <c r="AFS387" s="1"/>
      <c r="AFT387" s="1"/>
      <c r="AFU387" s="1"/>
      <c r="AFV387" s="1"/>
      <c r="AFW387" s="1"/>
      <c r="AFX387" s="1"/>
      <c r="AFY387" s="1"/>
      <c r="AFZ387" s="1"/>
      <c r="AGA387" s="1"/>
      <c r="AGB387" s="1"/>
      <c r="AGC387" s="1"/>
      <c r="AGD387" s="1"/>
      <c r="AGE387" s="1"/>
      <c r="AGF387" s="1"/>
      <c r="AGG387" s="1"/>
      <c r="AGH387" s="1"/>
      <c r="AGI387" s="1"/>
      <c r="AGJ387" s="1"/>
      <c r="AGK387" s="1"/>
      <c r="AGL387" s="1"/>
      <c r="AGM387" s="1"/>
      <c r="AGN387" s="1"/>
      <c r="AGO387" s="1"/>
      <c r="AGP387" s="1"/>
      <c r="AGQ387" s="1"/>
      <c r="AGR387" s="1"/>
      <c r="AGS387" s="1"/>
      <c r="AGT387" s="1"/>
      <c r="AGU387" s="1"/>
      <c r="AGV387" s="1"/>
      <c r="AGW387" s="1"/>
      <c r="AGX387" s="1"/>
      <c r="AGY387" s="1"/>
      <c r="AGZ387" s="1"/>
      <c r="AHA387" s="1"/>
      <c r="AHB387" s="1"/>
      <c r="AHC387" s="1"/>
      <c r="AHD387" s="1"/>
      <c r="AHE387" s="1"/>
      <c r="AHF387" s="1"/>
      <c r="AHG387" s="1"/>
      <c r="AHH387" s="1"/>
      <c r="AHI387" s="1"/>
      <c r="AHJ387" s="1"/>
      <c r="AHK387" s="1"/>
      <c r="AHL387" s="1"/>
      <c r="AHM387" s="1"/>
      <c r="AHN387" s="1"/>
      <c r="AHO387" s="1"/>
      <c r="AHP387" s="1"/>
      <c r="AHQ387" s="1"/>
      <c r="AHR387" s="1"/>
      <c r="AHS387" s="1"/>
      <c r="AHT387" s="1"/>
      <c r="AHU387" s="1"/>
      <c r="AHV387" s="1"/>
      <c r="AHW387" s="1"/>
      <c r="AHX387" s="1"/>
      <c r="AHY387" s="1"/>
      <c r="AHZ387" s="1"/>
      <c r="AIA387" s="1"/>
      <c r="AIB387" s="1"/>
      <c r="AIC387" s="1"/>
      <c r="AID387" s="1"/>
      <c r="AIE387" s="1"/>
      <c r="AIF387" s="1"/>
      <c r="AIG387" s="1"/>
      <c r="AIH387" s="1"/>
      <c r="AII387" s="1"/>
      <c r="AIJ387" s="1"/>
      <c r="AIK387" s="1"/>
      <c r="AIL387" s="1"/>
      <c r="AIM387" s="1"/>
      <c r="AIN387" s="1"/>
      <c r="AIO387" s="1"/>
      <c r="AIP387" s="1"/>
      <c r="AIQ387" s="1"/>
      <c r="AIR387" s="1"/>
      <c r="AIS387" s="1"/>
      <c r="AIT387" s="1"/>
      <c r="AIU387" s="1"/>
      <c r="AIV387" s="1"/>
      <c r="AIW387" s="1"/>
      <c r="AIX387" s="1"/>
      <c r="AIY387" s="1"/>
      <c r="AIZ387" s="1"/>
      <c r="AJA387" s="1"/>
      <c r="AJB387" s="1"/>
      <c r="AJC387" s="1"/>
      <c r="AJD387" s="1"/>
      <c r="AJE387" s="1"/>
      <c r="AJF387" s="1"/>
      <c r="AJG387" s="1"/>
      <c r="AJH387" s="1"/>
      <c r="AJI387" s="1"/>
      <c r="AJJ387" s="1"/>
      <c r="AJK387" s="1"/>
      <c r="AJL387" s="1"/>
      <c r="AJM387" s="1"/>
      <c r="AJN387" s="1"/>
      <c r="AJO387" s="1"/>
      <c r="AJP387" s="1"/>
      <c r="AJQ387" s="1"/>
      <c r="AJR387" s="1"/>
      <c r="AJS387" s="1"/>
      <c r="AJT387" s="1"/>
      <c r="AJU387" s="1"/>
      <c r="AJV387" s="1"/>
      <c r="AJW387" s="1"/>
      <c r="AJX387" s="1"/>
      <c r="AJY387" s="1"/>
      <c r="AJZ387" s="1"/>
      <c r="AKA387" s="1"/>
      <c r="AKB387" s="1"/>
      <c r="AKC387" s="1"/>
      <c r="AKD387" s="1"/>
      <c r="AKE387" s="1"/>
      <c r="AKF387" s="1"/>
      <c r="AKG387" s="1"/>
      <c r="AKH387" s="1"/>
      <c r="AKI387" s="1"/>
      <c r="AKJ387" s="1"/>
      <c r="AKK387" s="1"/>
      <c r="AKL387" s="1"/>
      <c r="AKM387" s="1"/>
      <c r="AKN387" s="1"/>
      <c r="AKO387" s="1"/>
      <c r="AKP387" s="1"/>
      <c r="AKQ387" s="1"/>
      <c r="AKR387" s="1"/>
      <c r="AKS387" s="1"/>
      <c r="AKT387" s="1"/>
      <c r="AKU387" s="1"/>
      <c r="AKV387" s="1"/>
      <c r="AKW387" s="1"/>
      <c r="AKX387" s="1"/>
      <c r="AKY387" s="1"/>
      <c r="AKZ387" s="1"/>
      <c r="ALA387" s="1"/>
      <c r="ALB387" s="1"/>
      <c r="ALC387" s="1"/>
      <c r="ALD387" s="1"/>
      <c r="ALE387" s="1"/>
      <c r="ALF387" s="1"/>
      <c r="ALG387" s="1"/>
      <c r="ALH387" s="1"/>
      <c r="ALI387" s="1"/>
      <c r="ALJ387" s="1"/>
      <c r="ALK387" s="1"/>
      <c r="ALL387" s="1"/>
      <c r="ALM387" s="1"/>
      <c r="ALN387" s="1"/>
      <c r="ALO387" s="1"/>
      <c r="ALP387" s="1"/>
      <c r="ALQ387" s="1"/>
      <c r="ALR387" s="1"/>
      <c r="ALS387" s="1"/>
      <c r="ALT387" s="1"/>
      <c r="ALU387" s="1"/>
      <c r="ALV387" s="1"/>
      <c r="ALW387" s="1"/>
      <c r="ALX387" s="1"/>
      <c r="ALY387" s="1"/>
      <c r="ALZ387" s="1"/>
      <c r="AMA387" s="1"/>
      <c r="AMB387" s="1"/>
      <c r="AMC387" s="1"/>
      <c r="AMD387" s="1"/>
      <c r="AME387" s="1"/>
      <c r="AMF387" s="1"/>
      <c r="AMG387" s="1"/>
      <c r="AMH387" s="1"/>
      <c r="AMI387" s="1"/>
      <c r="AMJ387" s="1"/>
    </row>
    <row r="388" spans="1:1024" customFormat="1" ht="31.5" hidden="1" x14ac:dyDescent="0.25">
      <c r="A388" s="49" t="s">
        <v>867</v>
      </c>
      <c r="B388" s="10">
        <v>8413705100</v>
      </c>
      <c r="C388" s="80" t="s">
        <v>874</v>
      </c>
      <c r="D388" s="11" t="s">
        <v>872</v>
      </c>
      <c r="E388" s="27" t="s">
        <v>870</v>
      </c>
      <c r="F388" s="27"/>
      <c r="G388" s="10"/>
      <c r="H388" s="10"/>
      <c r="I388" s="10"/>
      <c r="J388" s="10"/>
      <c r="K388" s="38" t="s">
        <v>858</v>
      </c>
      <c r="L388" s="38">
        <v>7118004789</v>
      </c>
      <c r="M388" s="38" t="s">
        <v>859</v>
      </c>
      <c r="N388" s="13" t="s">
        <v>860</v>
      </c>
      <c r="O388" s="13" t="s">
        <v>861</v>
      </c>
      <c r="P388" s="15">
        <v>8413</v>
      </c>
      <c r="Q388" s="13" t="str">
        <f>MID(Таблица1[[#This Row],[ТН ВЭД 1]],1,2)</f>
        <v>84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  <c r="MQ388" s="1"/>
      <c r="MR388" s="1"/>
      <c r="MS388" s="1"/>
      <c r="MT388" s="1"/>
      <c r="MU388" s="1"/>
      <c r="MV388" s="1"/>
      <c r="MW388" s="1"/>
      <c r="MX388" s="1"/>
      <c r="MY388" s="1"/>
      <c r="MZ388" s="1"/>
      <c r="NA388" s="1"/>
      <c r="NB388" s="1"/>
      <c r="NC388" s="1"/>
      <c r="ND388" s="1"/>
      <c r="NE388" s="1"/>
      <c r="NF388" s="1"/>
      <c r="NG388" s="1"/>
      <c r="NH388" s="1"/>
      <c r="NI388" s="1"/>
      <c r="NJ388" s="1"/>
      <c r="NK388" s="1"/>
      <c r="NL388" s="1"/>
      <c r="NM388" s="1"/>
      <c r="NN388" s="1"/>
      <c r="NO388" s="1"/>
      <c r="NP388" s="1"/>
      <c r="NQ388" s="1"/>
      <c r="NR388" s="1"/>
      <c r="NS388" s="1"/>
      <c r="NT388" s="1"/>
      <c r="NU388" s="1"/>
      <c r="NV388" s="1"/>
      <c r="NW388" s="1"/>
      <c r="NX388" s="1"/>
      <c r="NY388" s="1"/>
      <c r="NZ388" s="1"/>
      <c r="OA388" s="1"/>
      <c r="OB388" s="1"/>
      <c r="OC388" s="1"/>
      <c r="OD388" s="1"/>
      <c r="OE388" s="1"/>
      <c r="OF388" s="1"/>
      <c r="OG388" s="1"/>
      <c r="OH388" s="1"/>
      <c r="OI388" s="1"/>
      <c r="OJ388" s="1"/>
      <c r="OK388" s="1"/>
      <c r="OL388" s="1"/>
      <c r="OM388" s="1"/>
      <c r="ON388" s="1"/>
      <c r="OO388" s="1"/>
      <c r="OP388" s="1"/>
      <c r="OQ388" s="1"/>
      <c r="OR388" s="1"/>
      <c r="OS388" s="1"/>
      <c r="OT388" s="1"/>
      <c r="OU388" s="1"/>
      <c r="OV388" s="1"/>
      <c r="OW388" s="1"/>
      <c r="OX388" s="1"/>
      <c r="OY388" s="1"/>
      <c r="OZ388" s="1"/>
      <c r="PA388" s="1"/>
      <c r="PB388" s="1"/>
      <c r="PC388" s="1"/>
      <c r="PD388" s="1"/>
      <c r="PE388" s="1"/>
      <c r="PF388" s="1"/>
      <c r="PG388" s="1"/>
      <c r="PH388" s="1"/>
      <c r="PI388" s="1"/>
      <c r="PJ388" s="1"/>
      <c r="PK388" s="1"/>
      <c r="PL388" s="1"/>
      <c r="PM388" s="1"/>
      <c r="PN388" s="1"/>
      <c r="PO388" s="1"/>
      <c r="PP388" s="1"/>
      <c r="PQ388" s="1"/>
      <c r="PR388" s="1"/>
      <c r="PS388" s="1"/>
      <c r="PT388" s="1"/>
      <c r="PU388" s="1"/>
      <c r="PV388" s="1"/>
      <c r="PW388" s="1"/>
      <c r="PX388" s="1"/>
      <c r="PY388" s="1"/>
      <c r="PZ388" s="1"/>
      <c r="QA388" s="1"/>
      <c r="QB388" s="1"/>
      <c r="QC388" s="1"/>
      <c r="QD388" s="1"/>
      <c r="QE388" s="1"/>
      <c r="QF388" s="1"/>
      <c r="QG388" s="1"/>
      <c r="QH388" s="1"/>
      <c r="QI388" s="1"/>
      <c r="QJ388" s="1"/>
      <c r="QK388" s="1"/>
      <c r="QL388" s="1"/>
      <c r="QM388" s="1"/>
      <c r="QN388" s="1"/>
      <c r="QO388" s="1"/>
      <c r="QP388" s="1"/>
      <c r="QQ388" s="1"/>
      <c r="QR388" s="1"/>
      <c r="QS388" s="1"/>
      <c r="QT388" s="1"/>
      <c r="QU388" s="1"/>
      <c r="QV388" s="1"/>
      <c r="QW388" s="1"/>
      <c r="QX388" s="1"/>
      <c r="QY388" s="1"/>
      <c r="QZ388" s="1"/>
      <c r="RA388" s="1"/>
      <c r="RB388" s="1"/>
      <c r="RC388" s="1"/>
      <c r="RD388" s="1"/>
      <c r="RE388" s="1"/>
      <c r="RF388" s="1"/>
      <c r="RG388" s="1"/>
      <c r="RH388" s="1"/>
      <c r="RI388" s="1"/>
      <c r="RJ388" s="1"/>
      <c r="RK388" s="1"/>
      <c r="RL388" s="1"/>
      <c r="RM388" s="1"/>
      <c r="RN388" s="1"/>
      <c r="RO388" s="1"/>
      <c r="RP388" s="1"/>
      <c r="RQ388" s="1"/>
      <c r="RR388" s="1"/>
      <c r="RS388" s="1"/>
      <c r="RT388" s="1"/>
      <c r="RU388" s="1"/>
      <c r="RV388" s="1"/>
      <c r="RW388" s="1"/>
      <c r="RX388" s="1"/>
      <c r="RY388" s="1"/>
      <c r="RZ388" s="1"/>
      <c r="SA388" s="1"/>
      <c r="SB388" s="1"/>
      <c r="SC388" s="1"/>
      <c r="SD388" s="1"/>
      <c r="SE388" s="1"/>
      <c r="SF388" s="1"/>
      <c r="SG388" s="1"/>
      <c r="SH388" s="1"/>
      <c r="SI388" s="1"/>
      <c r="SJ388" s="1"/>
      <c r="SK388" s="1"/>
      <c r="SL388" s="1"/>
      <c r="SM388" s="1"/>
      <c r="SN388" s="1"/>
      <c r="SO388" s="1"/>
      <c r="SP388" s="1"/>
      <c r="SQ388" s="1"/>
      <c r="SR388" s="1"/>
      <c r="SS388" s="1"/>
      <c r="ST388" s="1"/>
      <c r="SU388" s="1"/>
      <c r="SV388" s="1"/>
      <c r="SW388" s="1"/>
      <c r="SX388" s="1"/>
      <c r="SY388" s="1"/>
      <c r="SZ388" s="1"/>
      <c r="TA388" s="1"/>
      <c r="TB388" s="1"/>
      <c r="TC388" s="1"/>
      <c r="TD388" s="1"/>
      <c r="TE388" s="1"/>
      <c r="TF388" s="1"/>
      <c r="TG388" s="1"/>
      <c r="TH388" s="1"/>
      <c r="TI388" s="1"/>
      <c r="TJ388" s="1"/>
      <c r="TK388" s="1"/>
      <c r="TL388" s="1"/>
      <c r="TM388" s="1"/>
      <c r="TN388" s="1"/>
      <c r="TO388" s="1"/>
      <c r="TP388" s="1"/>
      <c r="TQ388" s="1"/>
      <c r="TR388" s="1"/>
      <c r="TS388" s="1"/>
      <c r="TT388" s="1"/>
      <c r="TU388" s="1"/>
      <c r="TV388" s="1"/>
      <c r="TW388" s="1"/>
      <c r="TX388" s="1"/>
      <c r="TY388" s="1"/>
      <c r="TZ388" s="1"/>
      <c r="UA388" s="1"/>
      <c r="UB388" s="1"/>
      <c r="UC388" s="1"/>
      <c r="UD388" s="1"/>
      <c r="UE388" s="1"/>
      <c r="UF388" s="1"/>
      <c r="UG388" s="1"/>
      <c r="UH388" s="1"/>
      <c r="UI388" s="1"/>
      <c r="UJ388" s="1"/>
      <c r="UK388" s="1"/>
      <c r="UL388" s="1"/>
      <c r="UM388" s="1"/>
      <c r="UN388" s="1"/>
      <c r="UO388" s="1"/>
      <c r="UP388" s="1"/>
      <c r="UQ388" s="1"/>
      <c r="UR388" s="1"/>
      <c r="US388" s="1"/>
      <c r="UT388" s="1"/>
      <c r="UU388" s="1"/>
      <c r="UV388" s="1"/>
      <c r="UW388" s="1"/>
      <c r="UX388" s="1"/>
      <c r="UY388" s="1"/>
      <c r="UZ388" s="1"/>
      <c r="VA388" s="1"/>
      <c r="VB388" s="1"/>
      <c r="VC388" s="1"/>
      <c r="VD388" s="1"/>
      <c r="VE388" s="1"/>
      <c r="VF388" s="1"/>
      <c r="VG388" s="1"/>
      <c r="VH388" s="1"/>
      <c r="VI388" s="1"/>
      <c r="VJ388" s="1"/>
      <c r="VK388" s="1"/>
      <c r="VL388" s="1"/>
      <c r="VM388" s="1"/>
      <c r="VN388" s="1"/>
      <c r="VO388" s="1"/>
      <c r="VP388" s="1"/>
      <c r="VQ388" s="1"/>
      <c r="VR388" s="1"/>
      <c r="VS388" s="1"/>
      <c r="VT388" s="1"/>
      <c r="VU388" s="1"/>
      <c r="VV388" s="1"/>
      <c r="VW388" s="1"/>
      <c r="VX388" s="1"/>
      <c r="VY388" s="1"/>
      <c r="VZ388" s="1"/>
      <c r="WA388" s="1"/>
      <c r="WB388" s="1"/>
      <c r="WC388" s="1"/>
      <c r="WD388" s="1"/>
      <c r="WE388" s="1"/>
      <c r="WF388" s="1"/>
      <c r="WG388" s="1"/>
      <c r="WH388" s="1"/>
      <c r="WI388" s="1"/>
      <c r="WJ388" s="1"/>
      <c r="WK388" s="1"/>
      <c r="WL388" s="1"/>
      <c r="WM388" s="1"/>
      <c r="WN388" s="1"/>
      <c r="WO388" s="1"/>
      <c r="WP388" s="1"/>
      <c r="WQ388" s="1"/>
      <c r="WR388" s="1"/>
      <c r="WS388" s="1"/>
      <c r="WT388" s="1"/>
      <c r="WU388" s="1"/>
      <c r="WV388" s="1"/>
      <c r="WW388" s="1"/>
      <c r="WX388" s="1"/>
      <c r="WY388" s="1"/>
      <c r="WZ388" s="1"/>
      <c r="XA388" s="1"/>
      <c r="XB388" s="1"/>
      <c r="XC388" s="1"/>
      <c r="XD388" s="1"/>
      <c r="XE388" s="1"/>
      <c r="XF388" s="1"/>
      <c r="XG388" s="1"/>
      <c r="XH388" s="1"/>
      <c r="XI388" s="1"/>
      <c r="XJ388" s="1"/>
      <c r="XK388" s="1"/>
      <c r="XL388" s="1"/>
      <c r="XM388" s="1"/>
      <c r="XN388" s="1"/>
      <c r="XO388" s="1"/>
      <c r="XP388" s="1"/>
      <c r="XQ388" s="1"/>
      <c r="XR388" s="1"/>
      <c r="XS388" s="1"/>
      <c r="XT388" s="1"/>
      <c r="XU388" s="1"/>
      <c r="XV388" s="1"/>
      <c r="XW388" s="1"/>
      <c r="XX388" s="1"/>
      <c r="XY388" s="1"/>
      <c r="XZ388" s="1"/>
      <c r="YA388" s="1"/>
      <c r="YB388" s="1"/>
      <c r="YC388" s="1"/>
      <c r="YD388" s="1"/>
      <c r="YE388" s="1"/>
      <c r="YF388" s="1"/>
      <c r="YG388" s="1"/>
      <c r="YH388" s="1"/>
      <c r="YI388" s="1"/>
      <c r="YJ388" s="1"/>
      <c r="YK388" s="1"/>
      <c r="YL388" s="1"/>
      <c r="YM388" s="1"/>
      <c r="YN388" s="1"/>
      <c r="YO388" s="1"/>
      <c r="YP388" s="1"/>
      <c r="YQ388" s="1"/>
      <c r="YR388" s="1"/>
      <c r="YS388" s="1"/>
      <c r="YT388" s="1"/>
      <c r="YU388" s="1"/>
      <c r="YV388" s="1"/>
      <c r="YW388" s="1"/>
      <c r="YX388" s="1"/>
      <c r="YY388" s="1"/>
      <c r="YZ388" s="1"/>
      <c r="ZA388" s="1"/>
      <c r="ZB388" s="1"/>
      <c r="ZC388" s="1"/>
      <c r="ZD388" s="1"/>
      <c r="ZE388" s="1"/>
      <c r="ZF388" s="1"/>
      <c r="ZG388" s="1"/>
      <c r="ZH388" s="1"/>
      <c r="ZI388" s="1"/>
      <c r="ZJ388" s="1"/>
      <c r="ZK388" s="1"/>
      <c r="ZL388" s="1"/>
      <c r="ZM388" s="1"/>
      <c r="ZN388" s="1"/>
      <c r="ZO388" s="1"/>
      <c r="ZP388" s="1"/>
      <c r="ZQ388" s="1"/>
      <c r="ZR388" s="1"/>
      <c r="ZS388" s="1"/>
      <c r="ZT388" s="1"/>
      <c r="ZU388" s="1"/>
      <c r="ZV388" s="1"/>
      <c r="ZW388" s="1"/>
      <c r="ZX388" s="1"/>
      <c r="ZY388" s="1"/>
      <c r="ZZ388" s="1"/>
      <c r="AAA388" s="1"/>
      <c r="AAB388" s="1"/>
      <c r="AAC388" s="1"/>
      <c r="AAD388" s="1"/>
      <c r="AAE388" s="1"/>
      <c r="AAF388" s="1"/>
      <c r="AAG388" s="1"/>
      <c r="AAH388" s="1"/>
      <c r="AAI388" s="1"/>
      <c r="AAJ388" s="1"/>
      <c r="AAK388" s="1"/>
      <c r="AAL388" s="1"/>
      <c r="AAM388" s="1"/>
      <c r="AAN388" s="1"/>
      <c r="AAO388" s="1"/>
      <c r="AAP388" s="1"/>
      <c r="AAQ388" s="1"/>
      <c r="AAR388" s="1"/>
      <c r="AAS388" s="1"/>
      <c r="AAT388" s="1"/>
      <c r="AAU388" s="1"/>
      <c r="AAV388" s="1"/>
      <c r="AAW388" s="1"/>
      <c r="AAX388" s="1"/>
      <c r="AAY388" s="1"/>
      <c r="AAZ388" s="1"/>
      <c r="ABA388" s="1"/>
      <c r="ABB388" s="1"/>
      <c r="ABC388" s="1"/>
      <c r="ABD388" s="1"/>
      <c r="ABE388" s="1"/>
      <c r="ABF388" s="1"/>
      <c r="ABG388" s="1"/>
      <c r="ABH388" s="1"/>
      <c r="ABI388" s="1"/>
      <c r="ABJ388" s="1"/>
      <c r="ABK388" s="1"/>
      <c r="ABL388" s="1"/>
      <c r="ABM388" s="1"/>
      <c r="ABN388" s="1"/>
      <c r="ABO388" s="1"/>
      <c r="ABP388" s="1"/>
      <c r="ABQ388" s="1"/>
      <c r="ABR388" s="1"/>
      <c r="ABS388" s="1"/>
      <c r="ABT388" s="1"/>
      <c r="ABU388" s="1"/>
      <c r="ABV388" s="1"/>
      <c r="ABW388" s="1"/>
      <c r="ABX388" s="1"/>
      <c r="ABY388" s="1"/>
      <c r="ABZ388" s="1"/>
      <c r="ACA388" s="1"/>
      <c r="ACB388" s="1"/>
      <c r="ACC388" s="1"/>
      <c r="ACD388" s="1"/>
      <c r="ACE388" s="1"/>
      <c r="ACF388" s="1"/>
      <c r="ACG388" s="1"/>
      <c r="ACH388" s="1"/>
      <c r="ACI388" s="1"/>
      <c r="ACJ388" s="1"/>
      <c r="ACK388" s="1"/>
      <c r="ACL388" s="1"/>
      <c r="ACM388" s="1"/>
      <c r="ACN388" s="1"/>
      <c r="ACO388" s="1"/>
      <c r="ACP388" s="1"/>
      <c r="ACQ388" s="1"/>
      <c r="ACR388" s="1"/>
      <c r="ACS388" s="1"/>
      <c r="ACT388" s="1"/>
      <c r="ACU388" s="1"/>
      <c r="ACV388" s="1"/>
      <c r="ACW388" s="1"/>
      <c r="ACX388" s="1"/>
      <c r="ACY388" s="1"/>
      <c r="ACZ388" s="1"/>
      <c r="ADA388" s="1"/>
      <c r="ADB388" s="1"/>
      <c r="ADC388" s="1"/>
      <c r="ADD388" s="1"/>
      <c r="ADE388" s="1"/>
      <c r="ADF388" s="1"/>
      <c r="ADG388" s="1"/>
      <c r="ADH388" s="1"/>
      <c r="ADI388" s="1"/>
      <c r="ADJ388" s="1"/>
      <c r="ADK388" s="1"/>
      <c r="ADL388" s="1"/>
      <c r="ADM388" s="1"/>
      <c r="ADN388" s="1"/>
      <c r="ADO388" s="1"/>
      <c r="ADP388" s="1"/>
      <c r="ADQ388" s="1"/>
      <c r="ADR388" s="1"/>
      <c r="ADS388" s="1"/>
      <c r="ADT388" s="1"/>
      <c r="ADU388" s="1"/>
      <c r="ADV388" s="1"/>
      <c r="ADW388" s="1"/>
      <c r="ADX388" s="1"/>
      <c r="ADY388" s="1"/>
      <c r="ADZ388" s="1"/>
      <c r="AEA388" s="1"/>
      <c r="AEB388" s="1"/>
      <c r="AEC388" s="1"/>
      <c r="AED388" s="1"/>
      <c r="AEE388" s="1"/>
      <c r="AEF388" s="1"/>
      <c r="AEG388" s="1"/>
      <c r="AEH388" s="1"/>
      <c r="AEI388" s="1"/>
      <c r="AEJ388" s="1"/>
      <c r="AEK388" s="1"/>
      <c r="AEL388" s="1"/>
      <c r="AEM388" s="1"/>
      <c r="AEN388" s="1"/>
      <c r="AEO388" s="1"/>
      <c r="AEP388" s="1"/>
      <c r="AEQ388" s="1"/>
      <c r="AER388" s="1"/>
      <c r="AES388" s="1"/>
      <c r="AET388" s="1"/>
      <c r="AEU388" s="1"/>
      <c r="AEV388" s="1"/>
      <c r="AEW388" s="1"/>
      <c r="AEX388" s="1"/>
      <c r="AEY388" s="1"/>
      <c r="AEZ388" s="1"/>
      <c r="AFA388" s="1"/>
      <c r="AFB388" s="1"/>
      <c r="AFC388" s="1"/>
      <c r="AFD388" s="1"/>
      <c r="AFE388" s="1"/>
      <c r="AFF388" s="1"/>
      <c r="AFG388" s="1"/>
      <c r="AFH388" s="1"/>
      <c r="AFI388" s="1"/>
      <c r="AFJ388" s="1"/>
      <c r="AFK388" s="1"/>
      <c r="AFL388" s="1"/>
      <c r="AFM388" s="1"/>
      <c r="AFN388" s="1"/>
      <c r="AFO388" s="1"/>
      <c r="AFP388" s="1"/>
      <c r="AFQ388" s="1"/>
      <c r="AFR388" s="1"/>
      <c r="AFS388" s="1"/>
      <c r="AFT388" s="1"/>
      <c r="AFU388" s="1"/>
      <c r="AFV388" s="1"/>
      <c r="AFW388" s="1"/>
      <c r="AFX388" s="1"/>
      <c r="AFY388" s="1"/>
      <c r="AFZ388" s="1"/>
      <c r="AGA388" s="1"/>
      <c r="AGB388" s="1"/>
      <c r="AGC388" s="1"/>
      <c r="AGD388" s="1"/>
      <c r="AGE388" s="1"/>
      <c r="AGF388" s="1"/>
      <c r="AGG388" s="1"/>
      <c r="AGH388" s="1"/>
      <c r="AGI388" s="1"/>
      <c r="AGJ388" s="1"/>
      <c r="AGK388" s="1"/>
      <c r="AGL388" s="1"/>
      <c r="AGM388" s="1"/>
      <c r="AGN388" s="1"/>
      <c r="AGO388" s="1"/>
      <c r="AGP388" s="1"/>
      <c r="AGQ388" s="1"/>
      <c r="AGR388" s="1"/>
      <c r="AGS388" s="1"/>
      <c r="AGT388" s="1"/>
      <c r="AGU388" s="1"/>
      <c r="AGV388" s="1"/>
      <c r="AGW388" s="1"/>
      <c r="AGX388" s="1"/>
      <c r="AGY388" s="1"/>
      <c r="AGZ388" s="1"/>
      <c r="AHA388" s="1"/>
      <c r="AHB388" s="1"/>
      <c r="AHC388" s="1"/>
      <c r="AHD388" s="1"/>
      <c r="AHE388" s="1"/>
      <c r="AHF388" s="1"/>
      <c r="AHG388" s="1"/>
      <c r="AHH388" s="1"/>
      <c r="AHI388" s="1"/>
      <c r="AHJ388" s="1"/>
      <c r="AHK388" s="1"/>
      <c r="AHL388" s="1"/>
      <c r="AHM388" s="1"/>
      <c r="AHN388" s="1"/>
      <c r="AHO388" s="1"/>
      <c r="AHP388" s="1"/>
      <c r="AHQ388" s="1"/>
      <c r="AHR388" s="1"/>
      <c r="AHS388" s="1"/>
      <c r="AHT388" s="1"/>
      <c r="AHU388" s="1"/>
      <c r="AHV388" s="1"/>
      <c r="AHW388" s="1"/>
      <c r="AHX388" s="1"/>
      <c r="AHY388" s="1"/>
      <c r="AHZ388" s="1"/>
      <c r="AIA388" s="1"/>
      <c r="AIB388" s="1"/>
      <c r="AIC388" s="1"/>
      <c r="AID388" s="1"/>
      <c r="AIE388" s="1"/>
      <c r="AIF388" s="1"/>
      <c r="AIG388" s="1"/>
      <c r="AIH388" s="1"/>
      <c r="AII388" s="1"/>
      <c r="AIJ388" s="1"/>
      <c r="AIK388" s="1"/>
      <c r="AIL388" s="1"/>
      <c r="AIM388" s="1"/>
      <c r="AIN388" s="1"/>
      <c r="AIO388" s="1"/>
      <c r="AIP388" s="1"/>
      <c r="AIQ388" s="1"/>
      <c r="AIR388" s="1"/>
      <c r="AIS388" s="1"/>
      <c r="AIT388" s="1"/>
      <c r="AIU388" s="1"/>
      <c r="AIV388" s="1"/>
      <c r="AIW388" s="1"/>
      <c r="AIX388" s="1"/>
      <c r="AIY388" s="1"/>
      <c r="AIZ388" s="1"/>
      <c r="AJA388" s="1"/>
      <c r="AJB388" s="1"/>
      <c r="AJC388" s="1"/>
      <c r="AJD388" s="1"/>
      <c r="AJE388" s="1"/>
      <c r="AJF388" s="1"/>
      <c r="AJG388" s="1"/>
      <c r="AJH388" s="1"/>
      <c r="AJI388" s="1"/>
      <c r="AJJ388" s="1"/>
      <c r="AJK388" s="1"/>
      <c r="AJL388" s="1"/>
      <c r="AJM388" s="1"/>
      <c r="AJN388" s="1"/>
      <c r="AJO388" s="1"/>
      <c r="AJP388" s="1"/>
      <c r="AJQ388" s="1"/>
      <c r="AJR388" s="1"/>
      <c r="AJS388" s="1"/>
      <c r="AJT388" s="1"/>
      <c r="AJU388" s="1"/>
      <c r="AJV388" s="1"/>
      <c r="AJW388" s="1"/>
      <c r="AJX388" s="1"/>
      <c r="AJY388" s="1"/>
      <c r="AJZ388" s="1"/>
      <c r="AKA388" s="1"/>
      <c r="AKB388" s="1"/>
      <c r="AKC388" s="1"/>
      <c r="AKD388" s="1"/>
      <c r="AKE388" s="1"/>
      <c r="AKF388" s="1"/>
      <c r="AKG388" s="1"/>
      <c r="AKH388" s="1"/>
      <c r="AKI388" s="1"/>
      <c r="AKJ388" s="1"/>
      <c r="AKK388" s="1"/>
      <c r="AKL388" s="1"/>
      <c r="AKM388" s="1"/>
      <c r="AKN388" s="1"/>
      <c r="AKO388" s="1"/>
      <c r="AKP388" s="1"/>
      <c r="AKQ388" s="1"/>
      <c r="AKR388" s="1"/>
      <c r="AKS388" s="1"/>
      <c r="AKT388" s="1"/>
      <c r="AKU388" s="1"/>
      <c r="AKV388" s="1"/>
      <c r="AKW388" s="1"/>
      <c r="AKX388" s="1"/>
      <c r="AKY388" s="1"/>
      <c r="AKZ388" s="1"/>
      <c r="ALA388" s="1"/>
      <c r="ALB388" s="1"/>
      <c r="ALC388" s="1"/>
      <c r="ALD388" s="1"/>
      <c r="ALE388" s="1"/>
      <c r="ALF388" s="1"/>
      <c r="ALG388" s="1"/>
      <c r="ALH388" s="1"/>
      <c r="ALI388" s="1"/>
      <c r="ALJ388" s="1"/>
      <c r="ALK388" s="1"/>
      <c r="ALL388" s="1"/>
      <c r="ALM388" s="1"/>
      <c r="ALN388" s="1"/>
      <c r="ALO388" s="1"/>
      <c r="ALP388" s="1"/>
      <c r="ALQ388" s="1"/>
      <c r="ALR388" s="1"/>
      <c r="ALS388" s="1"/>
      <c r="ALT388" s="1"/>
      <c r="ALU388" s="1"/>
      <c r="ALV388" s="1"/>
      <c r="ALW388" s="1"/>
      <c r="ALX388" s="1"/>
      <c r="ALY388" s="1"/>
      <c r="ALZ388" s="1"/>
      <c r="AMA388" s="1"/>
      <c r="AMB388" s="1"/>
      <c r="AMC388" s="1"/>
      <c r="AMD388" s="1"/>
      <c r="AME388" s="1"/>
      <c r="AMF388" s="1"/>
      <c r="AMG388" s="1"/>
      <c r="AMH388" s="1"/>
      <c r="AMI388" s="1"/>
      <c r="AMJ388" s="1"/>
    </row>
    <row r="389" spans="1:1024" customFormat="1" ht="31.5" hidden="1" x14ac:dyDescent="0.25">
      <c r="A389" s="41" t="s">
        <v>867</v>
      </c>
      <c r="B389" s="3">
        <v>8413705100</v>
      </c>
      <c r="C389" s="81" t="s">
        <v>875</v>
      </c>
      <c r="D389" s="4" t="s">
        <v>872</v>
      </c>
      <c r="E389" s="23" t="s">
        <v>870</v>
      </c>
      <c r="F389" s="23"/>
      <c r="G389" s="3"/>
      <c r="H389" s="3"/>
      <c r="I389" s="3"/>
      <c r="J389" s="3"/>
      <c r="K389" s="37" t="s">
        <v>858</v>
      </c>
      <c r="L389" s="37">
        <v>7118004789</v>
      </c>
      <c r="M389" s="37" t="s">
        <v>859</v>
      </c>
      <c r="N389" s="6" t="s">
        <v>860</v>
      </c>
      <c r="O389" s="6" t="s">
        <v>861</v>
      </c>
      <c r="P389" s="8">
        <v>8413</v>
      </c>
      <c r="Q389" s="6" t="str">
        <f>MID(Таблица1[[#This Row],[ТН ВЭД 1]],1,2)</f>
        <v>84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  <c r="MQ389" s="1"/>
      <c r="MR389" s="1"/>
      <c r="MS389" s="1"/>
      <c r="MT389" s="1"/>
      <c r="MU389" s="1"/>
      <c r="MV389" s="1"/>
      <c r="MW389" s="1"/>
      <c r="MX389" s="1"/>
      <c r="MY389" s="1"/>
      <c r="MZ389" s="1"/>
      <c r="NA389" s="1"/>
      <c r="NB389" s="1"/>
      <c r="NC389" s="1"/>
      <c r="ND389" s="1"/>
      <c r="NE389" s="1"/>
      <c r="NF389" s="1"/>
      <c r="NG389" s="1"/>
      <c r="NH389" s="1"/>
      <c r="NI389" s="1"/>
      <c r="NJ389" s="1"/>
      <c r="NK389" s="1"/>
      <c r="NL389" s="1"/>
      <c r="NM389" s="1"/>
      <c r="NN389" s="1"/>
      <c r="NO389" s="1"/>
      <c r="NP389" s="1"/>
      <c r="NQ389" s="1"/>
      <c r="NR389" s="1"/>
      <c r="NS389" s="1"/>
      <c r="NT389" s="1"/>
      <c r="NU389" s="1"/>
      <c r="NV389" s="1"/>
      <c r="NW389" s="1"/>
      <c r="NX389" s="1"/>
      <c r="NY389" s="1"/>
      <c r="NZ389" s="1"/>
      <c r="OA389" s="1"/>
      <c r="OB389" s="1"/>
      <c r="OC389" s="1"/>
      <c r="OD389" s="1"/>
      <c r="OE389" s="1"/>
      <c r="OF389" s="1"/>
      <c r="OG389" s="1"/>
      <c r="OH389" s="1"/>
      <c r="OI389" s="1"/>
      <c r="OJ389" s="1"/>
      <c r="OK389" s="1"/>
      <c r="OL389" s="1"/>
      <c r="OM389" s="1"/>
      <c r="ON389" s="1"/>
      <c r="OO389" s="1"/>
      <c r="OP389" s="1"/>
      <c r="OQ389" s="1"/>
      <c r="OR389" s="1"/>
      <c r="OS389" s="1"/>
      <c r="OT389" s="1"/>
      <c r="OU389" s="1"/>
      <c r="OV389" s="1"/>
      <c r="OW389" s="1"/>
      <c r="OX389" s="1"/>
      <c r="OY389" s="1"/>
      <c r="OZ389" s="1"/>
      <c r="PA389" s="1"/>
      <c r="PB389" s="1"/>
      <c r="PC389" s="1"/>
      <c r="PD389" s="1"/>
      <c r="PE389" s="1"/>
      <c r="PF389" s="1"/>
      <c r="PG389" s="1"/>
      <c r="PH389" s="1"/>
      <c r="PI389" s="1"/>
      <c r="PJ389" s="1"/>
      <c r="PK389" s="1"/>
      <c r="PL389" s="1"/>
      <c r="PM389" s="1"/>
      <c r="PN389" s="1"/>
      <c r="PO389" s="1"/>
      <c r="PP389" s="1"/>
      <c r="PQ389" s="1"/>
      <c r="PR389" s="1"/>
      <c r="PS389" s="1"/>
      <c r="PT389" s="1"/>
      <c r="PU389" s="1"/>
      <c r="PV389" s="1"/>
      <c r="PW389" s="1"/>
      <c r="PX389" s="1"/>
      <c r="PY389" s="1"/>
      <c r="PZ389" s="1"/>
      <c r="QA389" s="1"/>
      <c r="QB389" s="1"/>
      <c r="QC389" s="1"/>
      <c r="QD389" s="1"/>
      <c r="QE389" s="1"/>
      <c r="QF389" s="1"/>
      <c r="QG389" s="1"/>
      <c r="QH389" s="1"/>
      <c r="QI389" s="1"/>
      <c r="QJ389" s="1"/>
      <c r="QK389" s="1"/>
      <c r="QL389" s="1"/>
      <c r="QM389" s="1"/>
      <c r="QN389" s="1"/>
      <c r="QO389" s="1"/>
      <c r="QP389" s="1"/>
      <c r="QQ389" s="1"/>
      <c r="QR389" s="1"/>
      <c r="QS389" s="1"/>
      <c r="QT389" s="1"/>
      <c r="QU389" s="1"/>
      <c r="QV389" s="1"/>
      <c r="QW389" s="1"/>
      <c r="QX389" s="1"/>
      <c r="QY389" s="1"/>
      <c r="QZ389" s="1"/>
      <c r="RA389" s="1"/>
      <c r="RB389" s="1"/>
      <c r="RC389" s="1"/>
      <c r="RD389" s="1"/>
      <c r="RE389" s="1"/>
      <c r="RF389" s="1"/>
      <c r="RG389" s="1"/>
      <c r="RH389" s="1"/>
      <c r="RI389" s="1"/>
      <c r="RJ389" s="1"/>
      <c r="RK389" s="1"/>
      <c r="RL389" s="1"/>
      <c r="RM389" s="1"/>
      <c r="RN389" s="1"/>
      <c r="RO389" s="1"/>
      <c r="RP389" s="1"/>
      <c r="RQ389" s="1"/>
      <c r="RR389" s="1"/>
      <c r="RS389" s="1"/>
      <c r="RT389" s="1"/>
      <c r="RU389" s="1"/>
      <c r="RV389" s="1"/>
      <c r="RW389" s="1"/>
      <c r="RX389" s="1"/>
      <c r="RY389" s="1"/>
      <c r="RZ389" s="1"/>
      <c r="SA389" s="1"/>
      <c r="SB389" s="1"/>
      <c r="SC389" s="1"/>
      <c r="SD389" s="1"/>
      <c r="SE389" s="1"/>
      <c r="SF389" s="1"/>
      <c r="SG389" s="1"/>
      <c r="SH389" s="1"/>
      <c r="SI389" s="1"/>
      <c r="SJ389" s="1"/>
      <c r="SK389" s="1"/>
      <c r="SL389" s="1"/>
      <c r="SM389" s="1"/>
      <c r="SN389" s="1"/>
      <c r="SO389" s="1"/>
      <c r="SP389" s="1"/>
      <c r="SQ389" s="1"/>
      <c r="SR389" s="1"/>
      <c r="SS389" s="1"/>
      <c r="ST389" s="1"/>
      <c r="SU389" s="1"/>
      <c r="SV389" s="1"/>
      <c r="SW389" s="1"/>
      <c r="SX389" s="1"/>
      <c r="SY389" s="1"/>
      <c r="SZ389" s="1"/>
      <c r="TA389" s="1"/>
      <c r="TB389" s="1"/>
      <c r="TC389" s="1"/>
      <c r="TD389" s="1"/>
      <c r="TE389" s="1"/>
      <c r="TF389" s="1"/>
      <c r="TG389" s="1"/>
      <c r="TH389" s="1"/>
      <c r="TI389" s="1"/>
      <c r="TJ389" s="1"/>
      <c r="TK389" s="1"/>
      <c r="TL389" s="1"/>
      <c r="TM389" s="1"/>
      <c r="TN389" s="1"/>
      <c r="TO389" s="1"/>
      <c r="TP389" s="1"/>
      <c r="TQ389" s="1"/>
      <c r="TR389" s="1"/>
      <c r="TS389" s="1"/>
      <c r="TT389" s="1"/>
      <c r="TU389" s="1"/>
      <c r="TV389" s="1"/>
      <c r="TW389" s="1"/>
      <c r="TX389" s="1"/>
      <c r="TY389" s="1"/>
      <c r="TZ389" s="1"/>
      <c r="UA389" s="1"/>
      <c r="UB389" s="1"/>
      <c r="UC389" s="1"/>
      <c r="UD389" s="1"/>
      <c r="UE389" s="1"/>
      <c r="UF389" s="1"/>
      <c r="UG389" s="1"/>
      <c r="UH389" s="1"/>
      <c r="UI389" s="1"/>
      <c r="UJ389" s="1"/>
      <c r="UK389" s="1"/>
      <c r="UL389" s="1"/>
      <c r="UM389" s="1"/>
      <c r="UN389" s="1"/>
      <c r="UO389" s="1"/>
      <c r="UP389" s="1"/>
      <c r="UQ389" s="1"/>
      <c r="UR389" s="1"/>
      <c r="US389" s="1"/>
      <c r="UT389" s="1"/>
      <c r="UU389" s="1"/>
      <c r="UV389" s="1"/>
      <c r="UW389" s="1"/>
      <c r="UX389" s="1"/>
      <c r="UY389" s="1"/>
      <c r="UZ389" s="1"/>
      <c r="VA389" s="1"/>
      <c r="VB389" s="1"/>
      <c r="VC389" s="1"/>
      <c r="VD389" s="1"/>
      <c r="VE389" s="1"/>
      <c r="VF389" s="1"/>
      <c r="VG389" s="1"/>
      <c r="VH389" s="1"/>
      <c r="VI389" s="1"/>
      <c r="VJ389" s="1"/>
      <c r="VK389" s="1"/>
      <c r="VL389" s="1"/>
      <c r="VM389" s="1"/>
      <c r="VN389" s="1"/>
      <c r="VO389" s="1"/>
      <c r="VP389" s="1"/>
      <c r="VQ389" s="1"/>
      <c r="VR389" s="1"/>
      <c r="VS389" s="1"/>
      <c r="VT389" s="1"/>
      <c r="VU389" s="1"/>
      <c r="VV389" s="1"/>
      <c r="VW389" s="1"/>
      <c r="VX389" s="1"/>
      <c r="VY389" s="1"/>
      <c r="VZ389" s="1"/>
      <c r="WA389" s="1"/>
      <c r="WB389" s="1"/>
      <c r="WC389" s="1"/>
      <c r="WD389" s="1"/>
      <c r="WE389" s="1"/>
      <c r="WF389" s="1"/>
      <c r="WG389" s="1"/>
      <c r="WH389" s="1"/>
      <c r="WI389" s="1"/>
      <c r="WJ389" s="1"/>
      <c r="WK389" s="1"/>
      <c r="WL389" s="1"/>
      <c r="WM389" s="1"/>
      <c r="WN389" s="1"/>
      <c r="WO389" s="1"/>
      <c r="WP389" s="1"/>
      <c r="WQ389" s="1"/>
      <c r="WR389" s="1"/>
      <c r="WS389" s="1"/>
      <c r="WT389" s="1"/>
      <c r="WU389" s="1"/>
      <c r="WV389" s="1"/>
      <c r="WW389" s="1"/>
      <c r="WX389" s="1"/>
      <c r="WY389" s="1"/>
      <c r="WZ389" s="1"/>
      <c r="XA389" s="1"/>
      <c r="XB389" s="1"/>
      <c r="XC389" s="1"/>
      <c r="XD389" s="1"/>
      <c r="XE389" s="1"/>
      <c r="XF389" s="1"/>
      <c r="XG389" s="1"/>
      <c r="XH389" s="1"/>
      <c r="XI389" s="1"/>
      <c r="XJ389" s="1"/>
      <c r="XK389" s="1"/>
      <c r="XL389" s="1"/>
      <c r="XM389" s="1"/>
      <c r="XN389" s="1"/>
      <c r="XO389" s="1"/>
      <c r="XP389" s="1"/>
      <c r="XQ389" s="1"/>
      <c r="XR389" s="1"/>
      <c r="XS389" s="1"/>
      <c r="XT389" s="1"/>
      <c r="XU389" s="1"/>
      <c r="XV389" s="1"/>
      <c r="XW389" s="1"/>
      <c r="XX389" s="1"/>
      <c r="XY389" s="1"/>
      <c r="XZ389" s="1"/>
      <c r="YA389" s="1"/>
      <c r="YB389" s="1"/>
      <c r="YC389" s="1"/>
      <c r="YD389" s="1"/>
      <c r="YE389" s="1"/>
      <c r="YF389" s="1"/>
      <c r="YG389" s="1"/>
      <c r="YH389" s="1"/>
      <c r="YI389" s="1"/>
      <c r="YJ389" s="1"/>
      <c r="YK389" s="1"/>
      <c r="YL389" s="1"/>
      <c r="YM389" s="1"/>
      <c r="YN389" s="1"/>
      <c r="YO389" s="1"/>
      <c r="YP389" s="1"/>
      <c r="YQ389" s="1"/>
      <c r="YR389" s="1"/>
      <c r="YS389" s="1"/>
      <c r="YT389" s="1"/>
      <c r="YU389" s="1"/>
      <c r="YV389" s="1"/>
      <c r="YW389" s="1"/>
      <c r="YX389" s="1"/>
      <c r="YY389" s="1"/>
      <c r="YZ389" s="1"/>
      <c r="ZA389" s="1"/>
      <c r="ZB389" s="1"/>
      <c r="ZC389" s="1"/>
      <c r="ZD389" s="1"/>
      <c r="ZE389" s="1"/>
      <c r="ZF389" s="1"/>
      <c r="ZG389" s="1"/>
      <c r="ZH389" s="1"/>
      <c r="ZI389" s="1"/>
      <c r="ZJ389" s="1"/>
      <c r="ZK389" s="1"/>
      <c r="ZL389" s="1"/>
      <c r="ZM389" s="1"/>
      <c r="ZN389" s="1"/>
      <c r="ZO389" s="1"/>
      <c r="ZP389" s="1"/>
      <c r="ZQ389" s="1"/>
      <c r="ZR389" s="1"/>
      <c r="ZS389" s="1"/>
      <c r="ZT389" s="1"/>
      <c r="ZU389" s="1"/>
      <c r="ZV389" s="1"/>
      <c r="ZW389" s="1"/>
      <c r="ZX389" s="1"/>
      <c r="ZY389" s="1"/>
      <c r="ZZ389" s="1"/>
      <c r="AAA389" s="1"/>
      <c r="AAB389" s="1"/>
      <c r="AAC389" s="1"/>
      <c r="AAD389" s="1"/>
      <c r="AAE389" s="1"/>
      <c r="AAF389" s="1"/>
      <c r="AAG389" s="1"/>
      <c r="AAH389" s="1"/>
      <c r="AAI389" s="1"/>
      <c r="AAJ389" s="1"/>
      <c r="AAK389" s="1"/>
      <c r="AAL389" s="1"/>
      <c r="AAM389" s="1"/>
      <c r="AAN389" s="1"/>
      <c r="AAO389" s="1"/>
      <c r="AAP389" s="1"/>
      <c r="AAQ389" s="1"/>
      <c r="AAR389" s="1"/>
      <c r="AAS389" s="1"/>
      <c r="AAT389" s="1"/>
      <c r="AAU389" s="1"/>
      <c r="AAV389" s="1"/>
      <c r="AAW389" s="1"/>
      <c r="AAX389" s="1"/>
      <c r="AAY389" s="1"/>
      <c r="AAZ389" s="1"/>
      <c r="ABA389" s="1"/>
      <c r="ABB389" s="1"/>
      <c r="ABC389" s="1"/>
      <c r="ABD389" s="1"/>
      <c r="ABE389" s="1"/>
      <c r="ABF389" s="1"/>
      <c r="ABG389" s="1"/>
      <c r="ABH389" s="1"/>
      <c r="ABI389" s="1"/>
      <c r="ABJ389" s="1"/>
      <c r="ABK389" s="1"/>
      <c r="ABL389" s="1"/>
      <c r="ABM389" s="1"/>
      <c r="ABN389" s="1"/>
      <c r="ABO389" s="1"/>
      <c r="ABP389" s="1"/>
      <c r="ABQ389" s="1"/>
      <c r="ABR389" s="1"/>
      <c r="ABS389" s="1"/>
      <c r="ABT389" s="1"/>
      <c r="ABU389" s="1"/>
      <c r="ABV389" s="1"/>
      <c r="ABW389" s="1"/>
      <c r="ABX389" s="1"/>
      <c r="ABY389" s="1"/>
      <c r="ABZ389" s="1"/>
      <c r="ACA389" s="1"/>
      <c r="ACB389" s="1"/>
      <c r="ACC389" s="1"/>
      <c r="ACD389" s="1"/>
      <c r="ACE389" s="1"/>
      <c r="ACF389" s="1"/>
      <c r="ACG389" s="1"/>
      <c r="ACH389" s="1"/>
      <c r="ACI389" s="1"/>
      <c r="ACJ389" s="1"/>
      <c r="ACK389" s="1"/>
      <c r="ACL389" s="1"/>
      <c r="ACM389" s="1"/>
      <c r="ACN389" s="1"/>
      <c r="ACO389" s="1"/>
      <c r="ACP389" s="1"/>
      <c r="ACQ389" s="1"/>
      <c r="ACR389" s="1"/>
      <c r="ACS389" s="1"/>
      <c r="ACT389" s="1"/>
      <c r="ACU389" s="1"/>
      <c r="ACV389" s="1"/>
      <c r="ACW389" s="1"/>
      <c r="ACX389" s="1"/>
      <c r="ACY389" s="1"/>
      <c r="ACZ389" s="1"/>
      <c r="ADA389" s="1"/>
      <c r="ADB389" s="1"/>
      <c r="ADC389" s="1"/>
      <c r="ADD389" s="1"/>
      <c r="ADE389" s="1"/>
      <c r="ADF389" s="1"/>
      <c r="ADG389" s="1"/>
      <c r="ADH389" s="1"/>
      <c r="ADI389" s="1"/>
      <c r="ADJ389" s="1"/>
      <c r="ADK389" s="1"/>
      <c r="ADL389" s="1"/>
      <c r="ADM389" s="1"/>
      <c r="ADN389" s="1"/>
      <c r="ADO389" s="1"/>
      <c r="ADP389" s="1"/>
      <c r="ADQ389" s="1"/>
      <c r="ADR389" s="1"/>
      <c r="ADS389" s="1"/>
      <c r="ADT389" s="1"/>
      <c r="ADU389" s="1"/>
      <c r="ADV389" s="1"/>
      <c r="ADW389" s="1"/>
      <c r="ADX389" s="1"/>
      <c r="ADY389" s="1"/>
      <c r="ADZ389" s="1"/>
      <c r="AEA389" s="1"/>
      <c r="AEB389" s="1"/>
      <c r="AEC389" s="1"/>
      <c r="AED389" s="1"/>
      <c r="AEE389" s="1"/>
      <c r="AEF389" s="1"/>
      <c r="AEG389" s="1"/>
      <c r="AEH389" s="1"/>
      <c r="AEI389" s="1"/>
      <c r="AEJ389" s="1"/>
      <c r="AEK389" s="1"/>
      <c r="AEL389" s="1"/>
      <c r="AEM389" s="1"/>
      <c r="AEN389" s="1"/>
      <c r="AEO389" s="1"/>
      <c r="AEP389" s="1"/>
      <c r="AEQ389" s="1"/>
      <c r="AER389" s="1"/>
      <c r="AES389" s="1"/>
      <c r="AET389" s="1"/>
      <c r="AEU389" s="1"/>
      <c r="AEV389" s="1"/>
      <c r="AEW389" s="1"/>
      <c r="AEX389" s="1"/>
      <c r="AEY389" s="1"/>
      <c r="AEZ389" s="1"/>
      <c r="AFA389" s="1"/>
      <c r="AFB389" s="1"/>
      <c r="AFC389" s="1"/>
      <c r="AFD389" s="1"/>
      <c r="AFE389" s="1"/>
      <c r="AFF389" s="1"/>
      <c r="AFG389" s="1"/>
      <c r="AFH389" s="1"/>
      <c r="AFI389" s="1"/>
      <c r="AFJ389" s="1"/>
      <c r="AFK389" s="1"/>
      <c r="AFL389" s="1"/>
      <c r="AFM389" s="1"/>
      <c r="AFN389" s="1"/>
      <c r="AFO389" s="1"/>
      <c r="AFP389" s="1"/>
      <c r="AFQ389" s="1"/>
      <c r="AFR389" s="1"/>
      <c r="AFS389" s="1"/>
      <c r="AFT389" s="1"/>
      <c r="AFU389" s="1"/>
      <c r="AFV389" s="1"/>
      <c r="AFW389" s="1"/>
      <c r="AFX389" s="1"/>
      <c r="AFY389" s="1"/>
      <c r="AFZ389" s="1"/>
      <c r="AGA389" s="1"/>
      <c r="AGB389" s="1"/>
      <c r="AGC389" s="1"/>
      <c r="AGD389" s="1"/>
      <c r="AGE389" s="1"/>
      <c r="AGF389" s="1"/>
      <c r="AGG389" s="1"/>
      <c r="AGH389" s="1"/>
      <c r="AGI389" s="1"/>
      <c r="AGJ389" s="1"/>
      <c r="AGK389" s="1"/>
      <c r="AGL389" s="1"/>
      <c r="AGM389" s="1"/>
      <c r="AGN389" s="1"/>
      <c r="AGO389" s="1"/>
      <c r="AGP389" s="1"/>
      <c r="AGQ389" s="1"/>
      <c r="AGR389" s="1"/>
      <c r="AGS389" s="1"/>
      <c r="AGT389" s="1"/>
      <c r="AGU389" s="1"/>
      <c r="AGV389" s="1"/>
      <c r="AGW389" s="1"/>
      <c r="AGX389" s="1"/>
      <c r="AGY389" s="1"/>
      <c r="AGZ389" s="1"/>
      <c r="AHA389" s="1"/>
      <c r="AHB389" s="1"/>
      <c r="AHC389" s="1"/>
      <c r="AHD389" s="1"/>
      <c r="AHE389" s="1"/>
      <c r="AHF389" s="1"/>
      <c r="AHG389" s="1"/>
      <c r="AHH389" s="1"/>
      <c r="AHI389" s="1"/>
      <c r="AHJ389" s="1"/>
      <c r="AHK389" s="1"/>
      <c r="AHL389" s="1"/>
      <c r="AHM389" s="1"/>
      <c r="AHN389" s="1"/>
      <c r="AHO389" s="1"/>
      <c r="AHP389" s="1"/>
      <c r="AHQ389" s="1"/>
      <c r="AHR389" s="1"/>
      <c r="AHS389" s="1"/>
      <c r="AHT389" s="1"/>
      <c r="AHU389" s="1"/>
      <c r="AHV389" s="1"/>
      <c r="AHW389" s="1"/>
      <c r="AHX389" s="1"/>
      <c r="AHY389" s="1"/>
      <c r="AHZ389" s="1"/>
      <c r="AIA389" s="1"/>
      <c r="AIB389" s="1"/>
      <c r="AIC389" s="1"/>
      <c r="AID389" s="1"/>
      <c r="AIE389" s="1"/>
      <c r="AIF389" s="1"/>
      <c r="AIG389" s="1"/>
      <c r="AIH389" s="1"/>
      <c r="AII389" s="1"/>
      <c r="AIJ389" s="1"/>
      <c r="AIK389" s="1"/>
      <c r="AIL389" s="1"/>
      <c r="AIM389" s="1"/>
      <c r="AIN389" s="1"/>
      <c r="AIO389" s="1"/>
      <c r="AIP389" s="1"/>
      <c r="AIQ389" s="1"/>
      <c r="AIR389" s="1"/>
      <c r="AIS389" s="1"/>
      <c r="AIT389" s="1"/>
      <c r="AIU389" s="1"/>
      <c r="AIV389" s="1"/>
      <c r="AIW389" s="1"/>
      <c r="AIX389" s="1"/>
      <c r="AIY389" s="1"/>
      <c r="AIZ389" s="1"/>
      <c r="AJA389" s="1"/>
      <c r="AJB389" s="1"/>
      <c r="AJC389" s="1"/>
      <c r="AJD389" s="1"/>
      <c r="AJE389" s="1"/>
      <c r="AJF389" s="1"/>
      <c r="AJG389" s="1"/>
      <c r="AJH389" s="1"/>
      <c r="AJI389" s="1"/>
      <c r="AJJ389" s="1"/>
      <c r="AJK389" s="1"/>
      <c r="AJL389" s="1"/>
      <c r="AJM389" s="1"/>
      <c r="AJN389" s="1"/>
      <c r="AJO389" s="1"/>
      <c r="AJP389" s="1"/>
      <c r="AJQ389" s="1"/>
      <c r="AJR389" s="1"/>
      <c r="AJS389" s="1"/>
      <c r="AJT389" s="1"/>
      <c r="AJU389" s="1"/>
      <c r="AJV389" s="1"/>
      <c r="AJW389" s="1"/>
      <c r="AJX389" s="1"/>
      <c r="AJY389" s="1"/>
      <c r="AJZ389" s="1"/>
      <c r="AKA389" s="1"/>
      <c r="AKB389" s="1"/>
      <c r="AKC389" s="1"/>
      <c r="AKD389" s="1"/>
      <c r="AKE389" s="1"/>
      <c r="AKF389" s="1"/>
      <c r="AKG389" s="1"/>
      <c r="AKH389" s="1"/>
      <c r="AKI389" s="1"/>
      <c r="AKJ389" s="1"/>
      <c r="AKK389" s="1"/>
      <c r="AKL389" s="1"/>
      <c r="AKM389" s="1"/>
      <c r="AKN389" s="1"/>
      <c r="AKO389" s="1"/>
      <c r="AKP389" s="1"/>
      <c r="AKQ389" s="1"/>
      <c r="AKR389" s="1"/>
      <c r="AKS389" s="1"/>
      <c r="AKT389" s="1"/>
      <c r="AKU389" s="1"/>
      <c r="AKV389" s="1"/>
      <c r="AKW389" s="1"/>
      <c r="AKX389" s="1"/>
      <c r="AKY389" s="1"/>
      <c r="AKZ389" s="1"/>
      <c r="ALA389" s="1"/>
      <c r="ALB389" s="1"/>
      <c r="ALC389" s="1"/>
      <c r="ALD389" s="1"/>
      <c r="ALE389" s="1"/>
      <c r="ALF389" s="1"/>
      <c r="ALG389" s="1"/>
      <c r="ALH389" s="1"/>
      <c r="ALI389" s="1"/>
      <c r="ALJ389" s="1"/>
      <c r="ALK389" s="1"/>
      <c r="ALL389" s="1"/>
      <c r="ALM389" s="1"/>
      <c r="ALN389" s="1"/>
      <c r="ALO389" s="1"/>
      <c r="ALP389" s="1"/>
      <c r="ALQ389" s="1"/>
      <c r="ALR389" s="1"/>
      <c r="ALS389" s="1"/>
      <c r="ALT389" s="1"/>
      <c r="ALU389" s="1"/>
      <c r="ALV389" s="1"/>
      <c r="ALW389" s="1"/>
      <c r="ALX389" s="1"/>
      <c r="ALY389" s="1"/>
      <c r="ALZ389" s="1"/>
      <c r="AMA389" s="1"/>
      <c r="AMB389" s="1"/>
      <c r="AMC389" s="1"/>
      <c r="AMD389" s="1"/>
      <c r="AME389" s="1"/>
      <c r="AMF389" s="1"/>
      <c r="AMG389" s="1"/>
      <c r="AMH389" s="1"/>
      <c r="AMI389" s="1"/>
      <c r="AMJ389" s="1"/>
    </row>
    <row r="390" spans="1:1024" customFormat="1" ht="31.5" hidden="1" x14ac:dyDescent="0.25">
      <c r="A390" s="49" t="s">
        <v>867</v>
      </c>
      <c r="B390" s="10">
        <v>8413705100</v>
      </c>
      <c r="C390" s="80" t="s">
        <v>876</v>
      </c>
      <c r="D390" s="11" t="s">
        <v>872</v>
      </c>
      <c r="E390" s="27" t="s">
        <v>870</v>
      </c>
      <c r="F390" s="27"/>
      <c r="G390" s="10"/>
      <c r="H390" s="10"/>
      <c r="I390" s="10"/>
      <c r="J390" s="10"/>
      <c r="K390" s="38" t="s">
        <v>858</v>
      </c>
      <c r="L390" s="38">
        <v>7118004789</v>
      </c>
      <c r="M390" s="38" t="s">
        <v>859</v>
      </c>
      <c r="N390" s="13" t="s">
        <v>860</v>
      </c>
      <c r="O390" s="13" t="s">
        <v>861</v>
      </c>
      <c r="P390" s="15">
        <v>8413</v>
      </c>
      <c r="Q390" s="13" t="str">
        <f>MID(Таблица1[[#This Row],[ТН ВЭД 1]],1,2)</f>
        <v>84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  <c r="MQ390" s="1"/>
      <c r="MR390" s="1"/>
      <c r="MS390" s="1"/>
      <c r="MT390" s="1"/>
      <c r="MU390" s="1"/>
      <c r="MV390" s="1"/>
      <c r="MW390" s="1"/>
      <c r="MX390" s="1"/>
      <c r="MY390" s="1"/>
      <c r="MZ390" s="1"/>
      <c r="NA390" s="1"/>
      <c r="NB390" s="1"/>
      <c r="NC390" s="1"/>
      <c r="ND390" s="1"/>
      <c r="NE390" s="1"/>
      <c r="NF390" s="1"/>
      <c r="NG390" s="1"/>
      <c r="NH390" s="1"/>
      <c r="NI390" s="1"/>
      <c r="NJ390" s="1"/>
      <c r="NK390" s="1"/>
      <c r="NL390" s="1"/>
      <c r="NM390" s="1"/>
      <c r="NN390" s="1"/>
      <c r="NO390" s="1"/>
      <c r="NP390" s="1"/>
      <c r="NQ390" s="1"/>
      <c r="NR390" s="1"/>
      <c r="NS390" s="1"/>
      <c r="NT390" s="1"/>
      <c r="NU390" s="1"/>
      <c r="NV390" s="1"/>
      <c r="NW390" s="1"/>
      <c r="NX390" s="1"/>
      <c r="NY390" s="1"/>
      <c r="NZ390" s="1"/>
      <c r="OA390" s="1"/>
      <c r="OB390" s="1"/>
      <c r="OC390" s="1"/>
      <c r="OD390" s="1"/>
      <c r="OE390" s="1"/>
      <c r="OF390" s="1"/>
      <c r="OG390" s="1"/>
      <c r="OH390" s="1"/>
      <c r="OI390" s="1"/>
      <c r="OJ390" s="1"/>
      <c r="OK390" s="1"/>
      <c r="OL390" s="1"/>
      <c r="OM390" s="1"/>
      <c r="ON390" s="1"/>
      <c r="OO390" s="1"/>
      <c r="OP390" s="1"/>
      <c r="OQ390" s="1"/>
      <c r="OR390" s="1"/>
      <c r="OS390" s="1"/>
      <c r="OT390" s="1"/>
      <c r="OU390" s="1"/>
      <c r="OV390" s="1"/>
      <c r="OW390" s="1"/>
      <c r="OX390" s="1"/>
      <c r="OY390" s="1"/>
      <c r="OZ390" s="1"/>
      <c r="PA390" s="1"/>
      <c r="PB390" s="1"/>
      <c r="PC390" s="1"/>
      <c r="PD390" s="1"/>
      <c r="PE390" s="1"/>
      <c r="PF390" s="1"/>
      <c r="PG390" s="1"/>
      <c r="PH390" s="1"/>
      <c r="PI390" s="1"/>
      <c r="PJ390" s="1"/>
      <c r="PK390" s="1"/>
      <c r="PL390" s="1"/>
      <c r="PM390" s="1"/>
      <c r="PN390" s="1"/>
      <c r="PO390" s="1"/>
      <c r="PP390" s="1"/>
      <c r="PQ390" s="1"/>
      <c r="PR390" s="1"/>
      <c r="PS390" s="1"/>
      <c r="PT390" s="1"/>
      <c r="PU390" s="1"/>
      <c r="PV390" s="1"/>
      <c r="PW390" s="1"/>
      <c r="PX390" s="1"/>
      <c r="PY390" s="1"/>
      <c r="PZ390" s="1"/>
      <c r="QA390" s="1"/>
      <c r="QB390" s="1"/>
      <c r="QC390" s="1"/>
      <c r="QD390" s="1"/>
      <c r="QE390" s="1"/>
      <c r="QF390" s="1"/>
      <c r="QG390" s="1"/>
      <c r="QH390" s="1"/>
      <c r="QI390" s="1"/>
      <c r="QJ390" s="1"/>
      <c r="QK390" s="1"/>
      <c r="QL390" s="1"/>
      <c r="QM390" s="1"/>
      <c r="QN390" s="1"/>
      <c r="QO390" s="1"/>
      <c r="QP390" s="1"/>
      <c r="QQ390" s="1"/>
      <c r="QR390" s="1"/>
      <c r="QS390" s="1"/>
      <c r="QT390" s="1"/>
      <c r="QU390" s="1"/>
      <c r="QV390" s="1"/>
      <c r="QW390" s="1"/>
      <c r="QX390" s="1"/>
      <c r="QY390" s="1"/>
      <c r="QZ390" s="1"/>
      <c r="RA390" s="1"/>
      <c r="RB390" s="1"/>
      <c r="RC390" s="1"/>
      <c r="RD390" s="1"/>
      <c r="RE390" s="1"/>
      <c r="RF390" s="1"/>
      <c r="RG390" s="1"/>
      <c r="RH390" s="1"/>
      <c r="RI390" s="1"/>
      <c r="RJ390" s="1"/>
      <c r="RK390" s="1"/>
      <c r="RL390" s="1"/>
      <c r="RM390" s="1"/>
      <c r="RN390" s="1"/>
      <c r="RO390" s="1"/>
      <c r="RP390" s="1"/>
      <c r="RQ390" s="1"/>
      <c r="RR390" s="1"/>
      <c r="RS390" s="1"/>
      <c r="RT390" s="1"/>
      <c r="RU390" s="1"/>
      <c r="RV390" s="1"/>
      <c r="RW390" s="1"/>
      <c r="RX390" s="1"/>
      <c r="RY390" s="1"/>
      <c r="RZ390" s="1"/>
      <c r="SA390" s="1"/>
      <c r="SB390" s="1"/>
      <c r="SC390" s="1"/>
      <c r="SD390" s="1"/>
      <c r="SE390" s="1"/>
      <c r="SF390" s="1"/>
      <c r="SG390" s="1"/>
      <c r="SH390" s="1"/>
      <c r="SI390" s="1"/>
      <c r="SJ390" s="1"/>
      <c r="SK390" s="1"/>
      <c r="SL390" s="1"/>
      <c r="SM390" s="1"/>
      <c r="SN390" s="1"/>
      <c r="SO390" s="1"/>
      <c r="SP390" s="1"/>
      <c r="SQ390" s="1"/>
      <c r="SR390" s="1"/>
      <c r="SS390" s="1"/>
      <c r="ST390" s="1"/>
      <c r="SU390" s="1"/>
      <c r="SV390" s="1"/>
      <c r="SW390" s="1"/>
      <c r="SX390" s="1"/>
      <c r="SY390" s="1"/>
      <c r="SZ390" s="1"/>
      <c r="TA390" s="1"/>
      <c r="TB390" s="1"/>
      <c r="TC390" s="1"/>
      <c r="TD390" s="1"/>
      <c r="TE390" s="1"/>
      <c r="TF390" s="1"/>
      <c r="TG390" s="1"/>
      <c r="TH390" s="1"/>
      <c r="TI390" s="1"/>
      <c r="TJ390" s="1"/>
      <c r="TK390" s="1"/>
      <c r="TL390" s="1"/>
      <c r="TM390" s="1"/>
      <c r="TN390" s="1"/>
      <c r="TO390" s="1"/>
      <c r="TP390" s="1"/>
      <c r="TQ390" s="1"/>
      <c r="TR390" s="1"/>
      <c r="TS390" s="1"/>
      <c r="TT390" s="1"/>
      <c r="TU390" s="1"/>
      <c r="TV390" s="1"/>
      <c r="TW390" s="1"/>
      <c r="TX390" s="1"/>
      <c r="TY390" s="1"/>
      <c r="TZ390" s="1"/>
      <c r="UA390" s="1"/>
      <c r="UB390" s="1"/>
      <c r="UC390" s="1"/>
      <c r="UD390" s="1"/>
      <c r="UE390" s="1"/>
      <c r="UF390" s="1"/>
      <c r="UG390" s="1"/>
      <c r="UH390" s="1"/>
      <c r="UI390" s="1"/>
      <c r="UJ390" s="1"/>
      <c r="UK390" s="1"/>
      <c r="UL390" s="1"/>
      <c r="UM390" s="1"/>
      <c r="UN390" s="1"/>
      <c r="UO390" s="1"/>
      <c r="UP390" s="1"/>
      <c r="UQ390" s="1"/>
      <c r="UR390" s="1"/>
      <c r="US390" s="1"/>
      <c r="UT390" s="1"/>
      <c r="UU390" s="1"/>
      <c r="UV390" s="1"/>
      <c r="UW390" s="1"/>
      <c r="UX390" s="1"/>
      <c r="UY390" s="1"/>
      <c r="UZ390" s="1"/>
      <c r="VA390" s="1"/>
      <c r="VB390" s="1"/>
      <c r="VC390" s="1"/>
      <c r="VD390" s="1"/>
      <c r="VE390" s="1"/>
      <c r="VF390" s="1"/>
      <c r="VG390" s="1"/>
      <c r="VH390" s="1"/>
      <c r="VI390" s="1"/>
      <c r="VJ390" s="1"/>
      <c r="VK390" s="1"/>
      <c r="VL390" s="1"/>
      <c r="VM390" s="1"/>
      <c r="VN390" s="1"/>
      <c r="VO390" s="1"/>
      <c r="VP390" s="1"/>
      <c r="VQ390" s="1"/>
      <c r="VR390" s="1"/>
      <c r="VS390" s="1"/>
      <c r="VT390" s="1"/>
      <c r="VU390" s="1"/>
      <c r="VV390" s="1"/>
      <c r="VW390" s="1"/>
      <c r="VX390" s="1"/>
      <c r="VY390" s="1"/>
      <c r="VZ390" s="1"/>
      <c r="WA390" s="1"/>
      <c r="WB390" s="1"/>
      <c r="WC390" s="1"/>
      <c r="WD390" s="1"/>
      <c r="WE390" s="1"/>
      <c r="WF390" s="1"/>
      <c r="WG390" s="1"/>
      <c r="WH390" s="1"/>
      <c r="WI390" s="1"/>
      <c r="WJ390" s="1"/>
      <c r="WK390" s="1"/>
      <c r="WL390" s="1"/>
      <c r="WM390" s="1"/>
      <c r="WN390" s="1"/>
      <c r="WO390" s="1"/>
      <c r="WP390" s="1"/>
      <c r="WQ390" s="1"/>
      <c r="WR390" s="1"/>
      <c r="WS390" s="1"/>
      <c r="WT390" s="1"/>
      <c r="WU390" s="1"/>
      <c r="WV390" s="1"/>
      <c r="WW390" s="1"/>
      <c r="WX390" s="1"/>
      <c r="WY390" s="1"/>
      <c r="WZ390" s="1"/>
      <c r="XA390" s="1"/>
      <c r="XB390" s="1"/>
      <c r="XC390" s="1"/>
      <c r="XD390" s="1"/>
      <c r="XE390" s="1"/>
      <c r="XF390" s="1"/>
      <c r="XG390" s="1"/>
      <c r="XH390" s="1"/>
      <c r="XI390" s="1"/>
      <c r="XJ390" s="1"/>
      <c r="XK390" s="1"/>
      <c r="XL390" s="1"/>
      <c r="XM390" s="1"/>
      <c r="XN390" s="1"/>
      <c r="XO390" s="1"/>
      <c r="XP390" s="1"/>
      <c r="XQ390" s="1"/>
      <c r="XR390" s="1"/>
      <c r="XS390" s="1"/>
      <c r="XT390" s="1"/>
      <c r="XU390" s="1"/>
      <c r="XV390" s="1"/>
      <c r="XW390" s="1"/>
      <c r="XX390" s="1"/>
      <c r="XY390" s="1"/>
      <c r="XZ390" s="1"/>
      <c r="YA390" s="1"/>
      <c r="YB390" s="1"/>
      <c r="YC390" s="1"/>
      <c r="YD390" s="1"/>
      <c r="YE390" s="1"/>
      <c r="YF390" s="1"/>
      <c r="YG390" s="1"/>
      <c r="YH390" s="1"/>
      <c r="YI390" s="1"/>
      <c r="YJ390" s="1"/>
      <c r="YK390" s="1"/>
      <c r="YL390" s="1"/>
      <c r="YM390" s="1"/>
      <c r="YN390" s="1"/>
      <c r="YO390" s="1"/>
      <c r="YP390" s="1"/>
      <c r="YQ390" s="1"/>
      <c r="YR390" s="1"/>
      <c r="YS390" s="1"/>
      <c r="YT390" s="1"/>
      <c r="YU390" s="1"/>
      <c r="YV390" s="1"/>
      <c r="YW390" s="1"/>
      <c r="YX390" s="1"/>
      <c r="YY390" s="1"/>
      <c r="YZ390" s="1"/>
      <c r="ZA390" s="1"/>
      <c r="ZB390" s="1"/>
      <c r="ZC390" s="1"/>
      <c r="ZD390" s="1"/>
      <c r="ZE390" s="1"/>
      <c r="ZF390" s="1"/>
      <c r="ZG390" s="1"/>
      <c r="ZH390" s="1"/>
      <c r="ZI390" s="1"/>
      <c r="ZJ390" s="1"/>
      <c r="ZK390" s="1"/>
      <c r="ZL390" s="1"/>
      <c r="ZM390" s="1"/>
      <c r="ZN390" s="1"/>
      <c r="ZO390" s="1"/>
      <c r="ZP390" s="1"/>
      <c r="ZQ390" s="1"/>
      <c r="ZR390" s="1"/>
      <c r="ZS390" s="1"/>
      <c r="ZT390" s="1"/>
      <c r="ZU390" s="1"/>
      <c r="ZV390" s="1"/>
      <c r="ZW390" s="1"/>
      <c r="ZX390" s="1"/>
      <c r="ZY390" s="1"/>
      <c r="ZZ390" s="1"/>
      <c r="AAA390" s="1"/>
      <c r="AAB390" s="1"/>
      <c r="AAC390" s="1"/>
      <c r="AAD390" s="1"/>
      <c r="AAE390" s="1"/>
      <c r="AAF390" s="1"/>
      <c r="AAG390" s="1"/>
      <c r="AAH390" s="1"/>
      <c r="AAI390" s="1"/>
      <c r="AAJ390" s="1"/>
      <c r="AAK390" s="1"/>
      <c r="AAL390" s="1"/>
      <c r="AAM390" s="1"/>
      <c r="AAN390" s="1"/>
      <c r="AAO390" s="1"/>
      <c r="AAP390" s="1"/>
      <c r="AAQ390" s="1"/>
      <c r="AAR390" s="1"/>
      <c r="AAS390" s="1"/>
      <c r="AAT390" s="1"/>
      <c r="AAU390" s="1"/>
      <c r="AAV390" s="1"/>
      <c r="AAW390" s="1"/>
      <c r="AAX390" s="1"/>
      <c r="AAY390" s="1"/>
      <c r="AAZ390" s="1"/>
      <c r="ABA390" s="1"/>
      <c r="ABB390" s="1"/>
      <c r="ABC390" s="1"/>
      <c r="ABD390" s="1"/>
      <c r="ABE390" s="1"/>
      <c r="ABF390" s="1"/>
      <c r="ABG390" s="1"/>
      <c r="ABH390" s="1"/>
      <c r="ABI390" s="1"/>
      <c r="ABJ390" s="1"/>
      <c r="ABK390" s="1"/>
      <c r="ABL390" s="1"/>
      <c r="ABM390" s="1"/>
      <c r="ABN390" s="1"/>
      <c r="ABO390" s="1"/>
      <c r="ABP390" s="1"/>
      <c r="ABQ390" s="1"/>
      <c r="ABR390" s="1"/>
      <c r="ABS390" s="1"/>
      <c r="ABT390" s="1"/>
      <c r="ABU390" s="1"/>
      <c r="ABV390" s="1"/>
      <c r="ABW390" s="1"/>
      <c r="ABX390" s="1"/>
      <c r="ABY390" s="1"/>
      <c r="ABZ390" s="1"/>
      <c r="ACA390" s="1"/>
      <c r="ACB390" s="1"/>
      <c r="ACC390" s="1"/>
      <c r="ACD390" s="1"/>
      <c r="ACE390" s="1"/>
      <c r="ACF390" s="1"/>
      <c r="ACG390" s="1"/>
      <c r="ACH390" s="1"/>
      <c r="ACI390" s="1"/>
      <c r="ACJ390" s="1"/>
      <c r="ACK390" s="1"/>
      <c r="ACL390" s="1"/>
      <c r="ACM390" s="1"/>
      <c r="ACN390" s="1"/>
      <c r="ACO390" s="1"/>
      <c r="ACP390" s="1"/>
      <c r="ACQ390" s="1"/>
      <c r="ACR390" s="1"/>
      <c r="ACS390" s="1"/>
      <c r="ACT390" s="1"/>
      <c r="ACU390" s="1"/>
      <c r="ACV390" s="1"/>
      <c r="ACW390" s="1"/>
      <c r="ACX390" s="1"/>
      <c r="ACY390" s="1"/>
      <c r="ACZ390" s="1"/>
      <c r="ADA390" s="1"/>
      <c r="ADB390" s="1"/>
      <c r="ADC390" s="1"/>
      <c r="ADD390" s="1"/>
      <c r="ADE390" s="1"/>
      <c r="ADF390" s="1"/>
      <c r="ADG390" s="1"/>
      <c r="ADH390" s="1"/>
      <c r="ADI390" s="1"/>
      <c r="ADJ390" s="1"/>
      <c r="ADK390" s="1"/>
      <c r="ADL390" s="1"/>
      <c r="ADM390" s="1"/>
      <c r="ADN390" s="1"/>
      <c r="ADO390" s="1"/>
      <c r="ADP390" s="1"/>
      <c r="ADQ390" s="1"/>
      <c r="ADR390" s="1"/>
      <c r="ADS390" s="1"/>
      <c r="ADT390" s="1"/>
      <c r="ADU390" s="1"/>
      <c r="ADV390" s="1"/>
      <c r="ADW390" s="1"/>
      <c r="ADX390" s="1"/>
      <c r="ADY390" s="1"/>
      <c r="ADZ390" s="1"/>
      <c r="AEA390" s="1"/>
      <c r="AEB390" s="1"/>
      <c r="AEC390" s="1"/>
      <c r="AED390" s="1"/>
      <c r="AEE390" s="1"/>
      <c r="AEF390" s="1"/>
      <c r="AEG390" s="1"/>
      <c r="AEH390" s="1"/>
      <c r="AEI390" s="1"/>
      <c r="AEJ390" s="1"/>
      <c r="AEK390" s="1"/>
      <c r="AEL390" s="1"/>
      <c r="AEM390" s="1"/>
      <c r="AEN390" s="1"/>
      <c r="AEO390" s="1"/>
      <c r="AEP390" s="1"/>
      <c r="AEQ390" s="1"/>
      <c r="AER390" s="1"/>
      <c r="AES390" s="1"/>
      <c r="AET390" s="1"/>
      <c r="AEU390" s="1"/>
      <c r="AEV390" s="1"/>
      <c r="AEW390" s="1"/>
      <c r="AEX390" s="1"/>
      <c r="AEY390" s="1"/>
      <c r="AEZ390" s="1"/>
      <c r="AFA390" s="1"/>
      <c r="AFB390" s="1"/>
      <c r="AFC390" s="1"/>
      <c r="AFD390" s="1"/>
      <c r="AFE390" s="1"/>
      <c r="AFF390" s="1"/>
      <c r="AFG390" s="1"/>
      <c r="AFH390" s="1"/>
      <c r="AFI390" s="1"/>
      <c r="AFJ390" s="1"/>
      <c r="AFK390" s="1"/>
      <c r="AFL390" s="1"/>
      <c r="AFM390" s="1"/>
      <c r="AFN390" s="1"/>
      <c r="AFO390" s="1"/>
      <c r="AFP390" s="1"/>
      <c r="AFQ390" s="1"/>
      <c r="AFR390" s="1"/>
      <c r="AFS390" s="1"/>
      <c r="AFT390" s="1"/>
      <c r="AFU390" s="1"/>
      <c r="AFV390" s="1"/>
      <c r="AFW390" s="1"/>
      <c r="AFX390" s="1"/>
      <c r="AFY390" s="1"/>
      <c r="AFZ390" s="1"/>
      <c r="AGA390" s="1"/>
      <c r="AGB390" s="1"/>
      <c r="AGC390" s="1"/>
      <c r="AGD390" s="1"/>
      <c r="AGE390" s="1"/>
      <c r="AGF390" s="1"/>
      <c r="AGG390" s="1"/>
      <c r="AGH390" s="1"/>
      <c r="AGI390" s="1"/>
      <c r="AGJ390" s="1"/>
      <c r="AGK390" s="1"/>
      <c r="AGL390" s="1"/>
      <c r="AGM390" s="1"/>
      <c r="AGN390" s="1"/>
      <c r="AGO390" s="1"/>
      <c r="AGP390" s="1"/>
      <c r="AGQ390" s="1"/>
      <c r="AGR390" s="1"/>
      <c r="AGS390" s="1"/>
      <c r="AGT390" s="1"/>
      <c r="AGU390" s="1"/>
      <c r="AGV390" s="1"/>
      <c r="AGW390" s="1"/>
      <c r="AGX390" s="1"/>
      <c r="AGY390" s="1"/>
      <c r="AGZ390" s="1"/>
      <c r="AHA390" s="1"/>
      <c r="AHB390" s="1"/>
      <c r="AHC390" s="1"/>
      <c r="AHD390" s="1"/>
      <c r="AHE390" s="1"/>
      <c r="AHF390" s="1"/>
      <c r="AHG390" s="1"/>
      <c r="AHH390" s="1"/>
      <c r="AHI390" s="1"/>
      <c r="AHJ390" s="1"/>
      <c r="AHK390" s="1"/>
      <c r="AHL390" s="1"/>
      <c r="AHM390" s="1"/>
      <c r="AHN390" s="1"/>
      <c r="AHO390" s="1"/>
      <c r="AHP390" s="1"/>
      <c r="AHQ390" s="1"/>
      <c r="AHR390" s="1"/>
      <c r="AHS390" s="1"/>
      <c r="AHT390" s="1"/>
      <c r="AHU390" s="1"/>
      <c r="AHV390" s="1"/>
      <c r="AHW390" s="1"/>
      <c r="AHX390" s="1"/>
      <c r="AHY390" s="1"/>
      <c r="AHZ390" s="1"/>
      <c r="AIA390" s="1"/>
      <c r="AIB390" s="1"/>
      <c r="AIC390" s="1"/>
      <c r="AID390" s="1"/>
      <c r="AIE390" s="1"/>
      <c r="AIF390" s="1"/>
      <c r="AIG390" s="1"/>
      <c r="AIH390" s="1"/>
      <c r="AII390" s="1"/>
      <c r="AIJ390" s="1"/>
      <c r="AIK390" s="1"/>
      <c r="AIL390" s="1"/>
      <c r="AIM390" s="1"/>
      <c r="AIN390" s="1"/>
      <c r="AIO390" s="1"/>
      <c r="AIP390" s="1"/>
      <c r="AIQ390" s="1"/>
      <c r="AIR390" s="1"/>
      <c r="AIS390" s="1"/>
      <c r="AIT390" s="1"/>
      <c r="AIU390" s="1"/>
      <c r="AIV390" s="1"/>
      <c r="AIW390" s="1"/>
      <c r="AIX390" s="1"/>
      <c r="AIY390" s="1"/>
      <c r="AIZ390" s="1"/>
      <c r="AJA390" s="1"/>
      <c r="AJB390" s="1"/>
      <c r="AJC390" s="1"/>
      <c r="AJD390" s="1"/>
      <c r="AJE390" s="1"/>
      <c r="AJF390" s="1"/>
      <c r="AJG390" s="1"/>
      <c r="AJH390" s="1"/>
      <c r="AJI390" s="1"/>
      <c r="AJJ390" s="1"/>
      <c r="AJK390" s="1"/>
      <c r="AJL390" s="1"/>
      <c r="AJM390" s="1"/>
      <c r="AJN390" s="1"/>
      <c r="AJO390" s="1"/>
      <c r="AJP390" s="1"/>
      <c r="AJQ390" s="1"/>
      <c r="AJR390" s="1"/>
      <c r="AJS390" s="1"/>
      <c r="AJT390" s="1"/>
      <c r="AJU390" s="1"/>
      <c r="AJV390" s="1"/>
      <c r="AJW390" s="1"/>
      <c r="AJX390" s="1"/>
      <c r="AJY390" s="1"/>
      <c r="AJZ390" s="1"/>
      <c r="AKA390" s="1"/>
      <c r="AKB390" s="1"/>
      <c r="AKC390" s="1"/>
      <c r="AKD390" s="1"/>
      <c r="AKE390" s="1"/>
      <c r="AKF390" s="1"/>
      <c r="AKG390" s="1"/>
      <c r="AKH390" s="1"/>
      <c r="AKI390" s="1"/>
      <c r="AKJ390" s="1"/>
      <c r="AKK390" s="1"/>
      <c r="AKL390" s="1"/>
      <c r="AKM390" s="1"/>
      <c r="AKN390" s="1"/>
      <c r="AKO390" s="1"/>
      <c r="AKP390" s="1"/>
      <c r="AKQ390" s="1"/>
      <c r="AKR390" s="1"/>
      <c r="AKS390" s="1"/>
      <c r="AKT390" s="1"/>
      <c r="AKU390" s="1"/>
      <c r="AKV390" s="1"/>
      <c r="AKW390" s="1"/>
      <c r="AKX390" s="1"/>
      <c r="AKY390" s="1"/>
      <c r="AKZ390" s="1"/>
      <c r="ALA390" s="1"/>
      <c r="ALB390" s="1"/>
      <c r="ALC390" s="1"/>
      <c r="ALD390" s="1"/>
      <c r="ALE390" s="1"/>
      <c r="ALF390" s="1"/>
      <c r="ALG390" s="1"/>
      <c r="ALH390" s="1"/>
      <c r="ALI390" s="1"/>
      <c r="ALJ390" s="1"/>
      <c r="ALK390" s="1"/>
      <c r="ALL390" s="1"/>
      <c r="ALM390" s="1"/>
      <c r="ALN390" s="1"/>
      <c r="ALO390" s="1"/>
      <c r="ALP390" s="1"/>
      <c r="ALQ390" s="1"/>
      <c r="ALR390" s="1"/>
      <c r="ALS390" s="1"/>
      <c r="ALT390" s="1"/>
      <c r="ALU390" s="1"/>
      <c r="ALV390" s="1"/>
      <c r="ALW390" s="1"/>
      <c r="ALX390" s="1"/>
      <c r="ALY390" s="1"/>
      <c r="ALZ390" s="1"/>
      <c r="AMA390" s="1"/>
      <c r="AMB390" s="1"/>
      <c r="AMC390" s="1"/>
      <c r="AMD390" s="1"/>
      <c r="AME390" s="1"/>
      <c r="AMF390" s="1"/>
      <c r="AMG390" s="1"/>
      <c r="AMH390" s="1"/>
      <c r="AMI390" s="1"/>
      <c r="AMJ390" s="1"/>
    </row>
    <row r="391" spans="1:1024" customFormat="1" ht="31.5" hidden="1" x14ac:dyDescent="0.25">
      <c r="A391" s="41" t="s">
        <v>867</v>
      </c>
      <c r="B391" s="3">
        <v>8413705100</v>
      </c>
      <c r="C391" s="81" t="s">
        <v>877</v>
      </c>
      <c r="D391" s="4" t="s">
        <v>872</v>
      </c>
      <c r="E391" s="23" t="s">
        <v>870</v>
      </c>
      <c r="F391" s="23"/>
      <c r="G391" s="3"/>
      <c r="H391" s="3"/>
      <c r="I391" s="3"/>
      <c r="J391" s="3"/>
      <c r="K391" s="37" t="s">
        <v>858</v>
      </c>
      <c r="L391" s="37">
        <v>7118004789</v>
      </c>
      <c r="M391" s="37" t="s">
        <v>859</v>
      </c>
      <c r="N391" s="6" t="s">
        <v>860</v>
      </c>
      <c r="O391" s="6" t="s">
        <v>861</v>
      </c>
      <c r="P391" s="8">
        <v>8413</v>
      </c>
      <c r="Q391" s="6" t="str">
        <f>MID(Таблица1[[#This Row],[ТН ВЭД 1]],1,2)</f>
        <v>84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  <c r="MQ391" s="1"/>
      <c r="MR391" s="1"/>
      <c r="MS391" s="1"/>
      <c r="MT391" s="1"/>
      <c r="MU391" s="1"/>
      <c r="MV391" s="1"/>
      <c r="MW391" s="1"/>
      <c r="MX391" s="1"/>
      <c r="MY391" s="1"/>
      <c r="MZ391" s="1"/>
      <c r="NA391" s="1"/>
      <c r="NB391" s="1"/>
      <c r="NC391" s="1"/>
      <c r="ND391" s="1"/>
      <c r="NE391" s="1"/>
      <c r="NF391" s="1"/>
      <c r="NG391" s="1"/>
      <c r="NH391" s="1"/>
      <c r="NI391" s="1"/>
      <c r="NJ391" s="1"/>
      <c r="NK391" s="1"/>
      <c r="NL391" s="1"/>
      <c r="NM391" s="1"/>
      <c r="NN391" s="1"/>
      <c r="NO391" s="1"/>
      <c r="NP391" s="1"/>
      <c r="NQ391" s="1"/>
      <c r="NR391" s="1"/>
      <c r="NS391" s="1"/>
      <c r="NT391" s="1"/>
      <c r="NU391" s="1"/>
      <c r="NV391" s="1"/>
      <c r="NW391" s="1"/>
      <c r="NX391" s="1"/>
      <c r="NY391" s="1"/>
      <c r="NZ391" s="1"/>
      <c r="OA391" s="1"/>
      <c r="OB391" s="1"/>
      <c r="OC391" s="1"/>
      <c r="OD391" s="1"/>
      <c r="OE391" s="1"/>
      <c r="OF391" s="1"/>
      <c r="OG391" s="1"/>
      <c r="OH391" s="1"/>
      <c r="OI391" s="1"/>
      <c r="OJ391" s="1"/>
      <c r="OK391" s="1"/>
      <c r="OL391" s="1"/>
      <c r="OM391" s="1"/>
      <c r="ON391" s="1"/>
      <c r="OO391" s="1"/>
      <c r="OP391" s="1"/>
      <c r="OQ391" s="1"/>
      <c r="OR391" s="1"/>
      <c r="OS391" s="1"/>
      <c r="OT391" s="1"/>
      <c r="OU391" s="1"/>
      <c r="OV391" s="1"/>
      <c r="OW391" s="1"/>
      <c r="OX391" s="1"/>
      <c r="OY391" s="1"/>
      <c r="OZ391" s="1"/>
      <c r="PA391" s="1"/>
      <c r="PB391" s="1"/>
      <c r="PC391" s="1"/>
      <c r="PD391" s="1"/>
      <c r="PE391" s="1"/>
      <c r="PF391" s="1"/>
      <c r="PG391" s="1"/>
      <c r="PH391" s="1"/>
      <c r="PI391" s="1"/>
      <c r="PJ391" s="1"/>
      <c r="PK391" s="1"/>
      <c r="PL391" s="1"/>
      <c r="PM391" s="1"/>
      <c r="PN391" s="1"/>
      <c r="PO391" s="1"/>
      <c r="PP391" s="1"/>
      <c r="PQ391" s="1"/>
      <c r="PR391" s="1"/>
      <c r="PS391" s="1"/>
      <c r="PT391" s="1"/>
      <c r="PU391" s="1"/>
      <c r="PV391" s="1"/>
      <c r="PW391" s="1"/>
      <c r="PX391" s="1"/>
      <c r="PY391" s="1"/>
      <c r="PZ391" s="1"/>
      <c r="QA391" s="1"/>
      <c r="QB391" s="1"/>
      <c r="QC391" s="1"/>
      <c r="QD391" s="1"/>
      <c r="QE391" s="1"/>
      <c r="QF391" s="1"/>
      <c r="QG391" s="1"/>
      <c r="QH391" s="1"/>
      <c r="QI391" s="1"/>
      <c r="QJ391" s="1"/>
      <c r="QK391" s="1"/>
      <c r="QL391" s="1"/>
      <c r="QM391" s="1"/>
      <c r="QN391" s="1"/>
      <c r="QO391" s="1"/>
      <c r="QP391" s="1"/>
      <c r="QQ391" s="1"/>
      <c r="QR391" s="1"/>
      <c r="QS391" s="1"/>
      <c r="QT391" s="1"/>
      <c r="QU391" s="1"/>
      <c r="QV391" s="1"/>
      <c r="QW391" s="1"/>
      <c r="QX391" s="1"/>
      <c r="QY391" s="1"/>
      <c r="QZ391" s="1"/>
      <c r="RA391" s="1"/>
      <c r="RB391" s="1"/>
      <c r="RC391" s="1"/>
      <c r="RD391" s="1"/>
      <c r="RE391" s="1"/>
      <c r="RF391" s="1"/>
      <c r="RG391" s="1"/>
      <c r="RH391" s="1"/>
      <c r="RI391" s="1"/>
      <c r="RJ391" s="1"/>
      <c r="RK391" s="1"/>
      <c r="RL391" s="1"/>
      <c r="RM391" s="1"/>
      <c r="RN391" s="1"/>
      <c r="RO391" s="1"/>
      <c r="RP391" s="1"/>
      <c r="RQ391" s="1"/>
      <c r="RR391" s="1"/>
      <c r="RS391" s="1"/>
      <c r="RT391" s="1"/>
      <c r="RU391" s="1"/>
      <c r="RV391" s="1"/>
      <c r="RW391" s="1"/>
      <c r="RX391" s="1"/>
      <c r="RY391" s="1"/>
      <c r="RZ391" s="1"/>
      <c r="SA391" s="1"/>
      <c r="SB391" s="1"/>
      <c r="SC391" s="1"/>
      <c r="SD391" s="1"/>
      <c r="SE391" s="1"/>
      <c r="SF391" s="1"/>
      <c r="SG391" s="1"/>
      <c r="SH391" s="1"/>
      <c r="SI391" s="1"/>
      <c r="SJ391" s="1"/>
      <c r="SK391" s="1"/>
      <c r="SL391" s="1"/>
      <c r="SM391" s="1"/>
      <c r="SN391" s="1"/>
      <c r="SO391" s="1"/>
      <c r="SP391" s="1"/>
      <c r="SQ391" s="1"/>
      <c r="SR391" s="1"/>
      <c r="SS391" s="1"/>
      <c r="ST391" s="1"/>
      <c r="SU391" s="1"/>
      <c r="SV391" s="1"/>
      <c r="SW391" s="1"/>
      <c r="SX391" s="1"/>
      <c r="SY391" s="1"/>
      <c r="SZ391" s="1"/>
      <c r="TA391" s="1"/>
      <c r="TB391" s="1"/>
      <c r="TC391" s="1"/>
      <c r="TD391" s="1"/>
      <c r="TE391" s="1"/>
      <c r="TF391" s="1"/>
      <c r="TG391" s="1"/>
      <c r="TH391" s="1"/>
      <c r="TI391" s="1"/>
      <c r="TJ391" s="1"/>
      <c r="TK391" s="1"/>
      <c r="TL391" s="1"/>
      <c r="TM391" s="1"/>
      <c r="TN391" s="1"/>
      <c r="TO391" s="1"/>
      <c r="TP391" s="1"/>
      <c r="TQ391" s="1"/>
      <c r="TR391" s="1"/>
      <c r="TS391" s="1"/>
      <c r="TT391" s="1"/>
      <c r="TU391" s="1"/>
      <c r="TV391" s="1"/>
      <c r="TW391" s="1"/>
      <c r="TX391" s="1"/>
      <c r="TY391" s="1"/>
      <c r="TZ391" s="1"/>
      <c r="UA391" s="1"/>
      <c r="UB391" s="1"/>
      <c r="UC391" s="1"/>
      <c r="UD391" s="1"/>
      <c r="UE391" s="1"/>
      <c r="UF391" s="1"/>
      <c r="UG391" s="1"/>
      <c r="UH391" s="1"/>
      <c r="UI391" s="1"/>
      <c r="UJ391" s="1"/>
      <c r="UK391" s="1"/>
      <c r="UL391" s="1"/>
      <c r="UM391" s="1"/>
      <c r="UN391" s="1"/>
      <c r="UO391" s="1"/>
      <c r="UP391" s="1"/>
      <c r="UQ391" s="1"/>
      <c r="UR391" s="1"/>
      <c r="US391" s="1"/>
      <c r="UT391" s="1"/>
      <c r="UU391" s="1"/>
      <c r="UV391" s="1"/>
      <c r="UW391" s="1"/>
      <c r="UX391" s="1"/>
      <c r="UY391" s="1"/>
      <c r="UZ391" s="1"/>
      <c r="VA391" s="1"/>
      <c r="VB391" s="1"/>
      <c r="VC391" s="1"/>
      <c r="VD391" s="1"/>
      <c r="VE391" s="1"/>
      <c r="VF391" s="1"/>
      <c r="VG391" s="1"/>
      <c r="VH391" s="1"/>
      <c r="VI391" s="1"/>
      <c r="VJ391" s="1"/>
      <c r="VK391" s="1"/>
      <c r="VL391" s="1"/>
      <c r="VM391" s="1"/>
      <c r="VN391" s="1"/>
      <c r="VO391" s="1"/>
      <c r="VP391" s="1"/>
      <c r="VQ391" s="1"/>
      <c r="VR391" s="1"/>
      <c r="VS391" s="1"/>
      <c r="VT391" s="1"/>
      <c r="VU391" s="1"/>
      <c r="VV391" s="1"/>
      <c r="VW391" s="1"/>
      <c r="VX391" s="1"/>
      <c r="VY391" s="1"/>
      <c r="VZ391" s="1"/>
      <c r="WA391" s="1"/>
      <c r="WB391" s="1"/>
      <c r="WC391" s="1"/>
      <c r="WD391" s="1"/>
      <c r="WE391" s="1"/>
      <c r="WF391" s="1"/>
      <c r="WG391" s="1"/>
      <c r="WH391" s="1"/>
      <c r="WI391" s="1"/>
      <c r="WJ391" s="1"/>
      <c r="WK391" s="1"/>
      <c r="WL391" s="1"/>
      <c r="WM391" s="1"/>
      <c r="WN391" s="1"/>
      <c r="WO391" s="1"/>
      <c r="WP391" s="1"/>
      <c r="WQ391" s="1"/>
      <c r="WR391" s="1"/>
      <c r="WS391" s="1"/>
      <c r="WT391" s="1"/>
      <c r="WU391" s="1"/>
      <c r="WV391" s="1"/>
      <c r="WW391" s="1"/>
      <c r="WX391" s="1"/>
      <c r="WY391" s="1"/>
      <c r="WZ391" s="1"/>
      <c r="XA391" s="1"/>
      <c r="XB391" s="1"/>
      <c r="XC391" s="1"/>
      <c r="XD391" s="1"/>
      <c r="XE391" s="1"/>
      <c r="XF391" s="1"/>
      <c r="XG391" s="1"/>
      <c r="XH391" s="1"/>
      <c r="XI391" s="1"/>
      <c r="XJ391" s="1"/>
      <c r="XK391" s="1"/>
      <c r="XL391" s="1"/>
      <c r="XM391" s="1"/>
      <c r="XN391" s="1"/>
      <c r="XO391" s="1"/>
      <c r="XP391" s="1"/>
      <c r="XQ391" s="1"/>
      <c r="XR391" s="1"/>
      <c r="XS391" s="1"/>
      <c r="XT391" s="1"/>
      <c r="XU391" s="1"/>
      <c r="XV391" s="1"/>
      <c r="XW391" s="1"/>
      <c r="XX391" s="1"/>
      <c r="XY391" s="1"/>
      <c r="XZ391" s="1"/>
      <c r="YA391" s="1"/>
      <c r="YB391" s="1"/>
      <c r="YC391" s="1"/>
      <c r="YD391" s="1"/>
      <c r="YE391" s="1"/>
      <c r="YF391" s="1"/>
      <c r="YG391" s="1"/>
      <c r="YH391" s="1"/>
      <c r="YI391" s="1"/>
      <c r="YJ391" s="1"/>
      <c r="YK391" s="1"/>
      <c r="YL391" s="1"/>
      <c r="YM391" s="1"/>
      <c r="YN391" s="1"/>
      <c r="YO391" s="1"/>
      <c r="YP391" s="1"/>
      <c r="YQ391" s="1"/>
      <c r="YR391" s="1"/>
      <c r="YS391" s="1"/>
      <c r="YT391" s="1"/>
      <c r="YU391" s="1"/>
      <c r="YV391" s="1"/>
      <c r="YW391" s="1"/>
      <c r="YX391" s="1"/>
      <c r="YY391" s="1"/>
      <c r="YZ391" s="1"/>
      <c r="ZA391" s="1"/>
      <c r="ZB391" s="1"/>
      <c r="ZC391" s="1"/>
      <c r="ZD391" s="1"/>
      <c r="ZE391" s="1"/>
      <c r="ZF391" s="1"/>
      <c r="ZG391" s="1"/>
      <c r="ZH391" s="1"/>
      <c r="ZI391" s="1"/>
      <c r="ZJ391" s="1"/>
      <c r="ZK391" s="1"/>
      <c r="ZL391" s="1"/>
      <c r="ZM391" s="1"/>
      <c r="ZN391" s="1"/>
      <c r="ZO391" s="1"/>
      <c r="ZP391" s="1"/>
      <c r="ZQ391" s="1"/>
      <c r="ZR391" s="1"/>
      <c r="ZS391" s="1"/>
      <c r="ZT391" s="1"/>
      <c r="ZU391" s="1"/>
      <c r="ZV391" s="1"/>
      <c r="ZW391" s="1"/>
      <c r="ZX391" s="1"/>
      <c r="ZY391" s="1"/>
      <c r="ZZ391" s="1"/>
      <c r="AAA391" s="1"/>
      <c r="AAB391" s="1"/>
      <c r="AAC391" s="1"/>
      <c r="AAD391" s="1"/>
      <c r="AAE391" s="1"/>
      <c r="AAF391" s="1"/>
      <c r="AAG391" s="1"/>
      <c r="AAH391" s="1"/>
      <c r="AAI391" s="1"/>
      <c r="AAJ391" s="1"/>
      <c r="AAK391" s="1"/>
      <c r="AAL391" s="1"/>
      <c r="AAM391" s="1"/>
      <c r="AAN391" s="1"/>
      <c r="AAO391" s="1"/>
      <c r="AAP391" s="1"/>
      <c r="AAQ391" s="1"/>
      <c r="AAR391" s="1"/>
      <c r="AAS391" s="1"/>
      <c r="AAT391" s="1"/>
      <c r="AAU391" s="1"/>
      <c r="AAV391" s="1"/>
      <c r="AAW391" s="1"/>
      <c r="AAX391" s="1"/>
      <c r="AAY391" s="1"/>
      <c r="AAZ391" s="1"/>
      <c r="ABA391" s="1"/>
      <c r="ABB391" s="1"/>
      <c r="ABC391" s="1"/>
      <c r="ABD391" s="1"/>
      <c r="ABE391" s="1"/>
      <c r="ABF391" s="1"/>
      <c r="ABG391" s="1"/>
      <c r="ABH391" s="1"/>
      <c r="ABI391" s="1"/>
      <c r="ABJ391" s="1"/>
      <c r="ABK391" s="1"/>
      <c r="ABL391" s="1"/>
      <c r="ABM391" s="1"/>
      <c r="ABN391" s="1"/>
      <c r="ABO391" s="1"/>
      <c r="ABP391" s="1"/>
      <c r="ABQ391" s="1"/>
      <c r="ABR391" s="1"/>
      <c r="ABS391" s="1"/>
      <c r="ABT391" s="1"/>
      <c r="ABU391" s="1"/>
      <c r="ABV391" s="1"/>
      <c r="ABW391" s="1"/>
      <c r="ABX391" s="1"/>
      <c r="ABY391" s="1"/>
      <c r="ABZ391" s="1"/>
      <c r="ACA391" s="1"/>
      <c r="ACB391" s="1"/>
      <c r="ACC391" s="1"/>
      <c r="ACD391" s="1"/>
      <c r="ACE391" s="1"/>
      <c r="ACF391" s="1"/>
      <c r="ACG391" s="1"/>
      <c r="ACH391" s="1"/>
      <c r="ACI391" s="1"/>
      <c r="ACJ391" s="1"/>
      <c r="ACK391" s="1"/>
      <c r="ACL391" s="1"/>
      <c r="ACM391" s="1"/>
      <c r="ACN391" s="1"/>
      <c r="ACO391" s="1"/>
      <c r="ACP391" s="1"/>
      <c r="ACQ391" s="1"/>
      <c r="ACR391" s="1"/>
      <c r="ACS391" s="1"/>
      <c r="ACT391" s="1"/>
      <c r="ACU391" s="1"/>
      <c r="ACV391" s="1"/>
      <c r="ACW391" s="1"/>
      <c r="ACX391" s="1"/>
      <c r="ACY391" s="1"/>
      <c r="ACZ391" s="1"/>
      <c r="ADA391" s="1"/>
      <c r="ADB391" s="1"/>
      <c r="ADC391" s="1"/>
      <c r="ADD391" s="1"/>
      <c r="ADE391" s="1"/>
      <c r="ADF391" s="1"/>
      <c r="ADG391" s="1"/>
      <c r="ADH391" s="1"/>
      <c r="ADI391" s="1"/>
      <c r="ADJ391" s="1"/>
      <c r="ADK391" s="1"/>
      <c r="ADL391" s="1"/>
      <c r="ADM391" s="1"/>
      <c r="ADN391" s="1"/>
      <c r="ADO391" s="1"/>
      <c r="ADP391" s="1"/>
      <c r="ADQ391" s="1"/>
      <c r="ADR391" s="1"/>
      <c r="ADS391" s="1"/>
      <c r="ADT391" s="1"/>
      <c r="ADU391" s="1"/>
      <c r="ADV391" s="1"/>
      <c r="ADW391" s="1"/>
      <c r="ADX391" s="1"/>
      <c r="ADY391" s="1"/>
      <c r="ADZ391" s="1"/>
      <c r="AEA391" s="1"/>
      <c r="AEB391" s="1"/>
      <c r="AEC391" s="1"/>
      <c r="AED391" s="1"/>
      <c r="AEE391" s="1"/>
      <c r="AEF391" s="1"/>
      <c r="AEG391" s="1"/>
      <c r="AEH391" s="1"/>
      <c r="AEI391" s="1"/>
      <c r="AEJ391" s="1"/>
      <c r="AEK391" s="1"/>
      <c r="AEL391" s="1"/>
      <c r="AEM391" s="1"/>
      <c r="AEN391" s="1"/>
      <c r="AEO391" s="1"/>
      <c r="AEP391" s="1"/>
      <c r="AEQ391" s="1"/>
      <c r="AER391" s="1"/>
      <c r="AES391" s="1"/>
      <c r="AET391" s="1"/>
      <c r="AEU391" s="1"/>
      <c r="AEV391" s="1"/>
      <c r="AEW391" s="1"/>
      <c r="AEX391" s="1"/>
      <c r="AEY391" s="1"/>
      <c r="AEZ391" s="1"/>
      <c r="AFA391" s="1"/>
      <c r="AFB391" s="1"/>
      <c r="AFC391" s="1"/>
      <c r="AFD391" s="1"/>
      <c r="AFE391" s="1"/>
      <c r="AFF391" s="1"/>
      <c r="AFG391" s="1"/>
      <c r="AFH391" s="1"/>
      <c r="AFI391" s="1"/>
      <c r="AFJ391" s="1"/>
      <c r="AFK391" s="1"/>
      <c r="AFL391" s="1"/>
      <c r="AFM391" s="1"/>
      <c r="AFN391" s="1"/>
      <c r="AFO391" s="1"/>
      <c r="AFP391" s="1"/>
      <c r="AFQ391" s="1"/>
      <c r="AFR391" s="1"/>
      <c r="AFS391" s="1"/>
      <c r="AFT391" s="1"/>
      <c r="AFU391" s="1"/>
      <c r="AFV391" s="1"/>
      <c r="AFW391" s="1"/>
      <c r="AFX391" s="1"/>
      <c r="AFY391" s="1"/>
      <c r="AFZ391" s="1"/>
      <c r="AGA391" s="1"/>
      <c r="AGB391" s="1"/>
      <c r="AGC391" s="1"/>
      <c r="AGD391" s="1"/>
      <c r="AGE391" s="1"/>
      <c r="AGF391" s="1"/>
      <c r="AGG391" s="1"/>
      <c r="AGH391" s="1"/>
      <c r="AGI391" s="1"/>
      <c r="AGJ391" s="1"/>
      <c r="AGK391" s="1"/>
      <c r="AGL391" s="1"/>
      <c r="AGM391" s="1"/>
      <c r="AGN391" s="1"/>
      <c r="AGO391" s="1"/>
      <c r="AGP391" s="1"/>
      <c r="AGQ391" s="1"/>
      <c r="AGR391" s="1"/>
      <c r="AGS391" s="1"/>
      <c r="AGT391" s="1"/>
      <c r="AGU391" s="1"/>
      <c r="AGV391" s="1"/>
      <c r="AGW391" s="1"/>
      <c r="AGX391" s="1"/>
      <c r="AGY391" s="1"/>
      <c r="AGZ391" s="1"/>
      <c r="AHA391" s="1"/>
      <c r="AHB391" s="1"/>
      <c r="AHC391" s="1"/>
      <c r="AHD391" s="1"/>
      <c r="AHE391" s="1"/>
      <c r="AHF391" s="1"/>
      <c r="AHG391" s="1"/>
      <c r="AHH391" s="1"/>
      <c r="AHI391" s="1"/>
      <c r="AHJ391" s="1"/>
      <c r="AHK391" s="1"/>
      <c r="AHL391" s="1"/>
      <c r="AHM391" s="1"/>
      <c r="AHN391" s="1"/>
      <c r="AHO391" s="1"/>
      <c r="AHP391" s="1"/>
      <c r="AHQ391" s="1"/>
      <c r="AHR391" s="1"/>
      <c r="AHS391" s="1"/>
      <c r="AHT391" s="1"/>
      <c r="AHU391" s="1"/>
      <c r="AHV391" s="1"/>
      <c r="AHW391" s="1"/>
      <c r="AHX391" s="1"/>
      <c r="AHY391" s="1"/>
      <c r="AHZ391" s="1"/>
      <c r="AIA391" s="1"/>
      <c r="AIB391" s="1"/>
      <c r="AIC391" s="1"/>
      <c r="AID391" s="1"/>
      <c r="AIE391" s="1"/>
      <c r="AIF391" s="1"/>
      <c r="AIG391" s="1"/>
      <c r="AIH391" s="1"/>
      <c r="AII391" s="1"/>
      <c r="AIJ391" s="1"/>
      <c r="AIK391" s="1"/>
      <c r="AIL391" s="1"/>
      <c r="AIM391" s="1"/>
      <c r="AIN391" s="1"/>
      <c r="AIO391" s="1"/>
      <c r="AIP391" s="1"/>
      <c r="AIQ391" s="1"/>
      <c r="AIR391" s="1"/>
      <c r="AIS391" s="1"/>
      <c r="AIT391" s="1"/>
      <c r="AIU391" s="1"/>
      <c r="AIV391" s="1"/>
      <c r="AIW391" s="1"/>
      <c r="AIX391" s="1"/>
      <c r="AIY391" s="1"/>
      <c r="AIZ391" s="1"/>
      <c r="AJA391" s="1"/>
      <c r="AJB391" s="1"/>
      <c r="AJC391" s="1"/>
      <c r="AJD391" s="1"/>
      <c r="AJE391" s="1"/>
      <c r="AJF391" s="1"/>
      <c r="AJG391" s="1"/>
      <c r="AJH391" s="1"/>
      <c r="AJI391" s="1"/>
      <c r="AJJ391" s="1"/>
      <c r="AJK391" s="1"/>
      <c r="AJL391" s="1"/>
      <c r="AJM391" s="1"/>
      <c r="AJN391" s="1"/>
      <c r="AJO391" s="1"/>
      <c r="AJP391" s="1"/>
      <c r="AJQ391" s="1"/>
      <c r="AJR391" s="1"/>
      <c r="AJS391" s="1"/>
      <c r="AJT391" s="1"/>
      <c r="AJU391" s="1"/>
      <c r="AJV391" s="1"/>
      <c r="AJW391" s="1"/>
      <c r="AJX391" s="1"/>
      <c r="AJY391" s="1"/>
      <c r="AJZ391" s="1"/>
      <c r="AKA391" s="1"/>
      <c r="AKB391" s="1"/>
      <c r="AKC391" s="1"/>
      <c r="AKD391" s="1"/>
      <c r="AKE391" s="1"/>
      <c r="AKF391" s="1"/>
      <c r="AKG391" s="1"/>
      <c r="AKH391" s="1"/>
      <c r="AKI391" s="1"/>
      <c r="AKJ391" s="1"/>
      <c r="AKK391" s="1"/>
      <c r="AKL391" s="1"/>
      <c r="AKM391" s="1"/>
      <c r="AKN391" s="1"/>
      <c r="AKO391" s="1"/>
      <c r="AKP391" s="1"/>
      <c r="AKQ391" s="1"/>
      <c r="AKR391" s="1"/>
      <c r="AKS391" s="1"/>
      <c r="AKT391" s="1"/>
      <c r="AKU391" s="1"/>
      <c r="AKV391" s="1"/>
      <c r="AKW391" s="1"/>
      <c r="AKX391" s="1"/>
      <c r="AKY391" s="1"/>
      <c r="AKZ391" s="1"/>
      <c r="ALA391" s="1"/>
      <c r="ALB391" s="1"/>
      <c r="ALC391" s="1"/>
      <c r="ALD391" s="1"/>
      <c r="ALE391" s="1"/>
      <c r="ALF391" s="1"/>
      <c r="ALG391" s="1"/>
      <c r="ALH391" s="1"/>
      <c r="ALI391" s="1"/>
      <c r="ALJ391" s="1"/>
      <c r="ALK391" s="1"/>
      <c r="ALL391" s="1"/>
      <c r="ALM391" s="1"/>
      <c r="ALN391" s="1"/>
      <c r="ALO391" s="1"/>
      <c r="ALP391" s="1"/>
      <c r="ALQ391" s="1"/>
      <c r="ALR391" s="1"/>
      <c r="ALS391" s="1"/>
      <c r="ALT391" s="1"/>
      <c r="ALU391" s="1"/>
      <c r="ALV391" s="1"/>
      <c r="ALW391" s="1"/>
      <c r="ALX391" s="1"/>
      <c r="ALY391" s="1"/>
      <c r="ALZ391" s="1"/>
      <c r="AMA391" s="1"/>
      <c r="AMB391" s="1"/>
      <c r="AMC391" s="1"/>
      <c r="AMD391" s="1"/>
      <c r="AME391" s="1"/>
      <c r="AMF391" s="1"/>
      <c r="AMG391" s="1"/>
      <c r="AMH391" s="1"/>
      <c r="AMI391" s="1"/>
      <c r="AMJ391" s="1"/>
    </row>
    <row r="392" spans="1:1024" customFormat="1" ht="31.5" hidden="1" x14ac:dyDescent="0.25">
      <c r="A392" s="49" t="s">
        <v>867</v>
      </c>
      <c r="B392" s="10">
        <v>8413705100</v>
      </c>
      <c r="C392" s="80" t="s">
        <v>878</v>
      </c>
      <c r="D392" s="11" t="s">
        <v>872</v>
      </c>
      <c r="E392" s="27" t="s">
        <v>870</v>
      </c>
      <c r="F392" s="27"/>
      <c r="G392" s="10"/>
      <c r="H392" s="10"/>
      <c r="I392" s="10"/>
      <c r="J392" s="10"/>
      <c r="K392" s="38" t="s">
        <v>858</v>
      </c>
      <c r="L392" s="38">
        <v>7118004789</v>
      </c>
      <c r="M392" s="38" t="s">
        <v>859</v>
      </c>
      <c r="N392" s="13" t="s">
        <v>860</v>
      </c>
      <c r="O392" s="13" t="s">
        <v>861</v>
      </c>
      <c r="P392" s="15">
        <v>8413</v>
      </c>
      <c r="Q392" s="13" t="str">
        <f>MID(Таблица1[[#This Row],[ТН ВЭД 1]],1,2)</f>
        <v>84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  <c r="MQ392" s="1"/>
      <c r="MR392" s="1"/>
      <c r="MS392" s="1"/>
      <c r="MT392" s="1"/>
      <c r="MU392" s="1"/>
      <c r="MV392" s="1"/>
      <c r="MW392" s="1"/>
      <c r="MX392" s="1"/>
      <c r="MY392" s="1"/>
      <c r="MZ392" s="1"/>
      <c r="NA392" s="1"/>
      <c r="NB392" s="1"/>
      <c r="NC392" s="1"/>
      <c r="ND392" s="1"/>
      <c r="NE392" s="1"/>
      <c r="NF392" s="1"/>
      <c r="NG392" s="1"/>
      <c r="NH392" s="1"/>
      <c r="NI392" s="1"/>
      <c r="NJ392" s="1"/>
      <c r="NK392" s="1"/>
      <c r="NL392" s="1"/>
      <c r="NM392" s="1"/>
      <c r="NN392" s="1"/>
      <c r="NO392" s="1"/>
      <c r="NP392" s="1"/>
      <c r="NQ392" s="1"/>
      <c r="NR392" s="1"/>
      <c r="NS392" s="1"/>
      <c r="NT392" s="1"/>
      <c r="NU392" s="1"/>
      <c r="NV392" s="1"/>
      <c r="NW392" s="1"/>
      <c r="NX392" s="1"/>
      <c r="NY392" s="1"/>
      <c r="NZ392" s="1"/>
      <c r="OA392" s="1"/>
      <c r="OB392" s="1"/>
      <c r="OC392" s="1"/>
      <c r="OD392" s="1"/>
      <c r="OE392" s="1"/>
      <c r="OF392" s="1"/>
      <c r="OG392" s="1"/>
      <c r="OH392" s="1"/>
      <c r="OI392" s="1"/>
      <c r="OJ392" s="1"/>
      <c r="OK392" s="1"/>
      <c r="OL392" s="1"/>
      <c r="OM392" s="1"/>
      <c r="ON392" s="1"/>
      <c r="OO392" s="1"/>
      <c r="OP392" s="1"/>
      <c r="OQ392" s="1"/>
      <c r="OR392" s="1"/>
      <c r="OS392" s="1"/>
      <c r="OT392" s="1"/>
      <c r="OU392" s="1"/>
      <c r="OV392" s="1"/>
      <c r="OW392" s="1"/>
      <c r="OX392" s="1"/>
      <c r="OY392" s="1"/>
      <c r="OZ392" s="1"/>
      <c r="PA392" s="1"/>
      <c r="PB392" s="1"/>
      <c r="PC392" s="1"/>
      <c r="PD392" s="1"/>
      <c r="PE392" s="1"/>
      <c r="PF392" s="1"/>
      <c r="PG392" s="1"/>
      <c r="PH392" s="1"/>
      <c r="PI392" s="1"/>
      <c r="PJ392" s="1"/>
      <c r="PK392" s="1"/>
      <c r="PL392" s="1"/>
      <c r="PM392" s="1"/>
      <c r="PN392" s="1"/>
      <c r="PO392" s="1"/>
      <c r="PP392" s="1"/>
      <c r="PQ392" s="1"/>
      <c r="PR392" s="1"/>
      <c r="PS392" s="1"/>
      <c r="PT392" s="1"/>
      <c r="PU392" s="1"/>
      <c r="PV392" s="1"/>
      <c r="PW392" s="1"/>
      <c r="PX392" s="1"/>
      <c r="PY392" s="1"/>
      <c r="PZ392" s="1"/>
      <c r="QA392" s="1"/>
      <c r="QB392" s="1"/>
      <c r="QC392" s="1"/>
      <c r="QD392" s="1"/>
      <c r="QE392" s="1"/>
      <c r="QF392" s="1"/>
      <c r="QG392" s="1"/>
      <c r="QH392" s="1"/>
      <c r="QI392" s="1"/>
      <c r="QJ392" s="1"/>
      <c r="QK392" s="1"/>
      <c r="QL392" s="1"/>
      <c r="QM392" s="1"/>
      <c r="QN392" s="1"/>
      <c r="QO392" s="1"/>
      <c r="QP392" s="1"/>
      <c r="QQ392" s="1"/>
      <c r="QR392" s="1"/>
      <c r="QS392" s="1"/>
      <c r="QT392" s="1"/>
      <c r="QU392" s="1"/>
      <c r="QV392" s="1"/>
      <c r="QW392" s="1"/>
      <c r="QX392" s="1"/>
      <c r="QY392" s="1"/>
      <c r="QZ392" s="1"/>
      <c r="RA392" s="1"/>
      <c r="RB392" s="1"/>
      <c r="RC392" s="1"/>
      <c r="RD392" s="1"/>
      <c r="RE392" s="1"/>
      <c r="RF392" s="1"/>
      <c r="RG392" s="1"/>
      <c r="RH392" s="1"/>
      <c r="RI392" s="1"/>
      <c r="RJ392" s="1"/>
      <c r="RK392" s="1"/>
      <c r="RL392" s="1"/>
      <c r="RM392" s="1"/>
      <c r="RN392" s="1"/>
      <c r="RO392" s="1"/>
      <c r="RP392" s="1"/>
      <c r="RQ392" s="1"/>
      <c r="RR392" s="1"/>
      <c r="RS392" s="1"/>
      <c r="RT392" s="1"/>
      <c r="RU392" s="1"/>
      <c r="RV392" s="1"/>
      <c r="RW392" s="1"/>
      <c r="RX392" s="1"/>
      <c r="RY392" s="1"/>
      <c r="RZ392" s="1"/>
      <c r="SA392" s="1"/>
      <c r="SB392" s="1"/>
      <c r="SC392" s="1"/>
      <c r="SD392" s="1"/>
      <c r="SE392" s="1"/>
      <c r="SF392" s="1"/>
      <c r="SG392" s="1"/>
      <c r="SH392" s="1"/>
      <c r="SI392" s="1"/>
      <c r="SJ392" s="1"/>
      <c r="SK392" s="1"/>
      <c r="SL392" s="1"/>
      <c r="SM392" s="1"/>
      <c r="SN392" s="1"/>
      <c r="SO392" s="1"/>
      <c r="SP392" s="1"/>
      <c r="SQ392" s="1"/>
      <c r="SR392" s="1"/>
      <c r="SS392" s="1"/>
      <c r="ST392" s="1"/>
      <c r="SU392" s="1"/>
      <c r="SV392" s="1"/>
      <c r="SW392" s="1"/>
      <c r="SX392" s="1"/>
      <c r="SY392" s="1"/>
      <c r="SZ392" s="1"/>
      <c r="TA392" s="1"/>
      <c r="TB392" s="1"/>
      <c r="TC392" s="1"/>
      <c r="TD392" s="1"/>
      <c r="TE392" s="1"/>
      <c r="TF392" s="1"/>
      <c r="TG392" s="1"/>
      <c r="TH392" s="1"/>
      <c r="TI392" s="1"/>
      <c r="TJ392" s="1"/>
      <c r="TK392" s="1"/>
      <c r="TL392" s="1"/>
      <c r="TM392" s="1"/>
      <c r="TN392" s="1"/>
      <c r="TO392" s="1"/>
      <c r="TP392" s="1"/>
      <c r="TQ392" s="1"/>
      <c r="TR392" s="1"/>
      <c r="TS392" s="1"/>
      <c r="TT392" s="1"/>
      <c r="TU392" s="1"/>
      <c r="TV392" s="1"/>
      <c r="TW392" s="1"/>
      <c r="TX392" s="1"/>
      <c r="TY392" s="1"/>
      <c r="TZ392" s="1"/>
      <c r="UA392" s="1"/>
      <c r="UB392" s="1"/>
      <c r="UC392" s="1"/>
      <c r="UD392" s="1"/>
      <c r="UE392" s="1"/>
      <c r="UF392" s="1"/>
      <c r="UG392" s="1"/>
      <c r="UH392" s="1"/>
      <c r="UI392" s="1"/>
      <c r="UJ392" s="1"/>
      <c r="UK392" s="1"/>
      <c r="UL392" s="1"/>
      <c r="UM392" s="1"/>
      <c r="UN392" s="1"/>
      <c r="UO392" s="1"/>
      <c r="UP392" s="1"/>
      <c r="UQ392" s="1"/>
      <c r="UR392" s="1"/>
      <c r="US392" s="1"/>
      <c r="UT392" s="1"/>
      <c r="UU392" s="1"/>
      <c r="UV392" s="1"/>
      <c r="UW392" s="1"/>
      <c r="UX392" s="1"/>
      <c r="UY392" s="1"/>
      <c r="UZ392" s="1"/>
      <c r="VA392" s="1"/>
      <c r="VB392" s="1"/>
      <c r="VC392" s="1"/>
      <c r="VD392" s="1"/>
      <c r="VE392" s="1"/>
      <c r="VF392" s="1"/>
      <c r="VG392" s="1"/>
      <c r="VH392" s="1"/>
      <c r="VI392" s="1"/>
      <c r="VJ392" s="1"/>
      <c r="VK392" s="1"/>
      <c r="VL392" s="1"/>
      <c r="VM392" s="1"/>
      <c r="VN392" s="1"/>
      <c r="VO392" s="1"/>
      <c r="VP392" s="1"/>
      <c r="VQ392" s="1"/>
      <c r="VR392" s="1"/>
      <c r="VS392" s="1"/>
      <c r="VT392" s="1"/>
      <c r="VU392" s="1"/>
      <c r="VV392" s="1"/>
      <c r="VW392" s="1"/>
      <c r="VX392" s="1"/>
      <c r="VY392" s="1"/>
      <c r="VZ392" s="1"/>
      <c r="WA392" s="1"/>
      <c r="WB392" s="1"/>
      <c r="WC392" s="1"/>
      <c r="WD392" s="1"/>
      <c r="WE392" s="1"/>
      <c r="WF392" s="1"/>
      <c r="WG392" s="1"/>
      <c r="WH392" s="1"/>
      <c r="WI392" s="1"/>
      <c r="WJ392" s="1"/>
      <c r="WK392" s="1"/>
      <c r="WL392" s="1"/>
      <c r="WM392" s="1"/>
      <c r="WN392" s="1"/>
      <c r="WO392" s="1"/>
      <c r="WP392" s="1"/>
      <c r="WQ392" s="1"/>
      <c r="WR392" s="1"/>
      <c r="WS392" s="1"/>
      <c r="WT392" s="1"/>
      <c r="WU392" s="1"/>
      <c r="WV392" s="1"/>
      <c r="WW392" s="1"/>
      <c r="WX392" s="1"/>
      <c r="WY392" s="1"/>
      <c r="WZ392" s="1"/>
      <c r="XA392" s="1"/>
      <c r="XB392" s="1"/>
      <c r="XC392" s="1"/>
      <c r="XD392" s="1"/>
      <c r="XE392" s="1"/>
      <c r="XF392" s="1"/>
      <c r="XG392" s="1"/>
      <c r="XH392" s="1"/>
      <c r="XI392" s="1"/>
      <c r="XJ392" s="1"/>
      <c r="XK392" s="1"/>
      <c r="XL392" s="1"/>
      <c r="XM392" s="1"/>
      <c r="XN392" s="1"/>
      <c r="XO392" s="1"/>
      <c r="XP392" s="1"/>
      <c r="XQ392" s="1"/>
      <c r="XR392" s="1"/>
      <c r="XS392" s="1"/>
      <c r="XT392" s="1"/>
      <c r="XU392" s="1"/>
      <c r="XV392" s="1"/>
      <c r="XW392" s="1"/>
      <c r="XX392" s="1"/>
      <c r="XY392" s="1"/>
      <c r="XZ392" s="1"/>
      <c r="YA392" s="1"/>
      <c r="YB392" s="1"/>
      <c r="YC392" s="1"/>
      <c r="YD392" s="1"/>
      <c r="YE392" s="1"/>
      <c r="YF392" s="1"/>
      <c r="YG392" s="1"/>
      <c r="YH392" s="1"/>
      <c r="YI392" s="1"/>
      <c r="YJ392" s="1"/>
      <c r="YK392" s="1"/>
      <c r="YL392" s="1"/>
      <c r="YM392" s="1"/>
      <c r="YN392" s="1"/>
      <c r="YO392" s="1"/>
      <c r="YP392" s="1"/>
      <c r="YQ392" s="1"/>
      <c r="YR392" s="1"/>
      <c r="YS392" s="1"/>
      <c r="YT392" s="1"/>
      <c r="YU392" s="1"/>
      <c r="YV392" s="1"/>
      <c r="YW392" s="1"/>
      <c r="YX392" s="1"/>
      <c r="YY392" s="1"/>
      <c r="YZ392" s="1"/>
      <c r="ZA392" s="1"/>
      <c r="ZB392" s="1"/>
      <c r="ZC392" s="1"/>
      <c r="ZD392" s="1"/>
      <c r="ZE392" s="1"/>
      <c r="ZF392" s="1"/>
      <c r="ZG392" s="1"/>
      <c r="ZH392" s="1"/>
      <c r="ZI392" s="1"/>
      <c r="ZJ392" s="1"/>
      <c r="ZK392" s="1"/>
      <c r="ZL392" s="1"/>
      <c r="ZM392" s="1"/>
      <c r="ZN392" s="1"/>
      <c r="ZO392" s="1"/>
      <c r="ZP392" s="1"/>
      <c r="ZQ392" s="1"/>
      <c r="ZR392" s="1"/>
      <c r="ZS392" s="1"/>
      <c r="ZT392" s="1"/>
      <c r="ZU392" s="1"/>
      <c r="ZV392" s="1"/>
      <c r="ZW392" s="1"/>
      <c r="ZX392" s="1"/>
      <c r="ZY392" s="1"/>
      <c r="ZZ392" s="1"/>
      <c r="AAA392" s="1"/>
      <c r="AAB392" s="1"/>
      <c r="AAC392" s="1"/>
      <c r="AAD392" s="1"/>
      <c r="AAE392" s="1"/>
      <c r="AAF392" s="1"/>
      <c r="AAG392" s="1"/>
      <c r="AAH392" s="1"/>
      <c r="AAI392" s="1"/>
      <c r="AAJ392" s="1"/>
      <c r="AAK392" s="1"/>
      <c r="AAL392" s="1"/>
      <c r="AAM392" s="1"/>
      <c r="AAN392" s="1"/>
      <c r="AAO392" s="1"/>
      <c r="AAP392" s="1"/>
      <c r="AAQ392" s="1"/>
      <c r="AAR392" s="1"/>
      <c r="AAS392" s="1"/>
      <c r="AAT392" s="1"/>
      <c r="AAU392" s="1"/>
      <c r="AAV392" s="1"/>
      <c r="AAW392" s="1"/>
      <c r="AAX392" s="1"/>
      <c r="AAY392" s="1"/>
      <c r="AAZ392" s="1"/>
      <c r="ABA392" s="1"/>
      <c r="ABB392" s="1"/>
      <c r="ABC392" s="1"/>
      <c r="ABD392" s="1"/>
      <c r="ABE392" s="1"/>
      <c r="ABF392" s="1"/>
      <c r="ABG392" s="1"/>
      <c r="ABH392" s="1"/>
      <c r="ABI392" s="1"/>
      <c r="ABJ392" s="1"/>
      <c r="ABK392" s="1"/>
      <c r="ABL392" s="1"/>
      <c r="ABM392" s="1"/>
      <c r="ABN392" s="1"/>
      <c r="ABO392" s="1"/>
      <c r="ABP392" s="1"/>
      <c r="ABQ392" s="1"/>
      <c r="ABR392" s="1"/>
      <c r="ABS392" s="1"/>
      <c r="ABT392" s="1"/>
      <c r="ABU392" s="1"/>
      <c r="ABV392" s="1"/>
      <c r="ABW392" s="1"/>
      <c r="ABX392" s="1"/>
      <c r="ABY392" s="1"/>
      <c r="ABZ392" s="1"/>
      <c r="ACA392" s="1"/>
      <c r="ACB392" s="1"/>
      <c r="ACC392" s="1"/>
      <c r="ACD392" s="1"/>
      <c r="ACE392" s="1"/>
      <c r="ACF392" s="1"/>
      <c r="ACG392" s="1"/>
      <c r="ACH392" s="1"/>
      <c r="ACI392" s="1"/>
      <c r="ACJ392" s="1"/>
      <c r="ACK392" s="1"/>
      <c r="ACL392" s="1"/>
      <c r="ACM392" s="1"/>
      <c r="ACN392" s="1"/>
      <c r="ACO392" s="1"/>
      <c r="ACP392" s="1"/>
      <c r="ACQ392" s="1"/>
      <c r="ACR392" s="1"/>
      <c r="ACS392" s="1"/>
      <c r="ACT392" s="1"/>
      <c r="ACU392" s="1"/>
      <c r="ACV392" s="1"/>
      <c r="ACW392" s="1"/>
      <c r="ACX392" s="1"/>
      <c r="ACY392" s="1"/>
      <c r="ACZ392" s="1"/>
      <c r="ADA392" s="1"/>
      <c r="ADB392" s="1"/>
      <c r="ADC392" s="1"/>
      <c r="ADD392" s="1"/>
      <c r="ADE392" s="1"/>
      <c r="ADF392" s="1"/>
      <c r="ADG392" s="1"/>
      <c r="ADH392" s="1"/>
      <c r="ADI392" s="1"/>
      <c r="ADJ392" s="1"/>
      <c r="ADK392" s="1"/>
      <c r="ADL392" s="1"/>
      <c r="ADM392" s="1"/>
      <c r="ADN392" s="1"/>
      <c r="ADO392" s="1"/>
      <c r="ADP392" s="1"/>
      <c r="ADQ392" s="1"/>
      <c r="ADR392" s="1"/>
      <c r="ADS392" s="1"/>
      <c r="ADT392" s="1"/>
      <c r="ADU392" s="1"/>
      <c r="ADV392" s="1"/>
      <c r="ADW392" s="1"/>
      <c r="ADX392" s="1"/>
      <c r="ADY392" s="1"/>
      <c r="ADZ392" s="1"/>
      <c r="AEA392" s="1"/>
      <c r="AEB392" s="1"/>
      <c r="AEC392" s="1"/>
      <c r="AED392" s="1"/>
      <c r="AEE392" s="1"/>
      <c r="AEF392" s="1"/>
      <c r="AEG392" s="1"/>
      <c r="AEH392" s="1"/>
      <c r="AEI392" s="1"/>
      <c r="AEJ392" s="1"/>
      <c r="AEK392" s="1"/>
      <c r="AEL392" s="1"/>
      <c r="AEM392" s="1"/>
      <c r="AEN392" s="1"/>
      <c r="AEO392" s="1"/>
      <c r="AEP392" s="1"/>
      <c r="AEQ392" s="1"/>
      <c r="AER392" s="1"/>
      <c r="AES392" s="1"/>
      <c r="AET392" s="1"/>
      <c r="AEU392" s="1"/>
      <c r="AEV392" s="1"/>
      <c r="AEW392" s="1"/>
      <c r="AEX392" s="1"/>
      <c r="AEY392" s="1"/>
      <c r="AEZ392" s="1"/>
      <c r="AFA392" s="1"/>
      <c r="AFB392" s="1"/>
      <c r="AFC392" s="1"/>
      <c r="AFD392" s="1"/>
      <c r="AFE392" s="1"/>
      <c r="AFF392" s="1"/>
      <c r="AFG392" s="1"/>
      <c r="AFH392" s="1"/>
      <c r="AFI392" s="1"/>
      <c r="AFJ392" s="1"/>
      <c r="AFK392" s="1"/>
      <c r="AFL392" s="1"/>
      <c r="AFM392" s="1"/>
      <c r="AFN392" s="1"/>
      <c r="AFO392" s="1"/>
      <c r="AFP392" s="1"/>
      <c r="AFQ392" s="1"/>
      <c r="AFR392" s="1"/>
      <c r="AFS392" s="1"/>
      <c r="AFT392" s="1"/>
      <c r="AFU392" s="1"/>
      <c r="AFV392" s="1"/>
      <c r="AFW392" s="1"/>
      <c r="AFX392" s="1"/>
      <c r="AFY392" s="1"/>
      <c r="AFZ392" s="1"/>
      <c r="AGA392" s="1"/>
      <c r="AGB392" s="1"/>
      <c r="AGC392" s="1"/>
      <c r="AGD392" s="1"/>
      <c r="AGE392" s="1"/>
      <c r="AGF392" s="1"/>
      <c r="AGG392" s="1"/>
      <c r="AGH392" s="1"/>
      <c r="AGI392" s="1"/>
      <c r="AGJ392" s="1"/>
      <c r="AGK392" s="1"/>
      <c r="AGL392" s="1"/>
      <c r="AGM392" s="1"/>
      <c r="AGN392" s="1"/>
      <c r="AGO392" s="1"/>
      <c r="AGP392" s="1"/>
      <c r="AGQ392" s="1"/>
      <c r="AGR392" s="1"/>
      <c r="AGS392" s="1"/>
      <c r="AGT392" s="1"/>
      <c r="AGU392" s="1"/>
      <c r="AGV392" s="1"/>
      <c r="AGW392" s="1"/>
      <c r="AGX392" s="1"/>
      <c r="AGY392" s="1"/>
      <c r="AGZ392" s="1"/>
      <c r="AHA392" s="1"/>
      <c r="AHB392" s="1"/>
      <c r="AHC392" s="1"/>
      <c r="AHD392" s="1"/>
      <c r="AHE392" s="1"/>
      <c r="AHF392" s="1"/>
      <c r="AHG392" s="1"/>
      <c r="AHH392" s="1"/>
      <c r="AHI392" s="1"/>
      <c r="AHJ392" s="1"/>
      <c r="AHK392" s="1"/>
      <c r="AHL392" s="1"/>
      <c r="AHM392" s="1"/>
      <c r="AHN392" s="1"/>
      <c r="AHO392" s="1"/>
      <c r="AHP392" s="1"/>
      <c r="AHQ392" s="1"/>
      <c r="AHR392" s="1"/>
      <c r="AHS392" s="1"/>
      <c r="AHT392" s="1"/>
      <c r="AHU392" s="1"/>
      <c r="AHV392" s="1"/>
      <c r="AHW392" s="1"/>
      <c r="AHX392" s="1"/>
      <c r="AHY392" s="1"/>
      <c r="AHZ392" s="1"/>
      <c r="AIA392" s="1"/>
      <c r="AIB392" s="1"/>
      <c r="AIC392" s="1"/>
      <c r="AID392" s="1"/>
      <c r="AIE392" s="1"/>
      <c r="AIF392" s="1"/>
      <c r="AIG392" s="1"/>
      <c r="AIH392" s="1"/>
      <c r="AII392" s="1"/>
      <c r="AIJ392" s="1"/>
      <c r="AIK392" s="1"/>
      <c r="AIL392" s="1"/>
      <c r="AIM392" s="1"/>
      <c r="AIN392" s="1"/>
      <c r="AIO392" s="1"/>
      <c r="AIP392" s="1"/>
      <c r="AIQ392" s="1"/>
      <c r="AIR392" s="1"/>
      <c r="AIS392" s="1"/>
      <c r="AIT392" s="1"/>
      <c r="AIU392" s="1"/>
      <c r="AIV392" s="1"/>
      <c r="AIW392" s="1"/>
      <c r="AIX392" s="1"/>
      <c r="AIY392" s="1"/>
      <c r="AIZ392" s="1"/>
      <c r="AJA392" s="1"/>
      <c r="AJB392" s="1"/>
      <c r="AJC392" s="1"/>
      <c r="AJD392" s="1"/>
      <c r="AJE392" s="1"/>
      <c r="AJF392" s="1"/>
      <c r="AJG392" s="1"/>
      <c r="AJH392" s="1"/>
      <c r="AJI392" s="1"/>
      <c r="AJJ392" s="1"/>
      <c r="AJK392" s="1"/>
      <c r="AJL392" s="1"/>
      <c r="AJM392" s="1"/>
      <c r="AJN392" s="1"/>
      <c r="AJO392" s="1"/>
      <c r="AJP392" s="1"/>
      <c r="AJQ392" s="1"/>
      <c r="AJR392" s="1"/>
      <c r="AJS392" s="1"/>
      <c r="AJT392" s="1"/>
      <c r="AJU392" s="1"/>
      <c r="AJV392" s="1"/>
      <c r="AJW392" s="1"/>
      <c r="AJX392" s="1"/>
      <c r="AJY392" s="1"/>
      <c r="AJZ392" s="1"/>
      <c r="AKA392" s="1"/>
      <c r="AKB392" s="1"/>
      <c r="AKC392" s="1"/>
      <c r="AKD392" s="1"/>
      <c r="AKE392" s="1"/>
      <c r="AKF392" s="1"/>
      <c r="AKG392" s="1"/>
      <c r="AKH392" s="1"/>
      <c r="AKI392" s="1"/>
      <c r="AKJ392" s="1"/>
      <c r="AKK392" s="1"/>
      <c r="AKL392" s="1"/>
      <c r="AKM392" s="1"/>
      <c r="AKN392" s="1"/>
      <c r="AKO392" s="1"/>
      <c r="AKP392" s="1"/>
      <c r="AKQ392" s="1"/>
      <c r="AKR392" s="1"/>
      <c r="AKS392" s="1"/>
      <c r="AKT392" s="1"/>
      <c r="AKU392" s="1"/>
      <c r="AKV392" s="1"/>
      <c r="AKW392" s="1"/>
      <c r="AKX392" s="1"/>
      <c r="AKY392" s="1"/>
      <c r="AKZ392" s="1"/>
      <c r="ALA392" s="1"/>
      <c r="ALB392" s="1"/>
      <c r="ALC392" s="1"/>
      <c r="ALD392" s="1"/>
      <c r="ALE392" s="1"/>
      <c r="ALF392" s="1"/>
      <c r="ALG392" s="1"/>
      <c r="ALH392" s="1"/>
      <c r="ALI392" s="1"/>
      <c r="ALJ392" s="1"/>
      <c r="ALK392" s="1"/>
      <c r="ALL392" s="1"/>
      <c r="ALM392" s="1"/>
      <c r="ALN392" s="1"/>
      <c r="ALO392" s="1"/>
      <c r="ALP392" s="1"/>
      <c r="ALQ392" s="1"/>
      <c r="ALR392" s="1"/>
      <c r="ALS392" s="1"/>
      <c r="ALT392" s="1"/>
      <c r="ALU392" s="1"/>
      <c r="ALV392" s="1"/>
      <c r="ALW392" s="1"/>
      <c r="ALX392" s="1"/>
      <c r="ALY392" s="1"/>
      <c r="ALZ392" s="1"/>
      <c r="AMA392" s="1"/>
      <c r="AMB392" s="1"/>
      <c r="AMC392" s="1"/>
      <c r="AMD392" s="1"/>
      <c r="AME392" s="1"/>
      <c r="AMF392" s="1"/>
      <c r="AMG392" s="1"/>
      <c r="AMH392" s="1"/>
      <c r="AMI392" s="1"/>
      <c r="AMJ392" s="1"/>
    </row>
    <row r="393" spans="1:1024" customFormat="1" ht="94.5" hidden="1" x14ac:dyDescent="0.25">
      <c r="A393" s="41" t="s">
        <v>879</v>
      </c>
      <c r="B393" s="3">
        <v>8414108900</v>
      </c>
      <c r="C393" s="6" t="s">
        <v>880</v>
      </c>
      <c r="D393" s="82" t="s">
        <v>881</v>
      </c>
      <c r="E393" s="23" t="s">
        <v>870</v>
      </c>
      <c r="F393" s="3"/>
      <c r="G393" s="3"/>
      <c r="H393" s="3"/>
      <c r="I393" s="3"/>
      <c r="J393" s="3"/>
      <c r="K393" s="37" t="s">
        <v>858</v>
      </c>
      <c r="L393" s="37">
        <v>7118004789</v>
      </c>
      <c r="M393" s="37" t="s">
        <v>859</v>
      </c>
      <c r="N393" s="6" t="s">
        <v>860</v>
      </c>
      <c r="O393" s="6" t="s">
        <v>861</v>
      </c>
      <c r="P393" s="8">
        <v>8414</v>
      </c>
      <c r="Q393" s="6" t="str">
        <f>MID(Таблица1[[#This Row],[ТН ВЭД 1]],1,2)</f>
        <v>84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  <c r="MQ393" s="1"/>
      <c r="MR393" s="1"/>
      <c r="MS393" s="1"/>
      <c r="MT393" s="1"/>
      <c r="MU393" s="1"/>
      <c r="MV393" s="1"/>
      <c r="MW393" s="1"/>
      <c r="MX393" s="1"/>
      <c r="MY393" s="1"/>
      <c r="MZ393" s="1"/>
      <c r="NA393" s="1"/>
      <c r="NB393" s="1"/>
      <c r="NC393" s="1"/>
      <c r="ND393" s="1"/>
      <c r="NE393" s="1"/>
      <c r="NF393" s="1"/>
      <c r="NG393" s="1"/>
      <c r="NH393" s="1"/>
      <c r="NI393" s="1"/>
      <c r="NJ393" s="1"/>
      <c r="NK393" s="1"/>
      <c r="NL393" s="1"/>
      <c r="NM393" s="1"/>
      <c r="NN393" s="1"/>
      <c r="NO393" s="1"/>
      <c r="NP393" s="1"/>
      <c r="NQ393" s="1"/>
      <c r="NR393" s="1"/>
      <c r="NS393" s="1"/>
      <c r="NT393" s="1"/>
      <c r="NU393" s="1"/>
      <c r="NV393" s="1"/>
      <c r="NW393" s="1"/>
      <c r="NX393" s="1"/>
      <c r="NY393" s="1"/>
      <c r="NZ393" s="1"/>
      <c r="OA393" s="1"/>
      <c r="OB393" s="1"/>
      <c r="OC393" s="1"/>
      <c r="OD393" s="1"/>
      <c r="OE393" s="1"/>
      <c r="OF393" s="1"/>
      <c r="OG393" s="1"/>
      <c r="OH393" s="1"/>
      <c r="OI393" s="1"/>
      <c r="OJ393" s="1"/>
      <c r="OK393" s="1"/>
      <c r="OL393" s="1"/>
      <c r="OM393" s="1"/>
      <c r="ON393" s="1"/>
      <c r="OO393" s="1"/>
      <c r="OP393" s="1"/>
      <c r="OQ393" s="1"/>
      <c r="OR393" s="1"/>
      <c r="OS393" s="1"/>
      <c r="OT393" s="1"/>
      <c r="OU393" s="1"/>
      <c r="OV393" s="1"/>
      <c r="OW393" s="1"/>
      <c r="OX393" s="1"/>
      <c r="OY393" s="1"/>
      <c r="OZ393" s="1"/>
      <c r="PA393" s="1"/>
      <c r="PB393" s="1"/>
      <c r="PC393" s="1"/>
      <c r="PD393" s="1"/>
      <c r="PE393" s="1"/>
      <c r="PF393" s="1"/>
      <c r="PG393" s="1"/>
      <c r="PH393" s="1"/>
      <c r="PI393" s="1"/>
      <c r="PJ393" s="1"/>
      <c r="PK393" s="1"/>
      <c r="PL393" s="1"/>
      <c r="PM393" s="1"/>
      <c r="PN393" s="1"/>
      <c r="PO393" s="1"/>
      <c r="PP393" s="1"/>
      <c r="PQ393" s="1"/>
      <c r="PR393" s="1"/>
      <c r="PS393" s="1"/>
      <c r="PT393" s="1"/>
      <c r="PU393" s="1"/>
      <c r="PV393" s="1"/>
      <c r="PW393" s="1"/>
      <c r="PX393" s="1"/>
      <c r="PY393" s="1"/>
      <c r="PZ393" s="1"/>
      <c r="QA393" s="1"/>
      <c r="QB393" s="1"/>
      <c r="QC393" s="1"/>
      <c r="QD393" s="1"/>
      <c r="QE393" s="1"/>
      <c r="QF393" s="1"/>
      <c r="QG393" s="1"/>
      <c r="QH393" s="1"/>
      <c r="QI393" s="1"/>
      <c r="QJ393" s="1"/>
      <c r="QK393" s="1"/>
      <c r="QL393" s="1"/>
      <c r="QM393" s="1"/>
      <c r="QN393" s="1"/>
      <c r="QO393" s="1"/>
      <c r="QP393" s="1"/>
      <c r="QQ393" s="1"/>
      <c r="QR393" s="1"/>
      <c r="QS393" s="1"/>
      <c r="QT393" s="1"/>
      <c r="QU393" s="1"/>
      <c r="QV393" s="1"/>
      <c r="QW393" s="1"/>
      <c r="QX393" s="1"/>
      <c r="QY393" s="1"/>
      <c r="QZ393" s="1"/>
      <c r="RA393" s="1"/>
      <c r="RB393" s="1"/>
      <c r="RC393" s="1"/>
      <c r="RD393" s="1"/>
      <c r="RE393" s="1"/>
      <c r="RF393" s="1"/>
      <c r="RG393" s="1"/>
      <c r="RH393" s="1"/>
      <c r="RI393" s="1"/>
      <c r="RJ393" s="1"/>
      <c r="RK393" s="1"/>
      <c r="RL393" s="1"/>
      <c r="RM393" s="1"/>
      <c r="RN393" s="1"/>
      <c r="RO393" s="1"/>
      <c r="RP393" s="1"/>
      <c r="RQ393" s="1"/>
      <c r="RR393" s="1"/>
      <c r="RS393" s="1"/>
      <c r="RT393" s="1"/>
      <c r="RU393" s="1"/>
      <c r="RV393" s="1"/>
      <c r="RW393" s="1"/>
      <c r="RX393" s="1"/>
      <c r="RY393" s="1"/>
      <c r="RZ393" s="1"/>
      <c r="SA393" s="1"/>
      <c r="SB393" s="1"/>
      <c r="SC393" s="1"/>
      <c r="SD393" s="1"/>
      <c r="SE393" s="1"/>
      <c r="SF393" s="1"/>
      <c r="SG393" s="1"/>
      <c r="SH393" s="1"/>
      <c r="SI393" s="1"/>
      <c r="SJ393" s="1"/>
      <c r="SK393" s="1"/>
      <c r="SL393" s="1"/>
      <c r="SM393" s="1"/>
      <c r="SN393" s="1"/>
      <c r="SO393" s="1"/>
      <c r="SP393" s="1"/>
      <c r="SQ393" s="1"/>
      <c r="SR393" s="1"/>
      <c r="SS393" s="1"/>
      <c r="ST393" s="1"/>
      <c r="SU393" s="1"/>
      <c r="SV393" s="1"/>
      <c r="SW393" s="1"/>
      <c r="SX393" s="1"/>
      <c r="SY393" s="1"/>
      <c r="SZ393" s="1"/>
      <c r="TA393" s="1"/>
      <c r="TB393" s="1"/>
      <c r="TC393" s="1"/>
      <c r="TD393" s="1"/>
      <c r="TE393" s="1"/>
      <c r="TF393" s="1"/>
      <c r="TG393" s="1"/>
      <c r="TH393" s="1"/>
      <c r="TI393" s="1"/>
      <c r="TJ393" s="1"/>
      <c r="TK393" s="1"/>
      <c r="TL393" s="1"/>
      <c r="TM393" s="1"/>
      <c r="TN393" s="1"/>
      <c r="TO393" s="1"/>
      <c r="TP393" s="1"/>
      <c r="TQ393" s="1"/>
      <c r="TR393" s="1"/>
      <c r="TS393" s="1"/>
      <c r="TT393" s="1"/>
      <c r="TU393" s="1"/>
      <c r="TV393" s="1"/>
      <c r="TW393" s="1"/>
      <c r="TX393" s="1"/>
      <c r="TY393" s="1"/>
      <c r="TZ393" s="1"/>
      <c r="UA393" s="1"/>
      <c r="UB393" s="1"/>
      <c r="UC393" s="1"/>
      <c r="UD393" s="1"/>
      <c r="UE393" s="1"/>
      <c r="UF393" s="1"/>
      <c r="UG393" s="1"/>
      <c r="UH393" s="1"/>
      <c r="UI393" s="1"/>
      <c r="UJ393" s="1"/>
      <c r="UK393" s="1"/>
      <c r="UL393" s="1"/>
      <c r="UM393" s="1"/>
      <c r="UN393" s="1"/>
      <c r="UO393" s="1"/>
      <c r="UP393" s="1"/>
      <c r="UQ393" s="1"/>
      <c r="UR393" s="1"/>
      <c r="US393" s="1"/>
      <c r="UT393" s="1"/>
      <c r="UU393" s="1"/>
      <c r="UV393" s="1"/>
      <c r="UW393" s="1"/>
      <c r="UX393" s="1"/>
      <c r="UY393" s="1"/>
      <c r="UZ393" s="1"/>
      <c r="VA393" s="1"/>
      <c r="VB393" s="1"/>
      <c r="VC393" s="1"/>
      <c r="VD393" s="1"/>
      <c r="VE393" s="1"/>
      <c r="VF393" s="1"/>
      <c r="VG393" s="1"/>
      <c r="VH393" s="1"/>
      <c r="VI393" s="1"/>
      <c r="VJ393" s="1"/>
      <c r="VK393" s="1"/>
      <c r="VL393" s="1"/>
      <c r="VM393" s="1"/>
      <c r="VN393" s="1"/>
      <c r="VO393" s="1"/>
      <c r="VP393" s="1"/>
      <c r="VQ393" s="1"/>
      <c r="VR393" s="1"/>
      <c r="VS393" s="1"/>
      <c r="VT393" s="1"/>
      <c r="VU393" s="1"/>
      <c r="VV393" s="1"/>
      <c r="VW393" s="1"/>
      <c r="VX393" s="1"/>
      <c r="VY393" s="1"/>
      <c r="VZ393" s="1"/>
      <c r="WA393" s="1"/>
      <c r="WB393" s="1"/>
      <c r="WC393" s="1"/>
      <c r="WD393" s="1"/>
      <c r="WE393" s="1"/>
      <c r="WF393" s="1"/>
      <c r="WG393" s="1"/>
      <c r="WH393" s="1"/>
      <c r="WI393" s="1"/>
      <c r="WJ393" s="1"/>
      <c r="WK393" s="1"/>
      <c r="WL393" s="1"/>
      <c r="WM393" s="1"/>
      <c r="WN393" s="1"/>
      <c r="WO393" s="1"/>
      <c r="WP393" s="1"/>
      <c r="WQ393" s="1"/>
      <c r="WR393" s="1"/>
      <c r="WS393" s="1"/>
      <c r="WT393" s="1"/>
      <c r="WU393" s="1"/>
      <c r="WV393" s="1"/>
      <c r="WW393" s="1"/>
      <c r="WX393" s="1"/>
      <c r="WY393" s="1"/>
      <c r="WZ393" s="1"/>
      <c r="XA393" s="1"/>
      <c r="XB393" s="1"/>
      <c r="XC393" s="1"/>
      <c r="XD393" s="1"/>
      <c r="XE393" s="1"/>
      <c r="XF393" s="1"/>
      <c r="XG393" s="1"/>
      <c r="XH393" s="1"/>
      <c r="XI393" s="1"/>
      <c r="XJ393" s="1"/>
      <c r="XK393" s="1"/>
      <c r="XL393" s="1"/>
      <c r="XM393" s="1"/>
      <c r="XN393" s="1"/>
      <c r="XO393" s="1"/>
      <c r="XP393" s="1"/>
      <c r="XQ393" s="1"/>
      <c r="XR393" s="1"/>
      <c r="XS393" s="1"/>
      <c r="XT393" s="1"/>
      <c r="XU393" s="1"/>
      <c r="XV393" s="1"/>
      <c r="XW393" s="1"/>
      <c r="XX393" s="1"/>
      <c r="XY393" s="1"/>
      <c r="XZ393" s="1"/>
      <c r="YA393" s="1"/>
      <c r="YB393" s="1"/>
      <c r="YC393" s="1"/>
      <c r="YD393" s="1"/>
      <c r="YE393" s="1"/>
      <c r="YF393" s="1"/>
      <c r="YG393" s="1"/>
      <c r="YH393" s="1"/>
      <c r="YI393" s="1"/>
      <c r="YJ393" s="1"/>
      <c r="YK393" s="1"/>
      <c r="YL393" s="1"/>
      <c r="YM393" s="1"/>
      <c r="YN393" s="1"/>
      <c r="YO393" s="1"/>
      <c r="YP393" s="1"/>
      <c r="YQ393" s="1"/>
      <c r="YR393" s="1"/>
      <c r="YS393" s="1"/>
      <c r="YT393" s="1"/>
      <c r="YU393" s="1"/>
      <c r="YV393" s="1"/>
      <c r="YW393" s="1"/>
      <c r="YX393" s="1"/>
      <c r="YY393" s="1"/>
      <c r="YZ393" s="1"/>
      <c r="ZA393" s="1"/>
      <c r="ZB393" s="1"/>
      <c r="ZC393" s="1"/>
      <c r="ZD393" s="1"/>
      <c r="ZE393" s="1"/>
      <c r="ZF393" s="1"/>
      <c r="ZG393" s="1"/>
      <c r="ZH393" s="1"/>
      <c r="ZI393" s="1"/>
      <c r="ZJ393" s="1"/>
      <c r="ZK393" s="1"/>
      <c r="ZL393" s="1"/>
      <c r="ZM393" s="1"/>
      <c r="ZN393" s="1"/>
      <c r="ZO393" s="1"/>
      <c r="ZP393" s="1"/>
      <c r="ZQ393" s="1"/>
      <c r="ZR393" s="1"/>
      <c r="ZS393" s="1"/>
      <c r="ZT393" s="1"/>
      <c r="ZU393" s="1"/>
      <c r="ZV393" s="1"/>
      <c r="ZW393" s="1"/>
      <c r="ZX393" s="1"/>
      <c r="ZY393" s="1"/>
      <c r="ZZ393" s="1"/>
      <c r="AAA393" s="1"/>
      <c r="AAB393" s="1"/>
      <c r="AAC393" s="1"/>
      <c r="AAD393" s="1"/>
      <c r="AAE393" s="1"/>
      <c r="AAF393" s="1"/>
      <c r="AAG393" s="1"/>
      <c r="AAH393" s="1"/>
      <c r="AAI393" s="1"/>
      <c r="AAJ393" s="1"/>
      <c r="AAK393" s="1"/>
      <c r="AAL393" s="1"/>
      <c r="AAM393" s="1"/>
      <c r="AAN393" s="1"/>
      <c r="AAO393" s="1"/>
      <c r="AAP393" s="1"/>
      <c r="AAQ393" s="1"/>
      <c r="AAR393" s="1"/>
      <c r="AAS393" s="1"/>
      <c r="AAT393" s="1"/>
      <c r="AAU393" s="1"/>
      <c r="AAV393" s="1"/>
      <c r="AAW393" s="1"/>
      <c r="AAX393" s="1"/>
      <c r="AAY393" s="1"/>
      <c r="AAZ393" s="1"/>
      <c r="ABA393" s="1"/>
      <c r="ABB393" s="1"/>
      <c r="ABC393" s="1"/>
      <c r="ABD393" s="1"/>
      <c r="ABE393" s="1"/>
      <c r="ABF393" s="1"/>
      <c r="ABG393" s="1"/>
      <c r="ABH393" s="1"/>
      <c r="ABI393" s="1"/>
      <c r="ABJ393" s="1"/>
      <c r="ABK393" s="1"/>
      <c r="ABL393" s="1"/>
      <c r="ABM393" s="1"/>
      <c r="ABN393" s="1"/>
      <c r="ABO393" s="1"/>
      <c r="ABP393" s="1"/>
      <c r="ABQ393" s="1"/>
      <c r="ABR393" s="1"/>
      <c r="ABS393" s="1"/>
      <c r="ABT393" s="1"/>
      <c r="ABU393" s="1"/>
      <c r="ABV393" s="1"/>
      <c r="ABW393" s="1"/>
      <c r="ABX393" s="1"/>
      <c r="ABY393" s="1"/>
      <c r="ABZ393" s="1"/>
      <c r="ACA393" s="1"/>
      <c r="ACB393" s="1"/>
      <c r="ACC393" s="1"/>
      <c r="ACD393" s="1"/>
      <c r="ACE393" s="1"/>
      <c r="ACF393" s="1"/>
      <c r="ACG393" s="1"/>
      <c r="ACH393" s="1"/>
      <c r="ACI393" s="1"/>
      <c r="ACJ393" s="1"/>
      <c r="ACK393" s="1"/>
      <c r="ACL393" s="1"/>
      <c r="ACM393" s="1"/>
      <c r="ACN393" s="1"/>
      <c r="ACO393" s="1"/>
      <c r="ACP393" s="1"/>
      <c r="ACQ393" s="1"/>
      <c r="ACR393" s="1"/>
      <c r="ACS393" s="1"/>
      <c r="ACT393" s="1"/>
      <c r="ACU393" s="1"/>
      <c r="ACV393" s="1"/>
      <c r="ACW393" s="1"/>
      <c r="ACX393" s="1"/>
      <c r="ACY393" s="1"/>
      <c r="ACZ393" s="1"/>
      <c r="ADA393" s="1"/>
      <c r="ADB393" s="1"/>
      <c r="ADC393" s="1"/>
      <c r="ADD393" s="1"/>
      <c r="ADE393" s="1"/>
      <c r="ADF393" s="1"/>
      <c r="ADG393" s="1"/>
      <c r="ADH393" s="1"/>
      <c r="ADI393" s="1"/>
      <c r="ADJ393" s="1"/>
      <c r="ADK393" s="1"/>
      <c r="ADL393" s="1"/>
      <c r="ADM393" s="1"/>
      <c r="ADN393" s="1"/>
      <c r="ADO393" s="1"/>
      <c r="ADP393" s="1"/>
      <c r="ADQ393" s="1"/>
      <c r="ADR393" s="1"/>
      <c r="ADS393" s="1"/>
      <c r="ADT393" s="1"/>
      <c r="ADU393" s="1"/>
      <c r="ADV393" s="1"/>
      <c r="ADW393" s="1"/>
      <c r="ADX393" s="1"/>
      <c r="ADY393" s="1"/>
      <c r="ADZ393" s="1"/>
      <c r="AEA393" s="1"/>
      <c r="AEB393" s="1"/>
      <c r="AEC393" s="1"/>
      <c r="AED393" s="1"/>
      <c r="AEE393" s="1"/>
      <c r="AEF393" s="1"/>
      <c r="AEG393" s="1"/>
      <c r="AEH393" s="1"/>
      <c r="AEI393" s="1"/>
      <c r="AEJ393" s="1"/>
      <c r="AEK393" s="1"/>
      <c r="AEL393" s="1"/>
      <c r="AEM393" s="1"/>
      <c r="AEN393" s="1"/>
      <c r="AEO393" s="1"/>
      <c r="AEP393" s="1"/>
      <c r="AEQ393" s="1"/>
      <c r="AER393" s="1"/>
      <c r="AES393" s="1"/>
      <c r="AET393" s="1"/>
      <c r="AEU393" s="1"/>
      <c r="AEV393" s="1"/>
      <c r="AEW393" s="1"/>
      <c r="AEX393" s="1"/>
      <c r="AEY393" s="1"/>
      <c r="AEZ393" s="1"/>
      <c r="AFA393" s="1"/>
      <c r="AFB393" s="1"/>
      <c r="AFC393" s="1"/>
      <c r="AFD393" s="1"/>
      <c r="AFE393" s="1"/>
      <c r="AFF393" s="1"/>
      <c r="AFG393" s="1"/>
      <c r="AFH393" s="1"/>
      <c r="AFI393" s="1"/>
      <c r="AFJ393" s="1"/>
      <c r="AFK393" s="1"/>
      <c r="AFL393" s="1"/>
      <c r="AFM393" s="1"/>
      <c r="AFN393" s="1"/>
      <c r="AFO393" s="1"/>
      <c r="AFP393" s="1"/>
      <c r="AFQ393" s="1"/>
      <c r="AFR393" s="1"/>
      <c r="AFS393" s="1"/>
      <c r="AFT393" s="1"/>
      <c r="AFU393" s="1"/>
      <c r="AFV393" s="1"/>
      <c r="AFW393" s="1"/>
      <c r="AFX393" s="1"/>
      <c r="AFY393" s="1"/>
      <c r="AFZ393" s="1"/>
      <c r="AGA393" s="1"/>
      <c r="AGB393" s="1"/>
      <c r="AGC393" s="1"/>
      <c r="AGD393" s="1"/>
      <c r="AGE393" s="1"/>
      <c r="AGF393" s="1"/>
      <c r="AGG393" s="1"/>
      <c r="AGH393" s="1"/>
      <c r="AGI393" s="1"/>
      <c r="AGJ393" s="1"/>
      <c r="AGK393" s="1"/>
      <c r="AGL393" s="1"/>
      <c r="AGM393" s="1"/>
      <c r="AGN393" s="1"/>
      <c r="AGO393" s="1"/>
      <c r="AGP393" s="1"/>
      <c r="AGQ393" s="1"/>
      <c r="AGR393" s="1"/>
      <c r="AGS393" s="1"/>
      <c r="AGT393" s="1"/>
      <c r="AGU393" s="1"/>
      <c r="AGV393" s="1"/>
      <c r="AGW393" s="1"/>
      <c r="AGX393" s="1"/>
      <c r="AGY393" s="1"/>
      <c r="AGZ393" s="1"/>
      <c r="AHA393" s="1"/>
      <c r="AHB393" s="1"/>
      <c r="AHC393" s="1"/>
      <c r="AHD393" s="1"/>
      <c r="AHE393" s="1"/>
      <c r="AHF393" s="1"/>
      <c r="AHG393" s="1"/>
      <c r="AHH393" s="1"/>
      <c r="AHI393" s="1"/>
      <c r="AHJ393" s="1"/>
      <c r="AHK393" s="1"/>
      <c r="AHL393" s="1"/>
      <c r="AHM393" s="1"/>
      <c r="AHN393" s="1"/>
      <c r="AHO393" s="1"/>
      <c r="AHP393" s="1"/>
      <c r="AHQ393" s="1"/>
      <c r="AHR393" s="1"/>
      <c r="AHS393" s="1"/>
      <c r="AHT393" s="1"/>
      <c r="AHU393" s="1"/>
      <c r="AHV393" s="1"/>
      <c r="AHW393" s="1"/>
      <c r="AHX393" s="1"/>
      <c r="AHY393" s="1"/>
      <c r="AHZ393" s="1"/>
      <c r="AIA393" s="1"/>
      <c r="AIB393" s="1"/>
      <c r="AIC393" s="1"/>
      <c r="AID393" s="1"/>
      <c r="AIE393" s="1"/>
      <c r="AIF393" s="1"/>
      <c r="AIG393" s="1"/>
      <c r="AIH393" s="1"/>
      <c r="AII393" s="1"/>
      <c r="AIJ393" s="1"/>
      <c r="AIK393" s="1"/>
      <c r="AIL393" s="1"/>
      <c r="AIM393" s="1"/>
      <c r="AIN393" s="1"/>
      <c r="AIO393" s="1"/>
      <c r="AIP393" s="1"/>
      <c r="AIQ393" s="1"/>
      <c r="AIR393" s="1"/>
      <c r="AIS393" s="1"/>
      <c r="AIT393" s="1"/>
      <c r="AIU393" s="1"/>
      <c r="AIV393" s="1"/>
      <c r="AIW393" s="1"/>
      <c r="AIX393" s="1"/>
      <c r="AIY393" s="1"/>
      <c r="AIZ393" s="1"/>
      <c r="AJA393" s="1"/>
      <c r="AJB393" s="1"/>
      <c r="AJC393" s="1"/>
      <c r="AJD393" s="1"/>
      <c r="AJE393" s="1"/>
      <c r="AJF393" s="1"/>
      <c r="AJG393" s="1"/>
      <c r="AJH393" s="1"/>
      <c r="AJI393" s="1"/>
      <c r="AJJ393" s="1"/>
      <c r="AJK393" s="1"/>
      <c r="AJL393" s="1"/>
      <c r="AJM393" s="1"/>
      <c r="AJN393" s="1"/>
      <c r="AJO393" s="1"/>
      <c r="AJP393" s="1"/>
      <c r="AJQ393" s="1"/>
      <c r="AJR393" s="1"/>
      <c r="AJS393" s="1"/>
      <c r="AJT393" s="1"/>
      <c r="AJU393" s="1"/>
      <c r="AJV393" s="1"/>
      <c r="AJW393" s="1"/>
      <c r="AJX393" s="1"/>
      <c r="AJY393" s="1"/>
      <c r="AJZ393" s="1"/>
      <c r="AKA393" s="1"/>
      <c r="AKB393" s="1"/>
      <c r="AKC393" s="1"/>
      <c r="AKD393" s="1"/>
      <c r="AKE393" s="1"/>
      <c r="AKF393" s="1"/>
      <c r="AKG393" s="1"/>
      <c r="AKH393" s="1"/>
      <c r="AKI393" s="1"/>
      <c r="AKJ393" s="1"/>
      <c r="AKK393" s="1"/>
      <c r="AKL393" s="1"/>
      <c r="AKM393" s="1"/>
      <c r="AKN393" s="1"/>
      <c r="AKO393" s="1"/>
      <c r="AKP393" s="1"/>
      <c r="AKQ393" s="1"/>
      <c r="AKR393" s="1"/>
      <c r="AKS393" s="1"/>
      <c r="AKT393" s="1"/>
      <c r="AKU393" s="1"/>
      <c r="AKV393" s="1"/>
      <c r="AKW393" s="1"/>
      <c r="AKX393" s="1"/>
      <c r="AKY393" s="1"/>
      <c r="AKZ393" s="1"/>
      <c r="ALA393" s="1"/>
      <c r="ALB393" s="1"/>
      <c r="ALC393" s="1"/>
      <c r="ALD393" s="1"/>
      <c r="ALE393" s="1"/>
      <c r="ALF393" s="1"/>
      <c r="ALG393" s="1"/>
      <c r="ALH393" s="1"/>
      <c r="ALI393" s="1"/>
      <c r="ALJ393" s="1"/>
      <c r="ALK393" s="1"/>
      <c r="ALL393" s="1"/>
      <c r="ALM393" s="1"/>
      <c r="ALN393" s="1"/>
      <c r="ALO393" s="1"/>
      <c r="ALP393" s="1"/>
      <c r="ALQ393" s="1"/>
      <c r="ALR393" s="1"/>
      <c r="ALS393" s="1"/>
      <c r="ALT393" s="1"/>
      <c r="ALU393" s="1"/>
      <c r="ALV393" s="1"/>
      <c r="ALW393" s="1"/>
      <c r="ALX393" s="1"/>
      <c r="ALY393" s="1"/>
      <c r="ALZ393" s="1"/>
      <c r="AMA393" s="1"/>
      <c r="AMB393" s="1"/>
      <c r="AMC393" s="1"/>
      <c r="AMD393" s="1"/>
      <c r="AME393" s="1"/>
      <c r="AMF393" s="1"/>
      <c r="AMG393" s="1"/>
      <c r="AMH393" s="1"/>
      <c r="AMI393" s="1"/>
      <c r="AMJ393" s="1"/>
    </row>
    <row r="394" spans="1:1024" customFormat="1" ht="31.5" hidden="1" x14ac:dyDescent="0.25">
      <c r="A394" s="49" t="s">
        <v>882</v>
      </c>
      <c r="B394" s="10">
        <v>8501522001</v>
      </c>
      <c r="C394" s="13" t="s">
        <v>883</v>
      </c>
      <c r="D394" s="83" t="s">
        <v>884</v>
      </c>
      <c r="E394" s="27" t="s">
        <v>870</v>
      </c>
      <c r="F394" s="10"/>
      <c r="G394" s="10"/>
      <c r="H394" s="10"/>
      <c r="I394" s="10"/>
      <c r="J394" s="10"/>
      <c r="K394" s="38" t="s">
        <v>858</v>
      </c>
      <c r="L394" s="38">
        <v>7118004789</v>
      </c>
      <c r="M394" s="38" t="s">
        <v>859</v>
      </c>
      <c r="N394" s="13" t="s">
        <v>860</v>
      </c>
      <c r="O394" s="13" t="s">
        <v>861</v>
      </c>
      <c r="P394" s="15">
        <v>8501</v>
      </c>
      <c r="Q394" s="13" t="str">
        <f>MID(Таблица1[[#This Row],[ТН ВЭД 1]],1,2)</f>
        <v>85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  <c r="MQ394" s="1"/>
      <c r="MR394" s="1"/>
      <c r="MS394" s="1"/>
      <c r="MT394" s="1"/>
      <c r="MU394" s="1"/>
      <c r="MV394" s="1"/>
      <c r="MW394" s="1"/>
      <c r="MX394" s="1"/>
      <c r="MY394" s="1"/>
      <c r="MZ394" s="1"/>
      <c r="NA394" s="1"/>
      <c r="NB394" s="1"/>
      <c r="NC394" s="1"/>
      <c r="ND394" s="1"/>
      <c r="NE394" s="1"/>
      <c r="NF394" s="1"/>
      <c r="NG394" s="1"/>
      <c r="NH394" s="1"/>
      <c r="NI394" s="1"/>
      <c r="NJ394" s="1"/>
      <c r="NK394" s="1"/>
      <c r="NL394" s="1"/>
      <c r="NM394" s="1"/>
      <c r="NN394" s="1"/>
      <c r="NO394" s="1"/>
      <c r="NP394" s="1"/>
      <c r="NQ394" s="1"/>
      <c r="NR394" s="1"/>
      <c r="NS394" s="1"/>
      <c r="NT394" s="1"/>
      <c r="NU394" s="1"/>
      <c r="NV394" s="1"/>
      <c r="NW394" s="1"/>
      <c r="NX394" s="1"/>
      <c r="NY394" s="1"/>
      <c r="NZ394" s="1"/>
      <c r="OA394" s="1"/>
      <c r="OB394" s="1"/>
      <c r="OC394" s="1"/>
      <c r="OD394" s="1"/>
      <c r="OE394" s="1"/>
      <c r="OF394" s="1"/>
      <c r="OG394" s="1"/>
      <c r="OH394" s="1"/>
      <c r="OI394" s="1"/>
      <c r="OJ394" s="1"/>
      <c r="OK394" s="1"/>
      <c r="OL394" s="1"/>
      <c r="OM394" s="1"/>
      <c r="ON394" s="1"/>
      <c r="OO394" s="1"/>
      <c r="OP394" s="1"/>
      <c r="OQ394" s="1"/>
      <c r="OR394" s="1"/>
      <c r="OS394" s="1"/>
      <c r="OT394" s="1"/>
      <c r="OU394" s="1"/>
      <c r="OV394" s="1"/>
      <c r="OW394" s="1"/>
      <c r="OX394" s="1"/>
      <c r="OY394" s="1"/>
      <c r="OZ394" s="1"/>
      <c r="PA394" s="1"/>
      <c r="PB394" s="1"/>
      <c r="PC394" s="1"/>
      <c r="PD394" s="1"/>
      <c r="PE394" s="1"/>
      <c r="PF394" s="1"/>
      <c r="PG394" s="1"/>
      <c r="PH394" s="1"/>
      <c r="PI394" s="1"/>
      <c r="PJ394" s="1"/>
      <c r="PK394" s="1"/>
      <c r="PL394" s="1"/>
      <c r="PM394" s="1"/>
      <c r="PN394" s="1"/>
      <c r="PO394" s="1"/>
      <c r="PP394" s="1"/>
      <c r="PQ394" s="1"/>
      <c r="PR394" s="1"/>
      <c r="PS394" s="1"/>
      <c r="PT394" s="1"/>
      <c r="PU394" s="1"/>
      <c r="PV394" s="1"/>
      <c r="PW394" s="1"/>
      <c r="PX394" s="1"/>
      <c r="PY394" s="1"/>
      <c r="PZ394" s="1"/>
      <c r="QA394" s="1"/>
      <c r="QB394" s="1"/>
      <c r="QC394" s="1"/>
      <c r="QD394" s="1"/>
      <c r="QE394" s="1"/>
      <c r="QF394" s="1"/>
      <c r="QG394" s="1"/>
      <c r="QH394" s="1"/>
      <c r="QI394" s="1"/>
      <c r="QJ394" s="1"/>
      <c r="QK394" s="1"/>
      <c r="QL394" s="1"/>
      <c r="QM394" s="1"/>
      <c r="QN394" s="1"/>
      <c r="QO394" s="1"/>
      <c r="QP394" s="1"/>
      <c r="QQ394" s="1"/>
      <c r="QR394" s="1"/>
      <c r="QS394" s="1"/>
      <c r="QT394" s="1"/>
      <c r="QU394" s="1"/>
      <c r="QV394" s="1"/>
      <c r="QW394" s="1"/>
      <c r="QX394" s="1"/>
      <c r="QY394" s="1"/>
      <c r="QZ394" s="1"/>
      <c r="RA394" s="1"/>
      <c r="RB394" s="1"/>
      <c r="RC394" s="1"/>
      <c r="RD394" s="1"/>
      <c r="RE394" s="1"/>
      <c r="RF394" s="1"/>
      <c r="RG394" s="1"/>
      <c r="RH394" s="1"/>
      <c r="RI394" s="1"/>
      <c r="RJ394" s="1"/>
      <c r="RK394" s="1"/>
      <c r="RL394" s="1"/>
      <c r="RM394" s="1"/>
      <c r="RN394" s="1"/>
      <c r="RO394" s="1"/>
      <c r="RP394" s="1"/>
      <c r="RQ394" s="1"/>
      <c r="RR394" s="1"/>
      <c r="RS394" s="1"/>
      <c r="RT394" s="1"/>
      <c r="RU394" s="1"/>
      <c r="RV394" s="1"/>
      <c r="RW394" s="1"/>
      <c r="RX394" s="1"/>
      <c r="RY394" s="1"/>
      <c r="RZ394" s="1"/>
      <c r="SA394" s="1"/>
      <c r="SB394" s="1"/>
      <c r="SC394" s="1"/>
      <c r="SD394" s="1"/>
      <c r="SE394" s="1"/>
      <c r="SF394" s="1"/>
      <c r="SG394" s="1"/>
      <c r="SH394" s="1"/>
      <c r="SI394" s="1"/>
      <c r="SJ394" s="1"/>
      <c r="SK394" s="1"/>
      <c r="SL394" s="1"/>
      <c r="SM394" s="1"/>
      <c r="SN394" s="1"/>
      <c r="SO394" s="1"/>
      <c r="SP394" s="1"/>
      <c r="SQ394" s="1"/>
      <c r="SR394" s="1"/>
      <c r="SS394" s="1"/>
      <c r="ST394" s="1"/>
      <c r="SU394" s="1"/>
      <c r="SV394" s="1"/>
      <c r="SW394" s="1"/>
      <c r="SX394" s="1"/>
      <c r="SY394" s="1"/>
      <c r="SZ394" s="1"/>
      <c r="TA394" s="1"/>
      <c r="TB394" s="1"/>
      <c r="TC394" s="1"/>
      <c r="TD394" s="1"/>
      <c r="TE394" s="1"/>
      <c r="TF394" s="1"/>
      <c r="TG394" s="1"/>
      <c r="TH394" s="1"/>
      <c r="TI394" s="1"/>
      <c r="TJ394" s="1"/>
      <c r="TK394" s="1"/>
      <c r="TL394" s="1"/>
      <c r="TM394" s="1"/>
      <c r="TN394" s="1"/>
      <c r="TO394" s="1"/>
      <c r="TP394" s="1"/>
      <c r="TQ394" s="1"/>
      <c r="TR394" s="1"/>
      <c r="TS394" s="1"/>
      <c r="TT394" s="1"/>
      <c r="TU394" s="1"/>
      <c r="TV394" s="1"/>
      <c r="TW394" s="1"/>
      <c r="TX394" s="1"/>
      <c r="TY394" s="1"/>
      <c r="TZ394" s="1"/>
      <c r="UA394" s="1"/>
      <c r="UB394" s="1"/>
      <c r="UC394" s="1"/>
      <c r="UD394" s="1"/>
      <c r="UE394" s="1"/>
      <c r="UF394" s="1"/>
      <c r="UG394" s="1"/>
      <c r="UH394" s="1"/>
      <c r="UI394" s="1"/>
      <c r="UJ394" s="1"/>
      <c r="UK394" s="1"/>
      <c r="UL394" s="1"/>
      <c r="UM394" s="1"/>
      <c r="UN394" s="1"/>
      <c r="UO394" s="1"/>
      <c r="UP394" s="1"/>
      <c r="UQ394" s="1"/>
      <c r="UR394" s="1"/>
      <c r="US394" s="1"/>
      <c r="UT394" s="1"/>
      <c r="UU394" s="1"/>
      <c r="UV394" s="1"/>
      <c r="UW394" s="1"/>
      <c r="UX394" s="1"/>
      <c r="UY394" s="1"/>
      <c r="UZ394" s="1"/>
      <c r="VA394" s="1"/>
      <c r="VB394" s="1"/>
      <c r="VC394" s="1"/>
      <c r="VD394" s="1"/>
      <c r="VE394" s="1"/>
      <c r="VF394" s="1"/>
      <c r="VG394" s="1"/>
      <c r="VH394" s="1"/>
      <c r="VI394" s="1"/>
      <c r="VJ394" s="1"/>
      <c r="VK394" s="1"/>
      <c r="VL394" s="1"/>
      <c r="VM394" s="1"/>
      <c r="VN394" s="1"/>
      <c r="VO394" s="1"/>
      <c r="VP394" s="1"/>
      <c r="VQ394" s="1"/>
      <c r="VR394" s="1"/>
      <c r="VS394" s="1"/>
      <c r="VT394" s="1"/>
      <c r="VU394" s="1"/>
      <c r="VV394" s="1"/>
      <c r="VW394" s="1"/>
      <c r="VX394" s="1"/>
      <c r="VY394" s="1"/>
      <c r="VZ394" s="1"/>
      <c r="WA394" s="1"/>
      <c r="WB394" s="1"/>
      <c r="WC394" s="1"/>
      <c r="WD394" s="1"/>
      <c r="WE394" s="1"/>
      <c r="WF394" s="1"/>
      <c r="WG394" s="1"/>
      <c r="WH394" s="1"/>
      <c r="WI394" s="1"/>
      <c r="WJ394" s="1"/>
      <c r="WK394" s="1"/>
      <c r="WL394" s="1"/>
      <c r="WM394" s="1"/>
      <c r="WN394" s="1"/>
      <c r="WO394" s="1"/>
      <c r="WP394" s="1"/>
      <c r="WQ394" s="1"/>
      <c r="WR394" s="1"/>
      <c r="WS394" s="1"/>
      <c r="WT394" s="1"/>
      <c r="WU394" s="1"/>
      <c r="WV394" s="1"/>
      <c r="WW394" s="1"/>
      <c r="WX394" s="1"/>
      <c r="WY394" s="1"/>
      <c r="WZ394" s="1"/>
      <c r="XA394" s="1"/>
      <c r="XB394" s="1"/>
      <c r="XC394" s="1"/>
      <c r="XD394" s="1"/>
      <c r="XE394" s="1"/>
      <c r="XF394" s="1"/>
      <c r="XG394" s="1"/>
      <c r="XH394" s="1"/>
      <c r="XI394" s="1"/>
      <c r="XJ394" s="1"/>
      <c r="XK394" s="1"/>
      <c r="XL394" s="1"/>
      <c r="XM394" s="1"/>
      <c r="XN394" s="1"/>
      <c r="XO394" s="1"/>
      <c r="XP394" s="1"/>
      <c r="XQ394" s="1"/>
      <c r="XR394" s="1"/>
      <c r="XS394" s="1"/>
      <c r="XT394" s="1"/>
      <c r="XU394" s="1"/>
      <c r="XV394" s="1"/>
      <c r="XW394" s="1"/>
      <c r="XX394" s="1"/>
      <c r="XY394" s="1"/>
      <c r="XZ394" s="1"/>
      <c r="YA394" s="1"/>
      <c r="YB394" s="1"/>
      <c r="YC394" s="1"/>
      <c r="YD394" s="1"/>
      <c r="YE394" s="1"/>
      <c r="YF394" s="1"/>
      <c r="YG394" s="1"/>
      <c r="YH394" s="1"/>
      <c r="YI394" s="1"/>
      <c r="YJ394" s="1"/>
      <c r="YK394" s="1"/>
      <c r="YL394" s="1"/>
      <c r="YM394" s="1"/>
      <c r="YN394" s="1"/>
      <c r="YO394" s="1"/>
      <c r="YP394" s="1"/>
      <c r="YQ394" s="1"/>
      <c r="YR394" s="1"/>
      <c r="YS394" s="1"/>
      <c r="YT394" s="1"/>
      <c r="YU394" s="1"/>
      <c r="YV394" s="1"/>
      <c r="YW394" s="1"/>
      <c r="YX394" s="1"/>
      <c r="YY394" s="1"/>
      <c r="YZ394" s="1"/>
      <c r="ZA394" s="1"/>
      <c r="ZB394" s="1"/>
      <c r="ZC394" s="1"/>
      <c r="ZD394" s="1"/>
      <c r="ZE394" s="1"/>
      <c r="ZF394" s="1"/>
      <c r="ZG394" s="1"/>
      <c r="ZH394" s="1"/>
      <c r="ZI394" s="1"/>
      <c r="ZJ394" s="1"/>
      <c r="ZK394" s="1"/>
      <c r="ZL394" s="1"/>
      <c r="ZM394" s="1"/>
      <c r="ZN394" s="1"/>
      <c r="ZO394" s="1"/>
      <c r="ZP394" s="1"/>
      <c r="ZQ394" s="1"/>
      <c r="ZR394" s="1"/>
      <c r="ZS394" s="1"/>
      <c r="ZT394" s="1"/>
      <c r="ZU394" s="1"/>
      <c r="ZV394" s="1"/>
      <c r="ZW394" s="1"/>
      <c r="ZX394" s="1"/>
      <c r="ZY394" s="1"/>
      <c r="ZZ394" s="1"/>
      <c r="AAA394" s="1"/>
      <c r="AAB394" s="1"/>
      <c r="AAC394" s="1"/>
      <c r="AAD394" s="1"/>
      <c r="AAE394" s="1"/>
      <c r="AAF394" s="1"/>
      <c r="AAG394" s="1"/>
      <c r="AAH394" s="1"/>
      <c r="AAI394" s="1"/>
      <c r="AAJ394" s="1"/>
      <c r="AAK394" s="1"/>
      <c r="AAL394" s="1"/>
      <c r="AAM394" s="1"/>
      <c r="AAN394" s="1"/>
      <c r="AAO394" s="1"/>
      <c r="AAP394" s="1"/>
      <c r="AAQ394" s="1"/>
      <c r="AAR394" s="1"/>
      <c r="AAS394" s="1"/>
      <c r="AAT394" s="1"/>
      <c r="AAU394" s="1"/>
      <c r="AAV394" s="1"/>
      <c r="AAW394" s="1"/>
      <c r="AAX394" s="1"/>
      <c r="AAY394" s="1"/>
      <c r="AAZ394" s="1"/>
      <c r="ABA394" s="1"/>
      <c r="ABB394" s="1"/>
      <c r="ABC394" s="1"/>
      <c r="ABD394" s="1"/>
      <c r="ABE394" s="1"/>
      <c r="ABF394" s="1"/>
      <c r="ABG394" s="1"/>
      <c r="ABH394" s="1"/>
      <c r="ABI394" s="1"/>
      <c r="ABJ394" s="1"/>
      <c r="ABK394" s="1"/>
      <c r="ABL394" s="1"/>
      <c r="ABM394" s="1"/>
      <c r="ABN394" s="1"/>
      <c r="ABO394" s="1"/>
      <c r="ABP394" s="1"/>
      <c r="ABQ394" s="1"/>
      <c r="ABR394" s="1"/>
      <c r="ABS394" s="1"/>
      <c r="ABT394" s="1"/>
      <c r="ABU394" s="1"/>
      <c r="ABV394" s="1"/>
      <c r="ABW394" s="1"/>
      <c r="ABX394" s="1"/>
      <c r="ABY394" s="1"/>
      <c r="ABZ394" s="1"/>
      <c r="ACA394" s="1"/>
      <c r="ACB394" s="1"/>
      <c r="ACC394" s="1"/>
      <c r="ACD394" s="1"/>
      <c r="ACE394" s="1"/>
      <c r="ACF394" s="1"/>
      <c r="ACG394" s="1"/>
      <c r="ACH394" s="1"/>
      <c r="ACI394" s="1"/>
      <c r="ACJ394" s="1"/>
      <c r="ACK394" s="1"/>
      <c r="ACL394" s="1"/>
      <c r="ACM394" s="1"/>
      <c r="ACN394" s="1"/>
      <c r="ACO394" s="1"/>
      <c r="ACP394" s="1"/>
      <c r="ACQ394" s="1"/>
      <c r="ACR394" s="1"/>
      <c r="ACS394" s="1"/>
      <c r="ACT394" s="1"/>
      <c r="ACU394" s="1"/>
      <c r="ACV394" s="1"/>
      <c r="ACW394" s="1"/>
      <c r="ACX394" s="1"/>
      <c r="ACY394" s="1"/>
      <c r="ACZ394" s="1"/>
      <c r="ADA394" s="1"/>
      <c r="ADB394" s="1"/>
      <c r="ADC394" s="1"/>
      <c r="ADD394" s="1"/>
      <c r="ADE394" s="1"/>
      <c r="ADF394" s="1"/>
      <c r="ADG394" s="1"/>
      <c r="ADH394" s="1"/>
      <c r="ADI394" s="1"/>
      <c r="ADJ394" s="1"/>
      <c r="ADK394" s="1"/>
      <c r="ADL394" s="1"/>
      <c r="ADM394" s="1"/>
      <c r="ADN394" s="1"/>
      <c r="ADO394" s="1"/>
      <c r="ADP394" s="1"/>
      <c r="ADQ394" s="1"/>
      <c r="ADR394" s="1"/>
      <c r="ADS394" s="1"/>
      <c r="ADT394" s="1"/>
      <c r="ADU394" s="1"/>
      <c r="ADV394" s="1"/>
      <c r="ADW394" s="1"/>
      <c r="ADX394" s="1"/>
      <c r="ADY394" s="1"/>
      <c r="ADZ394" s="1"/>
      <c r="AEA394" s="1"/>
      <c r="AEB394" s="1"/>
      <c r="AEC394" s="1"/>
      <c r="AED394" s="1"/>
      <c r="AEE394" s="1"/>
      <c r="AEF394" s="1"/>
      <c r="AEG394" s="1"/>
      <c r="AEH394" s="1"/>
      <c r="AEI394" s="1"/>
      <c r="AEJ394" s="1"/>
      <c r="AEK394" s="1"/>
      <c r="AEL394" s="1"/>
      <c r="AEM394" s="1"/>
      <c r="AEN394" s="1"/>
      <c r="AEO394" s="1"/>
      <c r="AEP394" s="1"/>
      <c r="AEQ394" s="1"/>
      <c r="AER394" s="1"/>
      <c r="AES394" s="1"/>
      <c r="AET394" s="1"/>
      <c r="AEU394" s="1"/>
      <c r="AEV394" s="1"/>
      <c r="AEW394" s="1"/>
      <c r="AEX394" s="1"/>
      <c r="AEY394" s="1"/>
      <c r="AEZ394" s="1"/>
      <c r="AFA394" s="1"/>
      <c r="AFB394" s="1"/>
      <c r="AFC394" s="1"/>
      <c r="AFD394" s="1"/>
      <c r="AFE394" s="1"/>
      <c r="AFF394" s="1"/>
      <c r="AFG394" s="1"/>
      <c r="AFH394" s="1"/>
      <c r="AFI394" s="1"/>
      <c r="AFJ394" s="1"/>
      <c r="AFK394" s="1"/>
      <c r="AFL394" s="1"/>
      <c r="AFM394" s="1"/>
      <c r="AFN394" s="1"/>
      <c r="AFO394" s="1"/>
      <c r="AFP394" s="1"/>
      <c r="AFQ394" s="1"/>
      <c r="AFR394" s="1"/>
      <c r="AFS394" s="1"/>
      <c r="AFT394" s="1"/>
      <c r="AFU394" s="1"/>
      <c r="AFV394" s="1"/>
      <c r="AFW394" s="1"/>
      <c r="AFX394" s="1"/>
      <c r="AFY394" s="1"/>
      <c r="AFZ394" s="1"/>
      <c r="AGA394" s="1"/>
      <c r="AGB394" s="1"/>
      <c r="AGC394" s="1"/>
      <c r="AGD394" s="1"/>
      <c r="AGE394" s="1"/>
      <c r="AGF394" s="1"/>
      <c r="AGG394" s="1"/>
      <c r="AGH394" s="1"/>
      <c r="AGI394" s="1"/>
      <c r="AGJ394" s="1"/>
      <c r="AGK394" s="1"/>
      <c r="AGL394" s="1"/>
      <c r="AGM394" s="1"/>
      <c r="AGN394" s="1"/>
      <c r="AGO394" s="1"/>
      <c r="AGP394" s="1"/>
      <c r="AGQ394" s="1"/>
      <c r="AGR394" s="1"/>
      <c r="AGS394" s="1"/>
      <c r="AGT394" s="1"/>
      <c r="AGU394" s="1"/>
      <c r="AGV394" s="1"/>
      <c r="AGW394" s="1"/>
      <c r="AGX394" s="1"/>
      <c r="AGY394" s="1"/>
      <c r="AGZ394" s="1"/>
      <c r="AHA394" s="1"/>
      <c r="AHB394" s="1"/>
      <c r="AHC394" s="1"/>
      <c r="AHD394" s="1"/>
      <c r="AHE394" s="1"/>
      <c r="AHF394" s="1"/>
      <c r="AHG394" s="1"/>
      <c r="AHH394" s="1"/>
      <c r="AHI394" s="1"/>
      <c r="AHJ394" s="1"/>
      <c r="AHK394" s="1"/>
      <c r="AHL394" s="1"/>
      <c r="AHM394" s="1"/>
      <c r="AHN394" s="1"/>
      <c r="AHO394" s="1"/>
      <c r="AHP394" s="1"/>
      <c r="AHQ394" s="1"/>
      <c r="AHR394" s="1"/>
      <c r="AHS394" s="1"/>
      <c r="AHT394" s="1"/>
      <c r="AHU394" s="1"/>
      <c r="AHV394" s="1"/>
      <c r="AHW394" s="1"/>
      <c r="AHX394" s="1"/>
      <c r="AHY394" s="1"/>
      <c r="AHZ394" s="1"/>
      <c r="AIA394" s="1"/>
      <c r="AIB394" s="1"/>
      <c r="AIC394" s="1"/>
      <c r="AID394" s="1"/>
      <c r="AIE394" s="1"/>
      <c r="AIF394" s="1"/>
      <c r="AIG394" s="1"/>
      <c r="AIH394" s="1"/>
      <c r="AII394" s="1"/>
      <c r="AIJ394" s="1"/>
      <c r="AIK394" s="1"/>
      <c r="AIL394" s="1"/>
      <c r="AIM394" s="1"/>
      <c r="AIN394" s="1"/>
      <c r="AIO394" s="1"/>
      <c r="AIP394" s="1"/>
      <c r="AIQ394" s="1"/>
      <c r="AIR394" s="1"/>
      <c r="AIS394" s="1"/>
      <c r="AIT394" s="1"/>
      <c r="AIU394" s="1"/>
      <c r="AIV394" s="1"/>
      <c r="AIW394" s="1"/>
      <c r="AIX394" s="1"/>
      <c r="AIY394" s="1"/>
      <c r="AIZ394" s="1"/>
      <c r="AJA394" s="1"/>
      <c r="AJB394" s="1"/>
      <c r="AJC394" s="1"/>
      <c r="AJD394" s="1"/>
      <c r="AJE394" s="1"/>
      <c r="AJF394" s="1"/>
      <c r="AJG394" s="1"/>
      <c r="AJH394" s="1"/>
      <c r="AJI394" s="1"/>
      <c r="AJJ394" s="1"/>
      <c r="AJK394" s="1"/>
      <c r="AJL394" s="1"/>
      <c r="AJM394" s="1"/>
      <c r="AJN394" s="1"/>
      <c r="AJO394" s="1"/>
      <c r="AJP394" s="1"/>
      <c r="AJQ394" s="1"/>
      <c r="AJR394" s="1"/>
      <c r="AJS394" s="1"/>
      <c r="AJT394" s="1"/>
      <c r="AJU394" s="1"/>
      <c r="AJV394" s="1"/>
      <c r="AJW394" s="1"/>
      <c r="AJX394" s="1"/>
      <c r="AJY394" s="1"/>
      <c r="AJZ394" s="1"/>
      <c r="AKA394" s="1"/>
      <c r="AKB394" s="1"/>
      <c r="AKC394" s="1"/>
      <c r="AKD394" s="1"/>
      <c r="AKE394" s="1"/>
      <c r="AKF394" s="1"/>
      <c r="AKG394" s="1"/>
      <c r="AKH394" s="1"/>
      <c r="AKI394" s="1"/>
      <c r="AKJ394" s="1"/>
      <c r="AKK394" s="1"/>
      <c r="AKL394" s="1"/>
      <c r="AKM394" s="1"/>
      <c r="AKN394" s="1"/>
      <c r="AKO394" s="1"/>
      <c r="AKP394" s="1"/>
      <c r="AKQ394" s="1"/>
      <c r="AKR394" s="1"/>
      <c r="AKS394" s="1"/>
      <c r="AKT394" s="1"/>
      <c r="AKU394" s="1"/>
      <c r="AKV394" s="1"/>
      <c r="AKW394" s="1"/>
      <c r="AKX394" s="1"/>
      <c r="AKY394" s="1"/>
      <c r="AKZ394" s="1"/>
      <c r="ALA394" s="1"/>
      <c r="ALB394" s="1"/>
      <c r="ALC394" s="1"/>
      <c r="ALD394" s="1"/>
      <c r="ALE394" s="1"/>
      <c r="ALF394" s="1"/>
      <c r="ALG394" s="1"/>
      <c r="ALH394" s="1"/>
      <c r="ALI394" s="1"/>
      <c r="ALJ394" s="1"/>
      <c r="ALK394" s="1"/>
      <c r="ALL394" s="1"/>
      <c r="ALM394" s="1"/>
      <c r="ALN394" s="1"/>
      <c r="ALO394" s="1"/>
      <c r="ALP394" s="1"/>
      <c r="ALQ394" s="1"/>
      <c r="ALR394" s="1"/>
      <c r="ALS394" s="1"/>
      <c r="ALT394" s="1"/>
      <c r="ALU394" s="1"/>
      <c r="ALV394" s="1"/>
      <c r="ALW394" s="1"/>
      <c r="ALX394" s="1"/>
      <c r="ALY394" s="1"/>
      <c r="ALZ394" s="1"/>
      <c r="AMA394" s="1"/>
      <c r="AMB394" s="1"/>
      <c r="AMC394" s="1"/>
      <c r="AMD394" s="1"/>
      <c r="AME394" s="1"/>
      <c r="AMF394" s="1"/>
      <c r="AMG394" s="1"/>
      <c r="AMH394" s="1"/>
      <c r="AMI394" s="1"/>
      <c r="AMJ394" s="1"/>
    </row>
    <row r="395" spans="1:1024" customFormat="1" ht="47.25" hidden="1" x14ac:dyDescent="0.25">
      <c r="A395" s="41" t="s">
        <v>885</v>
      </c>
      <c r="B395" s="3">
        <v>8414801900</v>
      </c>
      <c r="C395" s="6" t="s">
        <v>886</v>
      </c>
      <c r="D395" s="4" t="s">
        <v>887</v>
      </c>
      <c r="E395" s="23" t="s">
        <v>870</v>
      </c>
      <c r="F395" s="3"/>
      <c r="G395" s="3"/>
      <c r="H395" s="3"/>
      <c r="I395" s="3"/>
      <c r="J395" s="3"/>
      <c r="K395" s="37" t="s">
        <v>858</v>
      </c>
      <c r="L395" s="37">
        <v>7118004789</v>
      </c>
      <c r="M395" s="37" t="s">
        <v>859</v>
      </c>
      <c r="N395" s="6" t="s">
        <v>860</v>
      </c>
      <c r="O395" s="6" t="s">
        <v>861</v>
      </c>
      <c r="P395" s="8">
        <v>8414</v>
      </c>
      <c r="Q395" s="6" t="str">
        <f>MID(Таблица1[[#This Row],[ТН ВЭД 1]],1,2)</f>
        <v>84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  <c r="MQ395" s="1"/>
      <c r="MR395" s="1"/>
      <c r="MS395" s="1"/>
      <c r="MT395" s="1"/>
      <c r="MU395" s="1"/>
      <c r="MV395" s="1"/>
      <c r="MW395" s="1"/>
      <c r="MX395" s="1"/>
      <c r="MY395" s="1"/>
      <c r="MZ395" s="1"/>
      <c r="NA395" s="1"/>
      <c r="NB395" s="1"/>
      <c r="NC395" s="1"/>
      <c r="ND395" s="1"/>
      <c r="NE395" s="1"/>
      <c r="NF395" s="1"/>
      <c r="NG395" s="1"/>
      <c r="NH395" s="1"/>
      <c r="NI395" s="1"/>
      <c r="NJ395" s="1"/>
      <c r="NK395" s="1"/>
      <c r="NL395" s="1"/>
      <c r="NM395" s="1"/>
      <c r="NN395" s="1"/>
      <c r="NO395" s="1"/>
      <c r="NP395" s="1"/>
      <c r="NQ395" s="1"/>
      <c r="NR395" s="1"/>
      <c r="NS395" s="1"/>
      <c r="NT395" s="1"/>
      <c r="NU395" s="1"/>
      <c r="NV395" s="1"/>
      <c r="NW395" s="1"/>
      <c r="NX395" s="1"/>
      <c r="NY395" s="1"/>
      <c r="NZ395" s="1"/>
      <c r="OA395" s="1"/>
      <c r="OB395" s="1"/>
      <c r="OC395" s="1"/>
      <c r="OD395" s="1"/>
      <c r="OE395" s="1"/>
      <c r="OF395" s="1"/>
      <c r="OG395" s="1"/>
      <c r="OH395" s="1"/>
      <c r="OI395" s="1"/>
      <c r="OJ395" s="1"/>
      <c r="OK395" s="1"/>
      <c r="OL395" s="1"/>
      <c r="OM395" s="1"/>
      <c r="ON395" s="1"/>
      <c r="OO395" s="1"/>
      <c r="OP395" s="1"/>
      <c r="OQ395" s="1"/>
      <c r="OR395" s="1"/>
      <c r="OS395" s="1"/>
      <c r="OT395" s="1"/>
      <c r="OU395" s="1"/>
      <c r="OV395" s="1"/>
      <c r="OW395" s="1"/>
      <c r="OX395" s="1"/>
      <c r="OY395" s="1"/>
      <c r="OZ395" s="1"/>
      <c r="PA395" s="1"/>
      <c r="PB395" s="1"/>
      <c r="PC395" s="1"/>
      <c r="PD395" s="1"/>
      <c r="PE395" s="1"/>
      <c r="PF395" s="1"/>
      <c r="PG395" s="1"/>
      <c r="PH395" s="1"/>
      <c r="PI395" s="1"/>
      <c r="PJ395" s="1"/>
      <c r="PK395" s="1"/>
      <c r="PL395" s="1"/>
      <c r="PM395" s="1"/>
      <c r="PN395" s="1"/>
      <c r="PO395" s="1"/>
      <c r="PP395" s="1"/>
      <c r="PQ395" s="1"/>
      <c r="PR395" s="1"/>
      <c r="PS395" s="1"/>
      <c r="PT395" s="1"/>
      <c r="PU395" s="1"/>
      <c r="PV395" s="1"/>
      <c r="PW395" s="1"/>
      <c r="PX395" s="1"/>
      <c r="PY395" s="1"/>
      <c r="PZ395" s="1"/>
      <c r="QA395" s="1"/>
      <c r="QB395" s="1"/>
      <c r="QC395" s="1"/>
      <c r="QD395" s="1"/>
      <c r="QE395" s="1"/>
      <c r="QF395" s="1"/>
      <c r="QG395" s="1"/>
      <c r="QH395" s="1"/>
      <c r="QI395" s="1"/>
      <c r="QJ395" s="1"/>
      <c r="QK395" s="1"/>
      <c r="QL395" s="1"/>
      <c r="QM395" s="1"/>
      <c r="QN395" s="1"/>
      <c r="QO395" s="1"/>
      <c r="QP395" s="1"/>
      <c r="QQ395" s="1"/>
      <c r="QR395" s="1"/>
      <c r="QS395" s="1"/>
      <c r="QT395" s="1"/>
      <c r="QU395" s="1"/>
      <c r="QV395" s="1"/>
      <c r="QW395" s="1"/>
      <c r="QX395" s="1"/>
      <c r="QY395" s="1"/>
      <c r="QZ395" s="1"/>
      <c r="RA395" s="1"/>
      <c r="RB395" s="1"/>
      <c r="RC395" s="1"/>
      <c r="RD395" s="1"/>
      <c r="RE395" s="1"/>
      <c r="RF395" s="1"/>
      <c r="RG395" s="1"/>
      <c r="RH395" s="1"/>
      <c r="RI395" s="1"/>
      <c r="RJ395" s="1"/>
      <c r="RK395" s="1"/>
      <c r="RL395" s="1"/>
      <c r="RM395" s="1"/>
      <c r="RN395" s="1"/>
      <c r="RO395" s="1"/>
      <c r="RP395" s="1"/>
      <c r="RQ395" s="1"/>
      <c r="RR395" s="1"/>
      <c r="RS395" s="1"/>
      <c r="RT395" s="1"/>
      <c r="RU395" s="1"/>
      <c r="RV395" s="1"/>
      <c r="RW395" s="1"/>
      <c r="RX395" s="1"/>
      <c r="RY395" s="1"/>
      <c r="RZ395" s="1"/>
      <c r="SA395" s="1"/>
      <c r="SB395" s="1"/>
      <c r="SC395" s="1"/>
      <c r="SD395" s="1"/>
      <c r="SE395" s="1"/>
      <c r="SF395" s="1"/>
      <c r="SG395" s="1"/>
      <c r="SH395" s="1"/>
      <c r="SI395" s="1"/>
      <c r="SJ395" s="1"/>
      <c r="SK395" s="1"/>
      <c r="SL395" s="1"/>
      <c r="SM395" s="1"/>
      <c r="SN395" s="1"/>
      <c r="SO395" s="1"/>
      <c r="SP395" s="1"/>
      <c r="SQ395" s="1"/>
      <c r="SR395" s="1"/>
      <c r="SS395" s="1"/>
      <c r="ST395" s="1"/>
      <c r="SU395" s="1"/>
      <c r="SV395" s="1"/>
      <c r="SW395" s="1"/>
      <c r="SX395" s="1"/>
      <c r="SY395" s="1"/>
      <c r="SZ395" s="1"/>
      <c r="TA395" s="1"/>
      <c r="TB395" s="1"/>
      <c r="TC395" s="1"/>
      <c r="TD395" s="1"/>
      <c r="TE395" s="1"/>
      <c r="TF395" s="1"/>
      <c r="TG395" s="1"/>
      <c r="TH395" s="1"/>
      <c r="TI395" s="1"/>
      <c r="TJ395" s="1"/>
      <c r="TK395" s="1"/>
      <c r="TL395" s="1"/>
      <c r="TM395" s="1"/>
      <c r="TN395" s="1"/>
      <c r="TO395" s="1"/>
      <c r="TP395" s="1"/>
      <c r="TQ395" s="1"/>
      <c r="TR395" s="1"/>
      <c r="TS395" s="1"/>
      <c r="TT395" s="1"/>
      <c r="TU395" s="1"/>
      <c r="TV395" s="1"/>
      <c r="TW395" s="1"/>
      <c r="TX395" s="1"/>
      <c r="TY395" s="1"/>
      <c r="TZ395" s="1"/>
      <c r="UA395" s="1"/>
      <c r="UB395" s="1"/>
      <c r="UC395" s="1"/>
      <c r="UD395" s="1"/>
      <c r="UE395" s="1"/>
      <c r="UF395" s="1"/>
      <c r="UG395" s="1"/>
      <c r="UH395" s="1"/>
      <c r="UI395" s="1"/>
      <c r="UJ395" s="1"/>
      <c r="UK395" s="1"/>
      <c r="UL395" s="1"/>
      <c r="UM395" s="1"/>
      <c r="UN395" s="1"/>
      <c r="UO395" s="1"/>
      <c r="UP395" s="1"/>
      <c r="UQ395" s="1"/>
      <c r="UR395" s="1"/>
      <c r="US395" s="1"/>
      <c r="UT395" s="1"/>
      <c r="UU395" s="1"/>
      <c r="UV395" s="1"/>
      <c r="UW395" s="1"/>
      <c r="UX395" s="1"/>
      <c r="UY395" s="1"/>
      <c r="UZ395" s="1"/>
      <c r="VA395" s="1"/>
      <c r="VB395" s="1"/>
      <c r="VC395" s="1"/>
      <c r="VD395" s="1"/>
      <c r="VE395" s="1"/>
      <c r="VF395" s="1"/>
      <c r="VG395" s="1"/>
      <c r="VH395" s="1"/>
      <c r="VI395" s="1"/>
      <c r="VJ395" s="1"/>
      <c r="VK395" s="1"/>
      <c r="VL395" s="1"/>
      <c r="VM395" s="1"/>
      <c r="VN395" s="1"/>
      <c r="VO395" s="1"/>
      <c r="VP395" s="1"/>
      <c r="VQ395" s="1"/>
      <c r="VR395" s="1"/>
      <c r="VS395" s="1"/>
      <c r="VT395" s="1"/>
      <c r="VU395" s="1"/>
      <c r="VV395" s="1"/>
      <c r="VW395" s="1"/>
      <c r="VX395" s="1"/>
      <c r="VY395" s="1"/>
      <c r="VZ395" s="1"/>
      <c r="WA395" s="1"/>
      <c r="WB395" s="1"/>
      <c r="WC395" s="1"/>
      <c r="WD395" s="1"/>
      <c r="WE395" s="1"/>
      <c r="WF395" s="1"/>
      <c r="WG395" s="1"/>
      <c r="WH395" s="1"/>
      <c r="WI395" s="1"/>
      <c r="WJ395" s="1"/>
      <c r="WK395" s="1"/>
      <c r="WL395" s="1"/>
      <c r="WM395" s="1"/>
      <c r="WN395" s="1"/>
      <c r="WO395" s="1"/>
      <c r="WP395" s="1"/>
      <c r="WQ395" s="1"/>
      <c r="WR395" s="1"/>
      <c r="WS395" s="1"/>
      <c r="WT395" s="1"/>
      <c r="WU395" s="1"/>
      <c r="WV395" s="1"/>
      <c r="WW395" s="1"/>
      <c r="WX395" s="1"/>
      <c r="WY395" s="1"/>
      <c r="WZ395" s="1"/>
      <c r="XA395" s="1"/>
      <c r="XB395" s="1"/>
      <c r="XC395" s="1"/>
      <c r="XD395" s="1"/>
      <c r="XE395" s="1"/>
      <c r="XF395" s="1"/>
      <c r="XG395" s="1"/>
      <c r="XH395" s="1"/>
      <c r="XI395" s="1"/>
      <c r="XJ395" s="1"/>
      <c r="XK395" s="1"/>
      <c r="XL395" s="1"/>
      <c r="XM395" s="1"/>
      <c r="XN395" s="1"/>
      <c r="XO395" s="1"/>
      <c r="XP395" s="1"/>
      <c r="XQ395" s="1"/>
      <c r="XR395" s="1"/>
      <c r="XS395" s="1"/>
      <c r="XT395" s="1"/>
      <c r="XU395" s="1"/>
      <c r="XV395" s="1"/>
      <c r="XW395" s="1"/>
      <c r="XX395" s="1"/>
      <c r="XY395" s="1"/>
      <c r="XZ395" s="1"/>
      <c r="YA395" s="1"/>
      <c r="YB395" s="1"/>
      <c r="YC395" s="1"/>
      <c r="YD395" s="1"/>
      <c r="YE395" s="1"/>
      <c r="YF395" s="1"/>
      <c r="YG395" s="1"/>
      <c r="YH395" s="1"/>
      <c r="YI395" s="1"/>
      <c r="YJ395" s="1"/>
      <c r="YK395" s="1"/>
      <c r="YL395" s="1"/>
      <c r="YM395" s="1"/>
      <c r="YN395" s="1"/>
      <c r="YO395" s="1"/>
      <c r="YP395" s="1"/>
      <c r="YQ395" s="1"/>
      <c r="YR395" s="1"/>
      <c r="YS395" s="1"/>
      <c r="YT395" s="1"/>
      <c r="YU395" s="1"/>
      <c r="YV395" s="1"/>
      <c r="YW395" s="1"/>
      <c r="YX395" s="1"/>
      <c r="YY395" s="1"/>
      <c r="YZ395" s="1"/>
      <c r="ZA395" s="1"/>
      <c r="ZB395" s="1"/>
      <c r="ZC395" s="1"/>
      <c r="ZD395" s="1"/>
      <c r="ZE395" s="1"/>
      <c r="ZF395" s="1"/>
      <c r="ZG395" s="1"/>
      <c r="ZH395" s="1"/>
      <c r="ZI395" s="1"/>
      <c r="ZJ395" s="1"/>
      <c r="ZK395" s="1"/>
      <c r="ZL395" s="1"/>
      <c r="ZM395" s="1"/>
      <c r="ZN395" s="1"/>
      <c r="ZO395" s="1"/>
      <c r="ZP395" s="1"/>
      <c r="ZQ395" s="1"/>
      <c r="ZR395" s="1"/>
      <c r="ZS395" s="1"/>
      <c r="ZT395" s="1"/>
      <c r="ZU395" s="1"/>
      <c r="ZV395" s="1"/>
      <c r="ZW395" s="1"/>
      <c r="ZX395" s="1"/>
      <c r="ZY395" s="1"/>
      <c r="ZZ395" s="1"/>
      <c r="AAA395" s="1"/>
      <c r="AAB395" s="1"/>
      <c r="AAC395" s="1"/>
      <c r="AAD395" s="1"/>
      <c r="AAE395" s="1"/>
      <c r="AAF395" s="1"/>
      <c r="AAG395" s="1"/>
      <c r="AAH395" s="1"/>
      <c r="AAI395" s="1"/>
      <c r="AAJ395" s="1"/>
      <c r="AAK395" s="1"/>
      <c r="AAL395" s="1"/>
      <c r="AAM395" s="1"/>
      <c r="AAN395" s="1"/>
      <c r="AAO395" s="1"/>
      <c r="AAP395" s="1"/>
      <c r="AAQ395" s="1"/>
      <c r="AAR395" s="1"/>
      <c r="AAS395" s="1"/>
      <c r="AAT395" s="1"/>
      <c r="AAU395" s="1"/>
      <c r="AAV395" s="1"/>
      <c r="AAW395" s="1"/>
      <c r="AAX395" s="1"/>
      <c r="AAY395" s="1"/>
      <c r="AAZ395" s="1"/>
      <c r="ABA395" s="1"/>
      <c r="ABB395" s="1"/>
      <c r="ABC395" s="1"/>
      <c r="ABD395" s="1"/>
      <c r="ABE395" s="1"/>
      <c r="ABF395" s="1"/>
      <c r="ABG395" s="1"/>
      <c r="ABH395" s="1"/>
      <c r="ABI395" s="1"/>
      <c r="ABJ395" s="1"/>
      <c r="ABK395" s="1"/>
      <c r="ABL395" s="1"/>
      <c r="ABM395" s="1"/>
      <c r="ABN395" s="1"/>
      <c r="ABO395" s="1"/>
      <c r="ABP395" s="1"/>
      <c r="ABQ395" s="1"/>
      <c r="ABR395" s="1"/>
      <c r="ABS395" s="1"/>
      <c r="ABT395" s="1"/>
      <c r="ABU395" s="1"/>
      <c r="ABV395" s="1"/>
      <c r="ABW395" s="1"/>
      <c r="ABX395" s="1"/>
      <c r="ABY395" s="1"/>
      <c r="ABZ395" s="1"/>
      <c r="ACA395" s="1"/>
      <c r="ACB395" s="1"/>
      <c r="ACC395" s="1"/>
      <c r="ACD395" s="1"/>
      <c r="ACE395" s="1"/>
      <c r="ACF395" s="1"/>
      <c r="ACG395" s="1"/>
      <c r="ACH395" s="1"/>
      <c r="ACI395" s="1"/>
      <c r="ACJ395" s="1"/>
      <c r="ACK395" s="1"/>
      <c r="ACL395" s="1"/>
      <c r="ACM395" s="1"/>
      <c r="ACN395" s="1"/>
      <c r="ACO395" s="1"/>
      <c r="ACP395" s="1"/>
      <c r="ACQ395" s="1"/>
      <c r="ACR395" s="1"/>
      <c r="ACS395" s="1"/>
      <c r="ACT395" s="1"/>
      <c r="ACU395" s="1"/>
      <c r="ACV395" s="1"/>
      <c r="ACW395" s="1"/>
      <c r="ACX395" s="1"/>
      <c r="ACY395" s="1"/>
      <c r="ACZ395" s="1"/>
      <c r="ADA395" s="1"/>
      <c r="ADB395" s="1"/>
      <c r="ADC395" s="1"/>
      <c r="ADD395" s="1"/>
      <c r="ADE395" s="1"/>
      <c r="ADF395" s="1"/>
      <c r="ADG395" s="1"/>
      <c r="ADH395" s="1"/>
      <c r="ADI395" s="1"/>
      <c r="ADJ395" s="1"/>
      <c r="ADK395" s="1"/>
      <c r="ADL395" s="1"/>
      <c r="ADM395" s="1"/>
      <c r="ADN395" s="1"/>
      <c r="ADO395" s="1"/>
      <c r="ADP395" s="1"/>
      <c r="ADQ395" s="1"/>
      <c r="ADR395" s="1"/>
      <c r="ADS395" s="1"/>
      <c r="ADT395" s="1"/>
      <c r="ADU395" s="1"/>
      <c r="ADV395" s="1"/>
      <c r="ADW395" s="1"/>
      <c r="ADX395" s="1"/>
      <c r="ADY395" s="1"/>
      <c r="ADZ395" s="1"/>
      <c r="AEA395" s="1"/>
      <c r="AEB395" s="1"/>
      <c r="AEC395" s="1"/>
      <c r="AED395" s="1"/>
      <c r="AEE395" s="1"/>
      <c r="AEF395" s="1"/>
      <c r="AEG395" s="1"/>
      <c r="AEH395" s="1"/>
      <c r="AEI395" s="1"/>
      <c r="AEJ395" s="1"/>
      <c r="AEK395" s="1"/>
      <c r="AEL395" s="1"/>
      <c r="AEM395" s="1"/>
      <c r="AEN395" s="1"/>
      <c r="AEO395" s="1"/>
      <c r="AEP395" s="1"/>
      <c r="AEQ395" s="1"/>
      <c r="AER395" s="1"/>
      <c r="AES395" s="1"/>
      <c r="AET395" s="1"/>
      <c r="AEU395" s="1"/>
      <c r="AEV395" s="1"/>
      <c r="AEW395" s="1"/>
      <c r="AEX395" s="1"/>
      <c r="AEY395" s="1"/>
      <c r="AEZ395" s="1"/>
      <c r="AFA395" s="1"/>
      <c r="AFB395" s="1"/>
      <c r="AFC395" s="1"/>
      <c r="AFD395" s="1"/>
      <c r="AFE395" s="1"/>
      <c r="AFF395" s="1"/>
      <c r="AFG395" s="1"/>
      <c r="AFH395" s="1"/>
      <c r="AFI395" s="1"/>
      <c r="AFJ395" s="1"/>
      <c r="AFK395" s="1"/>
      <c r="AFL395" s="1"/>
      <c r="AFM395" s="1"/>
      <c r="AFN395" s="1"/>
      <c r="AFO395" s="1"/>
      <c r="AFP395" s="1"/>
      <c r="AFQ395" s="1"/>
      <c r="AFR395" s="1"/>
      <c r="AFS395" s="1"/>
      <c r="AFT395" s="1"/>
      <c r="AFU395" s="1"/>
      <c r="AFV395" s="1"/>
      <c r="AFW395" s="1"/>
      <c r="AFX395" s="1"/>
      <c r="AFY395" s="1"/>
      <c r="AFZ395" s="1"/>
      <c r="AGA395" s="1"/>
      <c r="AGB395" s="1"/>
      <c r="AGC395" s="1"/>
      <c r="AGD395" s="1"/>
      <c r="AGE395" s="1"/>
      <c r="AGF395" s="1"/>
      <c r="AGG395" s="1"/>
      <c r="AGH395" s="1"/>
      <c r="AGI395" s="1"/>
      <c r="AGJ395" s="1"/>
      <c r="AGK395" s="1"/>
      <c r="AGL395" s="1"/>
      <c r="AGM395" s="1"/>
      <c r="AGN395" s="1"/>
      <c r="AGO395" s="1"/>
      <c r="AGP395" s="1"/>
      <c r="AGQ395" s="1"/>
      <c r="AGR395" s="1"/>
      <c r="AGS395" s="1"/>
      <c r="AGT395" s="1"/>
      <c r="AGU395" s="1"/>
      <c r="AGV395" s="1"/>
      <c r="AGW395" s="1"/>
      <c r="AGX395" s="1"/>
      <c r="AGY395" s="1"/>
      <c r="AGZ395" s="1"/>
      <c r="AHA395" s="1"/>
      <c r="AHB395" s="1"/>
      <c r="AHC395" s="1"/>
      <c r="AHD395" s="1"/>
      <c r="AHE395" s="1"/>
      <c r="AHF395" s="1"/>
      <c r="AHG395" s="1"/>
      <c r="AHH395" s="1"/>
      <c r="AHI395" s="1"/>
      <c r="AHJ395" s="1"/>
      <c r="AHK395" s="1"/>
      <c r="AHL395" s="1"/>
      <c r="AHM395" s="1"/>
      <c r="AHN395" s="1"/>
      <c r="AHO395" s="1"/>
      <c r="AHP395" s="1"/>
      <c r="AHQ395" s="1"/>
      <c r="AHR395" s="1"/>
      <c r="AHS395" s="1"/>
      <c r="AHT395" s="1"/>
      <c r="AHU395" s="1"/>
      <c r="AHV395" s="1"/>
      <c r="AHW395" s="1"/>
      <c r="AHX395" s="1"/>
      <c r="AHY395" s="1"/>
      <c r="AHZ395" s="1"/>
      <c r="AIA395" s="1"/>
      <c r="AIB395" s="1"/>
      <c r="AIC395" s="1"/>
      <c r="AID395" s="1"/>
      <c r="AIE395" s="1"/>
      <c r="AIF395" s="1"/>
      <c r="AIG395" s="1"/>
      <c r="AIH395" s="1"/>
      <c r="AII395" s="1"/>
      <c r="AIJ395" s="1"/>
      <c r="AIK395" s="1"/>
      <c r="AIL395" s="1"/>
      <c r="AIM395" s="1"/>
      <c r="AIN395" s="1"/>
      <c r="AIO395" s="1"/>
      <c r="AIP395" s="1"/>
      <c r="AIQ395" s="1"/>
      <c r="AIR395" s="1"/>
      <c r="AIS395" s="1"/>
      <c r="AIT395" s="1"/>
      <c r="AIU395" s="1"/>
      <c r="AIV395" s="1"/>
      <c r="AIW395" s="1"/>
      <c r="AIX395" s="1"/>
      <c r="AIY395" s="1"/>
      <c r="AIZ395" s="1"/>
      <c r="AJA395" s="1"/>
      <c r="AJB395" s="1"/>
      <c r="AJC395" s="1"/>
      <c r="AJD395" s="1"/>
      <c r="AJE395" s="1"/>
      <c r="AJF395" s="1"/>
      <c r="AJG395" s="1"/>
      <c r="AJH395" s="1"/>
      <c r="AJI395" s="1"/>
      <c r="AJJ395" s="1"/>
      <c r="AJK395" s="1"/>
      <c r="AJL395" s="1"/>
      <c r="AJM395" s="1"/>
      <c r="AJN395" s="1"/>
      <c r="AJO395" s="1"/>
      <c r="AJP395" s="1"/>
      <c r="AJQ395" s="1"/>
      <c r="AJR395" s="1"/>
      <c r="AJS395" s="1"/>
      <c r="AJT395" s="1"/>
      <c r="AJU395" s="1"/>
      <c r="AJV395" s="1"/>
      <c r="AJW395" s="1"/>
      <c r="AJX395" s="1"/>
      <c r="AJY395" s="1"/>
      <c r="AJZ395" s="1"/>
      <c r="AKA395" s="1"/>
      <c r="AKB395" s="1"/>
      <c r="AKC395" s="1"/>
      <c r="AKD395" s="1"/>
      <c r="AKE395" s="1"/>
      <c r="AKF395" s="1"/>
      <c r="AKG395" s="1"/>
      <c r="AKH395" s="1"/>
      <c r="AKI395" s="1"/>
      <c r="AKJ395" s="1"/>
      <c r="AKK395" s="1"/>
      <c r="AKL395" s="1"/>
      <c r="AKM395" s="1"/>
      <c r="AKN395" s="1"/>
      <c r="AKO395" s="1"/>
      <c r="AKP395" s="1"/>
      <c r="AKQ395" s="1"/>
      <c r="AKR395" s="1"/>
      <c r="AKS395" s="1"/>
      <c r="AKT395" s="1"/>
      <c r="AKU395" s="1"/>
      <c r="AKV395" s="1"/>
      <c r="AKW395" s="1"/>
      <c r="AKX395" s="1"/>
      <c r="AKY395" s="1"/>
      <c r="AKZ395" s="1"/>
      <c r="ALA395" s="1"/>
      <c r="ALB395" s="1"/>
      <c r="ALC395" s="1"/>
      <c r="ALD395" s="1"/>
      <c r="ALE395" s="1"/>
      <c r="ALF395" s="1"/>
      <c r="ALG395" s="1"/>
      <c r="ALH395" s="1"/>
      <c r="ALI395" s="1"/>
      <c r="ALJ395" s="1"/>
      <c r="ALK395" s="1"/>
      <c r="ALL395" s="1"/>
      <c r="ALM395" s="1"/>
      <c r="ALN395" s="1"/>
      <c r="ALO395" s="1"/>
      <c r="ALP395" s="1"/>
      <c r="ALQ395" s="1"/>
      <c r="ALR395" s="1"/>
      <c r="ALS395" s="1"/>
      <c r="ALT395" s="1"/>
      <c r="ALU395" s="1"/>
      <c r="ALV395" s="1"/>
      <c r="ALW395" s="1"/>
      <c r="ALX395" s="1"/>
      <c r="ALY395" s="1"/>
      <c r="ALZ395" s="1"/>
      <c r="AMA395" s="1"/>
      <c r="AMB395" s="1"/>
      <c r="AMC395" s="1"/>
      <c r="AMD395" s="1"/>
      <c r="AME395" s="1"/>
      <c r="AMF395" s="1"/>
      <c r="AMG395" s="1"/>
      <c r="AMH395" s="1"/>
      <c r="AMI395" s="1"/>
      <c r="AMJ395" s="1"/>
    </row>
    <row r="396" spans="1:1024" customFormat="1" ht="63" hidden="1" x14ac:dyDescent="0.25">
      <c r="A396" s="49" t="s">
        <v>888</v>
      </c>
      <c r="B396" s="10">
        <v>8414801900</v>
      </c>
      <c r="C396" s="13" t="s">
        <v>889</v>
      </c>
      <c r="D396" s="11" t="s">
        <v>887</v>
      </c>
      <c r="E396" s="27" t="s">
        <v>870</v>
      </c>
      <c r="F396" s="10"/>
      <c r="G396" s="10"/>
      <c r="H396" s="10"/>
      <c r="I396" s="10"/>
      <c r="J396" s="10"/>
      <c r="K396" s="38" t="s">
        <v>858</v>
      </c>
      <c r="L396" s="38">
        <v>7118004789</v>
      </c>
      <c r="M396" s="38" t="s">
        <v>859</v>
      </c>
      <c r="N396" s="13" t="s">
        <v>860</v>
      </c>
      <c r="O396" s="13" t="s">
        <v>861</v>
      </c>
      <c r="P396" s="15">
        <v>8414</v>
      </c>
      <c r="Q396" s="13" t="str">
        <f>MID(Таблица1[[#This Row],[ТН ВЭД 1]],1,2)</f>
        <v>84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A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A396" s="1"/>
      <c r="MB396" s="1"/>
      <c r="MC396" s="1"/>
      <c r="MD396" s="1"/>
      <c r="ME396" s="1"/>
      <c r="MF396" s="1"/>
      <c r="MG396" s="1"/>
      <c r="MH396" s="1"/>
      <c r="MI396" s="1"/>
      <c r="MJ396" s="1"/>
      <c r="MK396" s="1"/>
      <c r="ML396" s="1"/>
      <c r="MM396" s="1"/>
      <c r="MN396" s="1"/>
      <c r="MO396" s="1"/>
      <c r="MP396" s="1"/>
      <c r="MQ396" s="1"/>
      <c r="MR396" s="1"/>
      <c r="MS396" s="1"/>
      <c r="MT396" s="1"/>
      <c r="MU396" s="1"/>
      <c r="MV396" s="1"/>
      <c r="MW396" s="1"/>
      <c r="MX396" s="1"/>
      <c r="MY396" s="1"/>
      <c r="MZ396" s="1"/>
      <c r="NA396" s="1"/>
      <c r="NB396" s="1"/>
      <c r="NC396" s="1"/>
      <c r="ND396" s="1"/>
      <c r="NE396" s="1"/>
      <c r="NF396" s="1"/>
      <c r="NG396" s="1"/>
      <c r="NH396" s="1"/>
      <c r="NI396" s="1"/>
      <c r="NJ396" s="1"/>
      <c r="NK396" s="1"/>
      <c r="NL396" s="1"/>
      <c r="NM396" s="1"/>
      <c r="NN396" s="1"/>
      <c r="NO396" s="1"/>
      <c r="NP396" s="1"/>
      <c r="NQ396" s="1"/>
      <c r="NR396" s="1"/>
      <c r="NS396" s="1"/>
      <c r="NT396" s="1"/>
      <c r="NU396" s="1"/>
      <c r="NV396" s="1"/>
      <c r="NW396" s="1"/>
      <c r="NX396" s="1"/>
      <c r="NY396" s="1"/>
      <c r="NZ396" s="1"/>
      <c r="OA396" s="1"/>
      <c r="OB396" s="1"/>
      <c r="OC396" s="1"/>
      <c r="OD396" s="1"/>
      <c r="OE396" s="1"/>
      <c r="OF396" s="1"/>
      <c r="OG396" s="1"/>
      <c r="OH396" s="1"/>
      <c r="OI396" s="1"/>
      <c r="OJ396" s="1"/>
      <c r="OK396" s="1"/>
      <c r="OL396" s="1"/>
      <c r="OM396" s="1"/>
      <c r="ON396" s="1"/>
      <c r="OO396" s="1"/>
      <c r="OP396" s="1"/>
      <c r="OQ396" s="1"/>
      <c r="OR396" s="1"/>
      <c r="OS396" s="1"/>
      <c r="OT396" s="1"/>
      <c r="OU396" s="1"/>
      <c r="OV396" s="1"/>
      <c r="OW396" s="1"/>
      <c r="OX396" s="1"/>
      <c r="OY396" s="1"/>
      <c r="OZ396" s="1"/>
      <c r="PA396" s="1"/>
      <c r="PB396" s="1"/>
      <c r="PC396" s="1"/>
      <c r="PD396" s="1"/>
      <c r="PE396" s="1"/>
      <c r="PF396" s="1"/>
      <c r="PG396" s="1"/>
      <c r="PH396" s="1"/>
      <c r="PI396" s="1"/>
      <c r="PJ396" s="1"/>
      <c r="PK396" s="1"/>
      <c r="PL396" s="1"/>
      <c r="PM396" s="1"/>
      <c r="PN396" s="1"/>
      <c r="PO396" s="1"/>
      <c r="PP396" s="1"/>
      <c r="PQ396" s="1"/>
      <c r="PR396" s="1"/>
      <c r="PS396" s="1"/>
      <c r="PT396" s="1"/>
      <c r="PU396" s="1"/>
      <c r="PV396" s="1"/>
      <c r="PW396" s="1"/>
      <c r="PX396" s="1"/>
      <c r="PY396" s="1"/>
      <c r="PZ396" s="1"/>
      <c r="QA396" s="1"/>
      <c r="QB396" s="1"/>
      <c r="QC396" s="1"/>
      <c r="QD396" s="1"/>
      <c r="QE396" s="1"/>
      <c r="QF396" s="1"/>
      <c r="QG396" s="1"/>
      <c r="QH396" s="1"/>
      <c r="QI396" s="1"/>
      <c r="QJ396" s="1"/>
      <c r="QK396" s="1"/>
      <c r="QL396" s="1"/>
      <c r="QM396" s="1"/>
      <c r="QN396" s="1"/>
      <c r="QO396" s="1"/>
      <c r="QP396" s="1"/>
      <c r="QQ396" s="1"/>
      <c r="QR396" s="1"/>
      <c r="QS396" s="1"/>
      <c r="QT396" s="1"/>
      <c r="QU396" s="1"/>
      <c r="QV396" s="1"/>
      <c r="QW396" s="1"/>
      <c r="QX396" s="1"/>
      <c r="QY396" s="1"/>
      <c r="QZ396" s="1"/>
      <c r="RA396" s="1"/>
      <c r="RB396" s="1"/>
      <c r="RC396" s="1"/>
      <c r="RD396" s="1"/>
      <c r="RE396" s="1"/>
      <c r="RF396" s="1"/>
      <c r="RG396" s="1"/>
      <c r="RH396" s="1"/>
      <c r="RI396" s="1"/>
      <c r="RJ396" s="1"/>
      <c r="RK396" s="1"/>
      <c r="RL396" s="1"/>
      <c r="RM396" s="1"/>
      <c r="RN396" s="1"/>
      <c r="RO396" s="1"/>
      <c r="RP396" s="1"/>
      <c r="RQ396" s="1"/>
      <c r="RR396" s="1"/>
      <c r="RS396" s="1"/>
      <c r="RT396" s="1"/>
      <c r="RU396" s="1"/>
      <c r="RV396" s="1"/>
      <c r="RW396" s="1"/>
      <c r="RX396" s="1"/>
      <c r="RY396" s="1"/>
      <c r="RZ396" s="1"/>
      <c r="SA396" s="1"/>
      <c r="SB396" s="1"/>
      <c r="SC396" s="1"/>
      <c r="SD396" s="1"/>
      <c r="SE396" s="1"/>
      <c r="SF396" s="1"/>
      <c r="SG396" s="1"/>
      <c r="SH396" s="1"/>
      <c r="SI396" s="1"/>
      <c r="SJ396" s="1"/>
      <c r="SK396" s="1"/>
      <c r="SL396" s="1"/>
      <c r="SM396" s="1"/>
      <c r="SN396" s="1"/>
      <c r="SO396" s="1"/>
      <c r="SP396" s="1"/>
      <c r="SQ396" s="1"/>
      <c r="SR396" s="1"/>
      <c r="SS396" s="1"/>
      <c r="ST396" s="1"/>
      <c r="SU396" s="1"/>
      <c r="SV396" s="1"/>
      <c r="SW396" s="1"/>
      <c r="SX396" s="1"/>
      <c r="SY396" s="1"/>
      <c r="SZ396" s="1"/>
      <c r="TA396" s="1"/>
      <c r="TB396" s="1"/>
      <c r="TC396" s="1"/>
      <c r="TD396" s="1"/>
      <c r="TE396" s="1"/>
      <c r="TF396" s="1"/>
      <c r="TG396" s="1"/>
      <c r="TH396" s="1"/>
      <c r="TI396" s="1"/>
      <c r="TJ396" s="1"/>
      <c r="TK396" s="1"/>
      <c r="TL396" s="1"/>
      <c r="TM396" s="1"/>
      <c r="TN396" s="1"/>
      <c r="TO396" s="1"/>
      <c r="TP396" s="1"/>
      <c r="TQ396" s="1"/>
      <c r="TR396" s="1"/>
      <c r="TS396" s="1"/>
      <c r="TT396" s="1"/>
      <c r="TU396" s="1"/>
      <c r="TV396" s="1"/>
      <c r="TW396" s="1"/>
      <c r="TX396" s="1"/>
      <c r="TY396" s="1"/>
      <c r="TZ396" s="1"/>
      <c r="UA396" s="1"/>
      <c r="UB396" s="1"/>
      <c r="UC396" s="1"/>
      <c r="UD396" s="1"/>
      <c r="UE396" s="1"/>
      <c r="UF396" s="1"/>
      <c r="UG396" s="1"/>
      <c r="UH396" s="1"/>
      <c r="UI396" s="1"/>
      <c r="UJ396" s="1"/>
      <c r="UK396" s="1"/>
      <c r="UL396" s="1"/>
      <c r="UM396" s="1"/>
      <c r="UN396" s="1"/>
      <c r="UO396" s="1"/>
      <c r="UP396" s="1"/>
      <c r="UQ396" s="1"/>
      <c r="UR396" s="1"/>
      <c r="US396" s="1"/>
      <c r="UT396" s="1"/>
      <c r="UU396" s="1"/>
      <c r="UV396" s="1"/>
      <c r="UW396" s="1"/>
      <c r="UX396" s="1"/>
      <c r="UY396" s="1"/>
      <c r="UZ396" s="1"/>
      <c r="VA396" s="1"/>
      <c r="VB396" s="1"/>
      <c r="VC396" s="1"/>
      <c r="VD396" s="1"/>
      <c r="VE396" s="1"/>
      <c r="VF396" s="1"/>
      <c r="VG396" s="1"/>
      <c r="VH396" s="1"/>
      <c r="VI396" s="1"/>
      <c r="VJ396" s="1"/>
      <c r="VK396" s="1"/>
      <c r="VL396" s="1"/>
      <c r="VM396" s="1"/>
      <c r="VN396" s="1"/>
      <c r="VO396" s="1"/>
      <c r="VP396" s="1"/>
      <c r="VQ396" s="1"/>
      <c r="VR396" s="1"/>
      <c r="VS396" s="1"/>
      <c r="VT396" s="1"/>
      <c r="VU396" s="1"/>
      <c r="VV396" s="1"/>
      <c r="VW396" s="1"/>
      <c r="VX396" s="1"/>
      <c r="VY396" s="1"/>
      <c r="VZ396" s="1"/>
      <c r="WA396" s="1"/>
      <c r="WB396" s="1"/>
      <c r="WC396" s="1"/>
      <c r="WD396" s="1"/>
      <c r="WE396" s="1"/>
      <c r="WF396" s="1"/>
      <c r="WG396" s="1"/>
      <c r="WH396" s="1"/>
      <c r="WI396" s="1"/>
      <c r="WJ396" s="1"/>
      <c r="WK396" s="1"/>
      <c r="WL396" s="1"/>
      <c r="WM396" s="1"/>
      <c r="WN396" s="1"/>
      <c r="WO396" s="1"/>
      <c r="WP396" s="1"/>
      <c r="WQ396" s="1"/>
      <c r="WR396" s="1"/>
      <c r="WS396" s="1"/>
      <c r="WT396" s="1"/>
      <c r="WU396" s="1"/>
      <c r="WV396" s="1"/>
      <c r="WW396" s="1"/>
      <c r="WX396" s="1"/>
      <c r="WY396" s="1"/>
      <c r="WZ396" s="1"/>
      <c r="XA396" s="1"/>
      <c r="XB396" s="1"/>
      <c r="XC396" s="1"/>
      <c r="XD396" s="1"/>
      <c r="XE396" s="1"/>
      <c r="XF396" s="1"/>
      <c r="XG396" s="1"/>
      <c r="XH396" s="1"/>
      <c r="XI396" s="1"/>
      <c r="XJ396" s="1"/>
      <c r="XK396" s="1"/>
      <c r="XL396" s="1"/>
      <c r="XM396" s="1"/>
      <c r="XN396" s="1"/>
      <c r="XO396" s="1"/>
      <c r="XP396" s="1"/>
      <c r="XQ396" s="1"/>
      <c r="XR396" s="1"/>
      <c r="XS396" s="1"/>
      <c r="XT396" s="1"/>
      <c r="XU396" s="1"/>
      <c r="XV396" s="1"/>
      <c r="XW396" s="1"/>
      <c r="XX396" s="1"/>
      <c r="XY396" s="1"/>
      <c r="XZ396" s="1"/>
      <c r="YA396" s="1"/>
      <c r="YB396" s="1"/>
      <c r="YC396" s="1"/>
      <c r="YD396" s="1"/>
      <c r="YE396" s="1"/>
      <c r="YF396" s="1"/>
      <c r="YG396" s="1"/>
      <c r="YH396" s="1"/>
      <c r="YI396" s="1"/>
      <c r="YJ396" s="1"/>
      <c r="YK396" s="1"/>
      <c r="YL396" s="1"/>
      <c r="YM396" s="1"/>
      <c r="YN396" s="1"/>
      <c r="YO396" s="1"/>
      <c r="YP396" s="1"/>
      <c r="YQ396" s="1"/>
      <c r="YR396" s="1"/>
      <c r="YS396" s="1"/>
      <c r="YT396" s="1"/>
      <c r="YU396" s="1"/>
      <c r="YV396" s="1"/>
      <c r="YW396" s="1"/>
      <c r="YX396" s="1"/>
      <c r="YY396" s="1"/>
      <c r="YZ396" s="1"/>
      <c r="ZA396" s="1"/>
      <c r="ZB396" s="1"/>
      <c r="ZC396" s="1"/>
      <c r="ZD396" s="1"/>
      <c r="ZE396" s="1"/>
      <c r="ZF396" s="1"/>
      <c r="ZG396" s="1"/>
      <c r="ZH396" s="1"/>
      <c r="ZI396" s="1"/>
      <c r="ZJ396" s="1"/>
      <c r="ZK396" s="1"/>
      <c r="ZL396" s="1"/>
      <c r="ZM396" s="1"/>
      <c r="ZN396" s="1"/>
      <c r="ZO396" s="1"/>
      <c r="ZP396" s="1"/>
      <c r="ZQ396" s="1"/>
      <c r="ZR396" s="1"/>
      <c r="ZS396" s="1"/>
      <c r="ZT396" s="1"/>
      <c r="ZU396" s="1"/>
      <c r="ZV396" s="1"/>
      <c r="ZW396" s="1"/>
      <c r="ZX396" s="1"/>
      <c r="ZY396" s="1"/>
      <c r="ZZ396" s="1"/>
      <c r="AAA396" s="1"/>
      <c r="AAB396" s="1"/>
      <c r="AAC396" s="1"/>
      <c r="AAD396" s="1"/>
      <c r="AAE396" s="1"/>
      <c r="AAF396" s="1"/>
      <c r="AAG396" s="1"/>
      <c r="AAH396" s="1"/>
      <c r="AAI396" s="1"/>
      <c r="AAJ396" s="1"/>
      <c r="AAK396" s="1"/>
      <c r="AAL396" s="1"/>
      <c r="AAM396" s="1"/>
      <c r="AAN396" s="1"/>
      <c r="AAO396" s="1"/>
      <c r="AAP396" s="1"/>
      <c r="AAQ396" s="1"/>
      <c r="AAR396" s="1"/>
      <c r="AAS396" s="1"/>
      <c r="AAT396" s="1"/>
      <c r="AAU396" s="1"/>
      <c r="AAV396" s="1"/>
      <c r="AAW396" s="1"/>
      <c r="AAX396" s="1"/>
      <c r="AAY396" s="1"/>
      <c r="AAZ396" s="1"/>
      <c r="ABA396" s="1"/>
      <c r="ABB396" s="1"/>
      <c r="ABC396" s="1"/>
      <c r="ABD396" s="1"/>
      <c r="ABE396" s="1"/>
      <c r="ABF396" s="1"/>
      <c r="ABG396" s="1"/>
      <c r="ABH396" s="1"/>
      <c r="ABI396" s="1"/>
      <c r="ABJ396" s="1"/>
      <c r="ABK396" s="1"/>
      <c r="ABL396" s="1"/>
      <c r="ABM396" s="1"/>
      <c r="ABN396" s="1"/>
      <c r="ABO396" s="1"/>
      <c r="ABP396" s="1"/>
      <c r="ABQ396" s="1"/>
      <c r="ABR396" s="1"/>
      <c r="ABS396" s="1"/>
      <c r="ABT396" s="1"/>
      <c r="ABU396" s="1"/>
      <c r="ABV396" s="1"/>
      <c r="ABW396" s="1"/>
      <c r="ABX396" s="1"/>
      <c r="ABY396" s="1"/>
      <c r="ABZ396" s="1"/>
      <c r="ACA396" s="1"/>
      <c r="ACB396" s="1"/>
      <c r="ACC396" s="1"/>
      <c r="ACD396" s="1"/>
      <c r="ACE396" s="1"/>
      <c r="ACF396" s="1"/>
      <c r="ACG396" s="1"/>
      <c r="ACH396" s="1"/>
      <c r="ACI396" s="1"/>
      <c r="ACJ396" s="1"/>
      <c r="ACK396" s="1"/>
      <c r="ACL396" s="1"/>
      <c r="ACM396" s="1"/>
      <c r="ACN396" s="1"/>
      <c r="ACO396" s="1"/>
      <c r="ACP396" s="1"/>
      <c r="ACQ396" s="1"/>
      <c r="ACR396" s="1"/>
      <c r="ACS396" s="1"/>
      <c r="ACT396" s="1"/>
      <c r="ACU396" s="1"/>
      <c r="ACV396" s="1"/>
      <c r="ACW396" s="1"/>
      <c r="ACX396" s="1"/>
      <c r="ACY396" s="1"/>
      <c r="ACZ396" s="1"/>
      <c r="ADA396" s="1"/>
      <c r="ADB396" s="1"/>
      <c r="ADC396" s="1"/>
      <c r="ADD396" s="1"/>
      <c r="ADE396" s="1"/>
      <c r="ADF396" s="1"/>
      <c r="ADG396" s="1"/>
      <c r="ADH396" s="1"/>
      <c r="ADI396" s="1"/>
      <c r="ADJ396" s="1"/>
      <c r="ADK396" s="1"/>
      <c r="ADL396" s="1"/>
      <c r="ADM396" s="1"/>
      <c r="ADN396" s="1"/>
      <c r="ADO396" s="1"/>
      <c r="ADP396" s="1"/>
      <c r="ADQ396" s="1"/>
      <c r="ADR396" s="1"/>
      <c r="ADS396" s="1"/>
      <c r="ADT396" s="1"/>
      <c r="ADU396" s="1"/>
      <c r="ADV396" s="1"/>
      <c r="ADW396" s="1"/>
      <c r="ADX396" s="1"/>
      <c r="ADY396" s="1"/>
      <c r="ADZ396" s="1"/>
      <c r="AEA396" s="1"/>
      <c r="AEB396" s="1"/>
      <c r="AEC396" s="1"/>
      <c r="AED396" s="1"/>
      <c r="AEE396" s="1"/>
      <c r="AEF396" s="1"/>
      <c r="AEG396" s="1"/>
      <c r="AEH396" s="1"/>
      <c r="AEI396" s="1"/>
      <c r="AEJ396" s="1"/>
      <c r="AEK396" s="1"/>
      <c r="AEL396" s="1"/>
      <c r="AEM396" s="1"/>
      <c r="AEN396" s="1"/>
      <c r="AEO396" s="1"/>
      <c r="AEP396" s="1"/>
      <c r="AEQ396" s="1"/>
      <c r="AER396" s="1"/>
      <c r="AES396" s="1"/>
      <c r="AET396" s="1"/>
      <c r="AEU396" s="1"/>
      <c r="AEV396" s="1"/>
      <c r="AEW396" s="1"/>
      <c r="AEX396" s="1"/>
      <c r="AEY396" s="1"/>
      <c r="AEZ396" s="1"/>
      <c r="AFA396" s="1"/>
      <c r="AFB396" s="1"/>
      <c r="AFC396" s="1"/>
      <c r="AFD396" s="1"/>
      <c r="AFE396" s="1"/>
      <c r="AFF396" s="1"/>
      <c r="AFG396" s="1"/>
      <c r="AFH396" s="1"/>
      <c r="AFI396" s="1"/>
      <c r="AFJ396" s="1"/>
      <c r="AFK396" s="1"/>
      <c r="AFL396" s="1"/>
      <c r="AFM396" s="1"/>
      <c r="AFN396" s="1"/>
      <c r="AFO396" s="1"/>
      <c r="AFP396" s="1"/>
      <c r="AFQ396" s="1"/>
      <c r="AFR396" s="1"/>
      <c r="AFS396" s="1"/>
      <c r="AFT396" s="1"/>
      <c r="AFU396" s="1"/>
      <c r="AFV396" s="1"/>
      <c r="AFW396" s="1"/>
      <c r="AFX396" s="1"/>
      <c r="AFY396" s="1"/>
      <c r="AFZ396" s="1"/>
      <c r="AGA396" s="1"/>
      <c r="AGB396" s="1"/>
      <c r="AGC396" s="1"/>
      <c r="AGD396" s="1"/>
      <c r="AGE396" s="1"/>
      <c r="AGF396" s="1"/>
      <c r="AGG396" s="1"/>
      <c r="AGH396" s="1"/>
      <c r="AGI396" s="1"/>
      <c r="AGJ396" s="1"/>
      <c r="AGK396" s="1"/>
      <c r="AGL396" s="1"/>
      <c r="AGM396" s="1"/>
      <c r="AGN396" s="1"/>
      <c r="AGO396" s="1"/>
      <c r="AGP396" s="1"/>
      <c r="AGQ396" s="1"/>
      <c r="AGR396" s="1"/>
      <c r="AGS396" s="1"/>
      <c r="AGT396" s="1"/>
      <c r="AGU396" s="1"/>
      <c r="AGV396" s="1"/>
      <c r="AGW396" s="1"/>
      <c r="AGX396" s="1"/>
      <c r="AGY396" s="1"/>
      <c r="AGZ396" s="1"/>
      <c r="AHA396" s="1"/>
      <c r="AHB396" s="1"/>
      <c r="AHC396" s="1"/>
      <c r="AHD396" s="1"/>
      <c r="AHE396" s="1"/>
      <c r="AHF396" s="1"/>
      <c r="AHG396" s="1"/>
      <c r="AHH396" s="1"/>
      <c r="AHI396" s="1"/>
      <c r="AHJ396" s="1"/>
      <c r="AHK396" s="1"/>
      <c r="AHL396" s="1"/>
      <c r="AHM396" s="1"/>
      <c r="AHN396" s="1"/>
      <c r="AHO396" s="1"/>
      <c r="AHP396" s="1"/>
      <c r="AHQ396" s="1"/>
      <c r="AHR396" s="1"/>
      <c r="AHS396" s="1"/>
      <c r="AHT396" s="1"/>
      <c r="AHU396" s="1"/>
      <c r="AHV396" s="1"/>
      <c r="AHW396" s="1"/>
      <c r="AHX396" s="1"/>
      <c r="AHY396" s="1"/>
      <c r="AHZ396" s="1"/>
      <c r="AIA396" s="1"/>
      <c r="AIB396" s="1"/>
      <c r="AIC396" s="1"/>
      <c r="AID396" s="1"/>
      <c r="AIE396" s="1"/>
      <c r="AIF396" s="1"/>
      <c r="AIG396" s="1"/>
      <c r="AIH396" s="1"/>
      <c r="AII396" s="1"/>
      <c r="AIJ396" s="1"/>
      <c r="AIK396" s="1"/>
      <c r="AIL396" s="1"/>
      <c r="AIM396" s="1"/>
      <c r="AIN396" s="1"/>
      <c r="AIO396" s="1"/>
      <c r="AIP396" s="1"/>
      <c r="AIQ396" s="1"/>
      <c r="AIR396" s="1"/>
      <c r="AIS396" s="1"/>
      <c r="AIT396" s="1"/>
      <c r="AIU396" s="1"/>
      <c r="AIV396" s="1"/>
      <c r="AIW396" s="1"/>
      <c r="AIX396" s="1"/>
      <c r="AIY396" s="1"/>
      <c r="AIZ396" s="1"/>
      <c r="AJA396" s="1"/>
      <c r="AJB396" s="1"/>
      <c r="AJC396" s="1"/>
      <c r="AJD396" s="1"/>
      <c r="AJE396" s="1"/>
      <c r="AJF396" s="1"/>
      <c r="AJG396" s="1"/>
      <c r="AJH396" s="1"/>
      <c r="AJI396" s="1"/>
      <c r="AJJ396" s="1"/>
      <c r="AJK396" s="1"/>
      <c r="AJL396" s="1"/>
      <c r="AJM396" s="1"/>
      <c r="AJN396" s="1"/>
      <c r="AJO396" s="1"/>
      <c r="AJP396" s="1"/>
      <c r="AJQ396" s="1"/>
      <c r="AJR396" s="1"/>
      <c r="AJS396" s="1"/>
      <c r="AJT396" s="1"/>
      <c r="AJU396" s="1"/>
      <c r="AJV396" s="1"/>
      <c r="AJW396" s="1"/>
      <c r="AJX396" s="1"/>
      <c r="AJY396" s="1"/>
      <c r="AJZ396" s="1"/>
      <c r="AKA396" s="1"/>
      <c r="AKB396" s="1"/>
      <c r="AKC396" s="1"/>
      <c r="AKD396" s="1"/>
      <c r="AKE396" s="1"/>
      <c r="AKF396" s="1"/>
      <c r="AKG396" s="1"/>
      <c r="AKH396" s="1"/>
      <c r="AKI396" s="1"/>
      <c r="AKJ396" s="1"/>
      <c r="AKK396" s="1"/>
      <c r="AKL396" s="1"/>
      <c r="AKM396" s="1"/>
      <c r="AKN396" s="1"/>
      <c r="AKO396" s="1"/>
      <c r="AKP396" s="1"/>
      <c r="AKQ396" s="1"/>
      <c r="AKR396" s="1"/>
      <c r="AKS396" s="1"/>
      <c r="AKT396" s="1"/>
      <c r="AKU396" s="1"/>
      <c r="AKV396" s="1"/>
      <c r="AKW396" s="1"/>
      <c r="AKX396" s="1"/>
      <c r="AKY396" s="1"/>
      <c r="AKZ396" s="1"/>
      <c r="ALA396" s="1"/>
      <c r="ALB396" s="1"/>
      <c r="ALC396" s="1"/>
      <c r="ALD396" s="1"/>
      <c r="ALE396" s="1"/>
      <c r="ALF396" s="1"/>
      <c r="ALG396" s="1"/>
      <c r="ALH396" s="1"/>
      <c r="ALI396" s="1"/>
      <c r="ALJ396" s="1"/>
      <c r="ALK396" s="1"/>
      <c r="ALL396" s="1"/>
      <c r="ALM396" s="1"/>
      <c r="ALN396" s="1"/>
      <c r="ALO396" s="1"/>
      <c r="ALP396" s="1"/>
      <c r="ALQ396" s="1"/>
      <c r="ALR396" s="1"/>
      <c r="ALS396" s="1"/>
      <c r="ALT396" s="1"/>
      <c r="ALU396" s="1"/>
      <c r="ALV396" s="1"/>
      <c r="ALW396" s="1"/>
      <c r="ALX396" s="1"/>
      <c r="ALY396" s="1"/>
      <c r="ALZ396" s="1"/>
      <c r="AMA396" s="1"/>
      <c r="AMB396" s="1"/>
      <c r="AMC396" s="1"/>
      <c r="AMD396" s="1"/>
      <c r="AME396" s="1"/>
      <c r="AMF396" s="1"/>
      <c r="AMG396" s="1"/>
      <c r="AMH396" s="1"/>
      <c r="AMI396" s="1"/>
      <c r="AMJ396" s="1"/>
    </row>
    <row r="397" spans="1:1024" customFormat="1" hidden="1" x14ac:dyDescent="0.25">
      <c r="A397" s="41" t="s">
        <v>890</v>
      </c>
      <c r="B397" s="3">
        <v>8413810000</v>
      </c>
      <c r="C397" s="6" t="s">
        <v>891</v>
      </c>
      <c r="D397" s="82" t="s">
        <v>892</v>
      </c>
      <c r="E397" s="23" t="s">
        <v>870</v>
      </c>
      <c r="F397" s="3"/>
      <c r="G397" s="3"/>
      <c r="H397" s="3"/>
      <c r="I397" s="3"/>
      <c r="J397" s="3"/>
      <c r="K397" s="37" t="s">
        <v>858</v>
      </c>
      <c r="L397" s="37">
        <v>7118004789</v>
      </c>
      <c r="M397" s="37" t="s">
        <v>859</v>
      </c>
      <c r="N397" s="6" t="s">
        <v>860</v>
      </c>
      <c r="O397" s="6" t="s">
        <v>861</v>
      </c>
      <c r="P397" s="8">
        <v>8413</v>
      </c>
      <c r="Q397" s="6" t="str">
        <f>MID(Таблица1[[#This Row],[ТН ВЭД 1]],1,2)</f>
        <v>84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  <c r="PO397" s="1"/>
      <c r="PP397" s="1"/>
      <c r="PQ397" s="1"/>
      <c r="PR397" s="1"/>
      <c r="PS397" s="1"/>
      <c r="PT397" s="1"/>
      <c r="PU397" s="1"/>
      <c r="PV397" s="1"/>
      <c r="PW397" s="1"/>
      <c r="PX397" s="1"/>
      <c r="PY397" s="1"/>
      <c r="PZ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  <c r="RF397" s="1"/>
      <c r="RG397" s="1"/>
      <c r="RH397" s="1"/>
      <c r="RI397" s="1"/>
      <c r="RJ397" s="1"/>
      <c r="RK397" s="1"/>
      <c r="RL397" s="1"/>
      <c r="RM397" s="1"/>
      <c r="RN397" s="1"/>
      <c r="RO397" s="1"/>
      <c r="RP397" s="1"/>
      <c r="RQ397" s="1"/>
      <c r="RR397" s="1"/>
      <c r="RS397" s="1"/>
      <c r="RT397" s="1"/>
      <c r="RU397" s="1"/>
      <c r="RV397" s="1"/>
      <c r="RW397" s="1"/>
      <c r="RX397" s="1"/>
      <c r="RY397" s="1"/>
      <c r="RZ397" s="1"/>
      <c r="SA397" s="1"/>
      <c r="SB397" s="1"/>
      <c r="SC397" s="1"/>
      <c r="SD397" s="1"/>
      <c r="SE397" s="1"/>
      <c r="SF397" s="1"/>
      <c r="SG397" s="1"/>
      <c r="SH397" s="1"/>
      <c r="SI397" s="1"/>
      <c r="SJ397" s="1"/>
      <c r="SK397" s="1"/>
      <c r="SL397" s="1"/>
      <c r="SM397" s="1"/>
      <c r="SN397" s="1"/>
      <c r="SO397" s="1"/>
      <c r="SP397" s="1"/>
      <c r="SQ397" s="1"/>
      <c r="SR397" s="1"/>
      <c r="SS397" s="1"/>
      <c r="ST397" s="1"/>
      <c r="SU397" s="1"/>
      <c r="SV397" s="1"/>
      <c r="SW397" s="1"/>
      <c r="SX397" s="1"/>
      <c r="SY397" s="1"/>
      <c r="SZ397" s="1"/>
      <c r="TA397" s="1"/>
      <c r="TB397" s="1"/>
      <c r="TC397" s="1"/>
      <c r="TD397" s="1"/>
      <c r="TE397" s="1"/>
      <c r="TF397" s="1"/>
      <c r="TG397" s="1"/>
      <c r="TH397" s="1"/>
      <c r="TI397" s="1"/>
      <c r="TJ397" s="1"/>
      <c r="TK397" s="1"/>
      <c r="TL397" s="1"/>
      <c r="TM397" s="1"/>
      <c r="TN397" s="1"/>
      <c r="TO397" s="1"/>
      <c r="TP397" s="1"/>
      <c r="TQ397" s="1"/>
      <c r="TR397" s="1"/>
      <c r="TS397" s="1"/>
      <c r="TT397" s="1"/>
      <c r="TU397" s="1"/>
      <c r="TV397" s="1"/>
      <c r="TW397" s="1"/>
      <c r="TX397" s="1"/>
      <c r="TY397" s="1"/>
      <c r="TZ397" s="1"/>
      <c r="UA397" s="1"/>
      <c r="UB397" s="1"/>
      <c r="UC397" s="1"/>
      <c r="UD397" s="1"/>
      <c r="UE397" s="1"/>
      <c r="UF397" s="1"/>
      <c r="UG397" s="1"/>
      <c r="UH397" s="1"/>
      <c r="UI397" s="1"/>
      <c r="UJ397" s="1"/>
      <c r="UK397" s="1"/>
      <c r="UL397" s="1"/>
      <c r="UM397" s="1"/>
      <c r="UN397" s="1"/>
      <c r="UO397" s="1"/>
      <c r="UP397" s="1"/>
      <c r="UQ397" s="1"/>
      <c r="UR397" s="1"/>
      <c r="US397" s="1"/>
      <c r="UT397" s="1"/>
      <c r="UU397" s="1"/>
      <c r="UV397" s="1"/>
      <c r="UW397" s="1"/>
      <c r="UX397" s="1"/>
      <c r="UY397" s="1"/>
      <c r="UZ397" s="1"/>
      <c r="VA397" s="1"/>
      <c r="VB397" s="1"/>
      <c r="VC397" s="1"/>
      <c r="VD397" s="1"/>
      <c r="VE397" s="1"/>
      <c r="VF397" s="1"/>
      <c r="VG397" s="1"/>
      <c r="VH397" s="1"/>
      <c r="VI397" s="1"/>
      <c r="VJ397" s="1"/>
      <c r="VK397" s="1"/>
      <c r="VL397" s="1"/>
      <c r="VM397" s="1"/>
      <c r="VN397" s="1"/>
      <c r="VO397" s="1"/>
      <c r="VP397" s="1"/>
      <c r="VQ397" s="1"/>
      <c r="VR397" s="1"/>
      <c r="VS397" s="1"/>
      <c r="VT397" s="1"/>
      <c r="VU397" s="1"/>
      <c r="VV397" s="1"/>
      <c r="VW397" s="1"/>
      <c r="VX397" s="1"/>
      <c r="VY397" s="1"/>
      <c r="VZ397" s="1"/>
      <c r="WA397" s="1"/>
      <c r="WB397" s="1"/>
      <c r="WC397" s="1"/>
      <c r="WD397" s="1"/>
      <c r="WE397" s="1"/>
      <c r="WF397" s="1"/>
      <c r="WG397" s="1"/>
      <c r="WH397" s="1"/>
      <c r="WI397" s="1"/>
      <c r="WJ397" s="1"/>
      <c r="WK397" s="1"/>
      <c r="WL397" s="1"/>
      <c r="WM397" s="1"/>
      <c r="WN397" s="1"/>
      <c r="WO397" s="1"/>
      <c r="WP397" s="1"/>
      <c r="WQ397" s="1"/>
      <c r="WR397" s="1"/>
      <c r="WS397" s="1"/>
      <c r="WT397" s="1"/>
      <c r="WU397" s="1"/>
      <c r="WV397" s="1"/>
      <c r="WW397" s="1"/>
      <c r="WX397" s="1"/>
      <c r="WY397" s="1"/>
      <c r="WZ397" s="1"/>
      <c r="XA397" s="1"/>
      <c r="XB397" s="1"/>
      <c r="XC397" s="1"/>
      <c r="XD397" s="1"/>
      <c r="XE397" s="1"/>
      <c r="XF397" s="1"/>
      <c r="XG397" s="1"/>
      <c r="XH397" s="1"/>
      <c r="XI397" s="1"/>
      <c r="XJ397" s="1"/>
      <c r="XK397" s="1"/>
      <c r="XL397" s="1"/>
      <c r="XM397" s="1"/>
      <c r="XN397" s="1"/>
      <c r="XO397" s="1"/>
      <c r="XP397" s="1"/>
      <c r="XQ397" s="1"/>
      <c r="XR397" s="1"/>
      <c r="XS397" s="1"/>
      <c r="XT397" s="1"/>
      <c r="XU397" s="1"/>
      <c r="XV397" s="1"/>
      <c r="XW397" s="1"/>
      <c r="XX397" s="1"/>
      <c r="XY397" s="1"/>
      <c r="XZ397" s="1"/>
      <c r="YA397" s="1"/>
      <c r="YB397" s="1"/>
      <c r="YC397" s="1"/>
      <c r="YD397" s="1"/>
      <c r="YE397" s="1"/>
      <c r="YF397" s="1"/>
      <c r="YG397" s="1"/>
      <c r="YH397" s="1"/>
      <c r="YI397" s="1"/>
      <c r="YJ397" s="1"/>
      <c r="YK397" s="1"/>
      <c r="YL397" s="1"/>
      <c r="YM397" s="1"/>
      <c r="YN397" s="1"/>
      <c r="YO397" s="1"/>
      <c r="YP397" s="1"/>
      <c r="YQ397" s="1"/>
      <c r="YR397" s="1"/>
      <c r="YS397" s="1"/>
      <c r="YT397" s="1"/>
      <c r="YU397" s="1"/>
      <c r="YV397" s="1"/>
      <c r="YW397" s="1"/>
      <c r="YX397" s="1"/>
      <c r="YY397" s="1"/>
      <c r="YZ397" s="1"/>
      <c r="ZA397" s="1"/>
      <c r="ZB397" s="1"/>
      <c r="ZC397" s="1"/>
      <c r="ZD397" s="1"/>
      <c r="ZE397" s="1"/>
      <c r="ZF397" s="1"/>
      <c r="ZG397" s="1"/>
      <c r="ZH397" s="1"/>
      <c r="ZI397" s="1"/>
      <c r="ZJ397" s="1"/>
      <c r="ZK397" s="1"/>
      <c r="ZL397" s="1"/>
      <c r="ZM397" s="1"/>
      <c r="ZN397" s="1"/>
      <c r="ZO397" s="1"/>
      <c r="ZP397" s="1"/>
      <c r="ZQ397" s="1"/>
      <c r="ZR397" s="1"/>
      <c r="ZS397" s="1"/>
      <c r="ZT397" s="1"/>
      <c r="ZU397" s="1"/>
      <c r="ZV397" s="1"/>
      <c r="ZW397" s="1"/>
      <c r="ZX397" s="1"/>
      <c r="ZY397" s="1"/>
      <c r="ZZ397" s="1"/>
      <c r="AAA397" s="1"/>
      <c r="AAB397" s="1"/>
      <c r="AAC397" s="1"/>
      <c r="AAD397" s="1"/>
      <c r="AAE397" s="1"/>
      <c r="AAF397" s="1"/>
      <c r="AAG397" s="1"/>
      <c r="AAH397" s="1"/>
      <c r="AAI397" s="1"/>
      <c r="AAJ397" s="1"/>
      <c r="AAK397" s="1"/>
      <c r="AAL397" s="1"/>
      <c r="AAM397" s="1"/>
      <c r="AAN397" s="1"/>
      <c r="AAO397" s="1"/>
      <c r="AAP397" s="1"/>
      <c r="AAQ397" s="1"/>
      <c r="AAR397" s="1"/>
      <c r="AAS397" s="1"/>
      <c r="AAT397" s="1"/>
      <c r="AAU397" s="1"/>
      <c r="AAV397" s="1"/>
      <c r="AAW397" s="1"/>
      <c r="AAX397" s="1"/>
      <c r="AAY397" s="1"/>
      <c r="AAZ397" s="1"/>
      <c r="ABA397" s="1"/>
      <c r="ABB397" s="1"/>
      <c r="ABC397" s="1"/>
      <c r="ABD397" s="1"/>
      <c r="ABE397" s="1"/>
      <c r="ABF397" s="1"/>
      <c r="ABG397" s="1"/>
      <c r="ABH397" s="1"/>
      <c r="ABI397" s="1"/>
      <c r="ABJ397" s="1"/>
      <c r="ABK397" s="1"/>
      <c r="ABL397" s="1"/>
      <c r="ABM397" s="1"/>
      <c r="ABN397" s="1"/>
      <c r="ABO397" s="1"/>
      <c r="ABP397" s="1"/>
      <c r="ABQ397" s="1"/>
      <c r="ABR397" s="1"/>
      <c r="ABS397" s="1"/>
      <c r="ABT397" s="1"/>
      <c r="ABU397" s="1"/>
      <c r="ABV397" s="1"/>
      <c r="ABW397" s="1"/>
      <c r="ABX397" s="1"/>
      <c r="ABY397" s="1"/>
      <c r="ABZ397" s="1"/>
      <c r="ACA397" s="1"/>
      <c r="ACB397" s="1"/>
      <c r="ACC397" s="1"/>
      <c r="ACD397" s="1"/>
      <c r="ACE397" s="1"/>
      <c r="ACF397" s="1"/>
      <c r="ACG397" s="1"/>
      <c r="ACH397" s="1"/>
      <c r="ACI397" s="1"/>
      <c r="ACJ397" s="1"/>
      <c r="ACK397" s="1"/>
      <c r="ACL397" s="1"/>
      <c r="ACM397" s="1"/>
      <c r="ACN397" s="1"/>
      <c r="ACO397" s="1"/>
      <c r="ACP397" s="1"/>
      <c r="ACQ397" s="1"/>
      <c r="ACR397" s="1"/>
      <c r="ACS397" s="1"/>
      <c r="ACT397" s="1"/>
      <c r="ACU397" s="1"/>
      <c r="ACV397" s="1"/>
      <c r="ACW397" s="1"/>
      <c r="ACX397" s="1"/>
      <c r="ACY397" s="1"/>
      <c r="ACZ397" s="1"/>
      <c r="ADA397" s="1"/>
      <c r="ADB397" s="1"/>
      <c r="ADC397" s="1"/>
      <c r="ADD397" s="1"/>
      <c r="ADE397" s="1"/>
      <c r="ADF397" s="1"/>
      <c r="ADG397" s="1"/>
      <c r="ADH397" s="1"/>
      <c r="ADI397" s="1"/>
      <c r="ADJ397" s="1"/>
      <c r="ADK397" s="1"/>
      <c r="ADL397" s="1"/>
      <c r="ADM397" s="1"/>
      <c r="ADN397" s="1"/>
      <c r="ADO397" s="1"/>
      <c r="ADP397" s="1"/>
      <c r="ADQ397" s="1"/>
      <c r="ADR397" s="1"/>
      <c r="ADS397" s="1"/>
      <c r="ADT397" s="1"/>
      <c r="ADU397" s="1"/>
      <c r="ADV397" s="1"/>
      <c r="ADW397" s="1"/>
      <c r="ADX397" s="1"/>
      <c r="ADY397" s="1"/>
      <c r="ADZ397" s="1"/>
      <c r="AEA397" s="1"/>
      <c r="AEB397" s="1"/>
      <c r="AEC397" s="1"/>
      <c r="AED397" s="1"/>
      <c r="AEE397" s="1"/>
      <c r="AEF397" s="1"/>
      <c r="AEG397" s="1"/>
      <c r="AEH397" s="1"/>
      <c r="AEI397" s="1"/>
      <c r="AEJ397" s="1"/>
      <c r="AEK397" s="1"/>
      <c r="AEL397" s="1"/>
      <c r="AEM397" s="1"/>
      <c r="AEN397" s="1"/>
      <c r="AEO397" s="1"/>
      <c r="AEP397" s="1"/>
      <c r="AEQ397" s="1"/>
      <c r="AER397" s="1"/>
      <c r="AES397" s="1"/>
      <c r="AET397" s="1"/>
      <c r="AEU397" s="1"/>
      <c r="AEV397" s="1"/>
      <c r="AEW397" s="1"/>
      <c r="AEX397" s="1"/>
      <c r="AEY397" s="1"/>
      <c r="AEZ397" s="1"/>
      <c r="AFA397" s="1"/>
      <c r="AFB397" s="1"/>
      <c r="AFC397" s="1"/>
      <c r="AFD397" s="1"/>
      <c r="AFE397" s="1"/>
      <c r="AFF397" s="1"/>
      <c r="AFG397" s="1"/>
      <c r="AFH397" s="1"/>
      <c r="AFI397" s="1"/>
      <c r="AFJ397" s="1"/>
      <c r="AFK397" s="1"/>
      <c r="AFL397" s="1"/>
      <c r="AFM397" s="1"/>
      <c r="AFN397" s="1"/>
      <c r="AFO397" s="1"/>
      <c r="AFP397" s="1"/>
      <c r="AFQ397" s="1"/>
      <c r="AFR397" s="1"/>
      <c r="AFS397" s="1"/>
      <c r="AFT397" s="1"/>
      <c r="AFU397" s="1"/>
      <c r="AFV397" s="1"/>
      <c r="AFW397" s="1"/>
      <c r="AFX397" s="1"/>
      <c r="AFY397" s="1"/>
      <c r="AFZ397" s="1"/>
      <c r="AGA397" s="1"/>
      <c r="AGB397" s="1"/>
      <c r="AGC397" s="1"/>
      <c r="AGD397" s="1"/>
      <c r="AGE397" s="1"/>
      <c r="AGF397" s="1"/>
      <c r="AGG397" s="1"/>
      <c r="AGH397" s="1"/>
      <c r="AGI397" s="1"/>
      <c r="AGJ397" s="1"/>
      <c r="AGK397" s="1"/>
      <c r="AGL397" s="1"/>
      <c r="AGM397" s="1"/>
      <c r="AGN397" s="1"/>
      <c r="AGO397" s="1"/>
      <c r="AGP397" s="1"/>
      <c r="AGQ397" s="1"/>
      <c r="AGR397" s="1"/>
      <c r="AGS397" s="1"/>
      <c r="AGT397" s="1"/>
      <c r="AGU397" s="1"/>
      <c r="AGV397" s="1"/>
      <c r="AGW397" s="1"/>
      <c r="AGX397" s="1"/>
      <c r="AGY397" s="1"/>
      <c r="AGZ397" s="1"/>
      <c r="AHA397" s="1"/>
      <c r="AHB397" s="1"/>
      <c r="AHC397" s="1"/>
      <c r="AHD397" s="1"/>
      <c r="AHE397" s="1"/>
      <c r="AHF397" s="1"/>
      <c r="AHG397" s="1"/>
      <c r="AHH397" s="1"/>
      <c r="AHI397" s="1"/>
      <c r="AHJ397" s="1"/>
      <c r="AHK397" s="1"/>
      <c r="AHL397" s="1"/>
      <c r="AHM397" s="1"/>
      <c r="AHN397" s="1"/>
      <c r="AHO397" s="1"/>
      <c r="AHP397" s="1"/>
      <c r="AHQ397" s="1"/>
      <c r="AHR397" s="1"/>
      <c r="AHS397" s="1"/>
      <c r="AHT397" s="1"/>
      <c r="AHU397" s="1"/>
      <c r="AHV397" s="1"/>
      <c r="AHW397" s="1"/>
      <c r="AHX397" s="1"/>
      <c r="AHY397" s="1"/>
      <c r="AHZ397" s="1"/>
      <c r="AIA397" s="1"/>
      <c r="AIB397" s="1"/>
      <c r="AIC397" s="1"/>
      <c r="AID397" s="1"/>
      <c r="AIE397" s="1"/>
      <c r="AIF397" s="1"/>
      <c r="AIG397" s="1"/>
      <c r="AIH397" s="1"/>
      <c r="AII397" s="1"/>
      <c r="AIJ397" s="1"/>
      <c r="AIK397" s="1"/>
      <c r="AIL397" s="1"/>
      <c r="AIM397" s="1"/>
      <c r="AIN397" s="1"/>
      <c r="AIO397" s="1"/>
      <c r="AIP397" s="1"/>
      <c r="AIQ397" s="1"/>
      <c r="AIR397" s="1"/>
      <c r="AIS397" s="1"/>
      <c r="AIT397" s="1"/>
      <c r="AIU397" s="1"/>
      <c r="AIV397" s="1"/>
      <c r="AIW397" s="1"/>
      <c r="AIX397" s="1"/>
      <c r="AIY397" s="1"/>
      <c r="AIZ397" s="1"/>
      <c r="AJA397" s="1"/>
      <c r="AJB397" s="1"/>
      <c r="AJC397" s="1"/>
      <c r="AJD397" s="1"/>
      <c r="AJE397" s="1"/>
      <c r="AJF397" s="1"/>
      <c r="AJG397" s="1"/>
      <c r="AJH397" s="1"/>
      <c r="AJI397" s="1"/>
      <c r="AJJ397" s="1"/>
      <c r="AJK397" s="1"/>
      <c r="AJL397" s="1"/>
      <c r="AJM397" s="1"/>
      <c r="AJN397" s="1"/>
      <c r="AJO397" s="1"/>
      <c r="AJP397" s="1"/>
      <c r="AJQ397" s="1"/>
      <c r="AJR397" s="1"/>
      <c r="AJS397" s="1"/>
      <c r="AJT397" s="1"/>
      <c r="AJU397" s="1"/>
      <c r="AJV397" s="1"/>
      <c r="AJW397" s="1"/>
      <c r="AJX397" s="1"/>
      <c r="AJY397" s="1"/>
      <c r="AJZ397" s="1"/>
      <c r="AKA397" s="1"/>
      <c r="AKB397" s="1"/>
      <c r="AKC397" s="1"/>
      <c r="AKD397" s="1"/>
      <c r="AKE397" s="1"/>
      <c r="AKF397" s="1"/>
      <c r="AKG397" s="1"/>
      <c r="AKH397" s="1"/>
      <c r="AKI397" s="1"/>
      <c r="AKJ397" s="1"/>
      <c r="AKK397" s="1"/>
      <c r="AKL397" s="1"/>
      <c r="AKM397" s="1"/>
      <c r="AKN397" s="1"/>
      <c r="AKO397" s="1"/>
      <c r="AKP397" s="1"/>
      <c r="AKQ397" s="1"/>
      <c r="AKR397" s="1"/>
      <c r="AKS397" s="1"/>
      <c r="AKT397" s="1"/>
      <c r="AKU397" s="1"/>
      <c r="AKV397" s="1"/>
      <c r="AKW397" s="1"/>
      <c r="AKX397" s="1"/>
      <c r="AKY397" s="1"/>
      <c r="AKZ397" s="1"/>
      <c r="ALA397" s="1"/>
      <c r="ALB397" s="1"/>
      <c r="ALC397" s="1"/>
      <c r="ALD397" s="1"/>
      <c r="ALE397" s="1"/>
      <c r="ALF397" s="1"/>
      <c r="ALG397" s="1"/>
      <c r="ALH397" s="1"/>
      <c r="ALI397" s="1"/>
      <c r="ALJ397" s="1"/>
      <c r="ALK397" s="1"/>
      <c r="ALL397" s="1"/>
      <c r="ALM397" s="1"/>
      <c r="ALN397" s="1"/>
      <c r="ALO397" s="1"/>
      <c r="ALP397" s="1"/>
      <c r="ALQ397" s="1"/>
      <c r="ALR397" s="1"/>
      <c r="ALS397" s="1"/>
      <c r="ALT397" s="1"/>
      <c r="ALU397" s="1"/>
      <c r="ALV397" s="1"/>
      <c r="ALW397" s="1"/>
      <c r="ALX397" s="1"/>
      <c r="ALY397" s="1"/>
      <c r="ALZ397" s="1"/>
      <c r="AMA397" s="1"/>
      <c r="AMB397" s="1"/>
      <c r="AMC397" s="1"/>
      <c r="AMD397" s="1"/>
      <c r="AME397" s="1"/>
      <c r="AMF397" s="1"/>
      <c r="AMG397" s="1"/>
      <c r="AMH397" s="1"/>
      <c r="AMI397" s="1"/>
      <c r="AMJ397" s="1"/>
    </row>
    <row r="398" spans="1:1024" customFormat="1" hidden="1" x14ac:dyDescent="0.25">
      <c r="A398" s="49" t="s">
        <v>893</v>
      </c>
      <c r="B398" s="10">
        <v>8413608000</v>
      </c>
      <c r="C398" s="13" t="s">
        <v>894</v>
      </c>
      <c r="D398" s="84" t="s">
        <v>895</v>
      </c>
      <c r="E398" s="27" t="s">
        <v>870</v>
      </c>
      <c r="F398" s="10"/>
      <c r="G398" s="10"/>
      <c r="H398" s="10"/>
      <c r="I398" s="10"/>
      <c r="J398" s="10"/>
      <c r="K398" s="38" t="s">
        <v>858</v>
      </c>
      <c r="L398" s="38">
        <v>7118004789</v>
      </c>
      <c r="M398" s="38" t="s">
        <v>859</v>
      </c>
      <c r="N398" s="13" t="s">
        <v>860</v>
      </c>
      <c r="O398" s="13" t="s">
        <v>861</v>
      </c>
      <c r="P398" s="15">
        <v>8413</v>
      </c>
      <c r="Q398" s="13" t="str">
        <f>MID(Таблица1[[#This Row],[ТН ВЭД 1]],1,2)</f>
        <v>84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A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A398" s="1"/>
      <c r="MB398" s="1"/>
      <c r="MC398" s="1"/>
      <c r="MD398" s="1"/>
      <c r="ME398" s="1"/>
      <c r="MF398" s="1"/>
      <c r="MG398" s="1"/>
      <c r="MH398" s="1"/>
      <c r="MI398" s="1"/>
      <c r="MJ398" s="1"/>
      <c r="MK398" s="1"/>
      <c r="ML398" s="1"/>
      <c r="MM398" s="1"/>
      <c r="MN398" s="1"/>
      <c r="MO398" s="1"/>
      <c r="MP398" s="1"/>
      <c r="MQ398" s="1"/>
      <c r="MR398" s="1"/>
      <c r="MS398" s="1"/>
      <c r="MT398" s="1"/>
      <c r="MU398" s="1"/>
      <c r="MV398" s="1"/>
      <c r="MW398" s="1"/>
      <c r="MX398" s="1"/>
      <c r="MY398" s="1"/>
      <c r="MZ398" s="1"/>
      <c r="NA398" s="1"/>
      <c r="NB398" s="1"/>
      <c r="NC398" s="1"/>
      <c r="ND398" s="1"/>
      <c r="NE398" s="1"/>
      <c r="NF398" s="1"/>
      <c r="NG398" s="1"/>
      <c r="NH398" s="1"/>
      <c r="NI398" s="1"/>
      <c r="NJ398" s="1"/>
      <c r="NK398" s="1"/>
      <c r="NL398" s="1"/>
      <c r="NM398" s="1"/>
      <c r="NN398" s="1"/>
      <c r="NO398" s="1"/>
      <c r="NP398" s="1"/>
      <c r="NQ398" s="1"/>
      <c r="NR398" s="1"/>
      <c r="NS398" s="1"/>
      <c r="NT398" s="1"/>
      <c r="NU398" s="1"/>
      <c r="NV398" s="1"/>
      <c r="NW398" s="1"/>
      <c r="NX398" s="1"/>
      <c r="NY398" s="1"/>
      <c r="NZ398" s="1"/>
      <c r="OA398" s="1"/>
      <c r="OB398" s="1"/>
      <c r="OC398" s="1"/>
      <c r="OD398" s="1"/>
      <c r="OE398" s="1"/>
      <c r="OF398" s="1"/>
      <c r="OG398" s="1"/>
      <c r="OH398" s="1"/>
      <c r="OI398" s="1"/>
      <c r="OJ398" s="1"/>
      <c r="OK398" s="1"/>
      <c r="OL398" s="1"/>
      <c r="OM398" s="1"/>
      <c r="ON398" s="1"/>
      <c r="OO398" s="1"/>
      <c r="OP398" s="1"/>
      <c r="OQ398" s="1"/>
      <c r="OR398" s="1"/>
      <c r="OS398" s="1"/>
      <c r="OT398" s="1"/>
      <c r="OU398" s="1"/>
      <c r="OV398" s="1"/>
      <c r="OW398" s="1"/>
      <c r="OX398" s="1"/>
      <c r="OY398" s="1"/>
      <c r="OZ398" s="1"/>
      <c r="PA398" s="1"/>
      <c r="PB398" s="1"/>
      <c r="PC398" s="1"/>
      <c r="PD398" s="1"/>
      <c r="PE398" s="1"/>
      <c r="PF398" s="1"/>
      <c r="PG398" s="1"/>
      <c r="PH398" s="1"/>
      <c r="PI398" s="1"/>
      <c r="PJ398" s="1"/>
      <c r="PK398" s="1"/>
      <c r="PL398" s="1"/>
      <c r="PM398" s="1"/>
      <c r="PN398" s="1"/>
      <c r="PO398" s="1"/>
      <c r="PP398" s="1"/>
      <c r="PQ398" s="1"/>
      <c r="PR398" s="1"/>
      <c r="PS398" s="1"/>
      <c r="PT398" s="1"/>
      <c r="PU398" s="1"/>
      <c r="PV398" s="1"/>
      <c r="PW398" s="1"/>
      <c r="PX398" s="1"/>
      <c r="PY398" s="1"/>
      <c r="PZ398" s="1"/>
      <c r="QA398" s="1"/>
      <c r="QB398" s="1"/>
      <c r="QC398" s="1"/>
      <c r="QD398" s="1"/>
      <c r="QE398" s="1"/>
      <c r="QF398" s="1"/>
      <c r="QG398" s="1"/>
      <c r="QH398" s="1"/>
      <c r="QI398" s="1"/>
      <c r="QJ398" s="1"/>
      <c r="QK398" s="1"/>
      <c r="QL398" s="1"/>
      <c r="QM398" s="1"/>
      <c r="QN398" s="1"/>
      <c r="QO398" s="1"/>
      <c r="QP398" s="1"/>
      <c r="QQ398" s="1"/>
      <c r="QR398" s="1"/>
      <c r="QS398" s="1"/>
      <c r="QT398" s="1"/>
      <c r="QU398" s="1"/>
      <c r="QV398" s="1"/>
      <c r="QW398" s="1"/>
      <c r="QX398" s="1"/>
      <c r="QY398" s="1"/>
      <c r="QZ398" s="1"/>
      <c r="RA398" s="1"/>
      <c r="RB398" s="1"/>
      <c r="RC398" s="1"/>
      <c r="RD398" s="1"/>
      <c r="RE398" s="1"/>
      <c r="RF398" s="1"/>
      <c r="RG398" s="1"/>
      <c r="RH398" s="1"/>
      <c r="RI398" s="1"/>
      <c r="RJ398" s="1"/>
      <c r="RK398" s="1"/>
      <c r="RL398" s="1"/>
      <c r="RM398" s="1"/>
      <c r="RN398" s="1"/>
      <c r="RO398" s="1"/>
      <c r="RP398" s="1"/>
      <c r="RQ398" s="1"/>
      <c r="RR398" s="1"/>
      <c r="RS398" s="1"/>
      <c r="RT398" s="1"/>
      <c r="RU398" s="1"/>
      <c r="RV398" s="1"/>
      <c r="RW398" s="1"/>
      <c r="RX398" s="1"/>
      <c r="RY398" s="1"/>
      <c r="RZ398" s="1"/>
      <c r="SA398" s="1"/>
      <c r="SB398" s="1"/>
      <c r="SC398" s="1"/>
      <c r="SD398" s="1"/>
      <c r="SE398" s="1"/>
      <c r="SF398" s="1"/>
      <c r="SG398" s="1"/>
      <c r="SH398" s="1"/>
      <c r="SI398" s="1"/>
      <c r="SJ398" s="1"/>
      <c r="SK398" s="1"/>
      <c r="SL398" s="1"/>
      <c r="SM398" s="1"/>
      <c r="SN398" s="1"/>
      <c r="SO398" s="1"/>
      <c r="SP398" s="1"/>
      <c r="SQ398" s="1"/>
      <c r="SR398" s="1"/>
      <c r="SS398" s="1"/>
      <c r="ST398" s="1"/>
      <c r="SU398" s="1"/>
      <c r="SV398" s="1"/>
      <c r="SW398" s="1"/>
      <c r="SX398" s="1"/>
      <c r="SY398" s="1"/>
      <c r="SZ398" s="1"/>
      <c r="TA398" s="1"/>
      <c r="TB398" s="1"/>
      <c r="TC398" s="1"/>
      <c r="TD398" s="1"/>
      <c r="TE398" s="1"/>
      <c r="TF398" s="1"/>
      <c r="TG398" s="1"/>
      <c r="TH398" s="1"/>
      <c r="TI398" s="1"/>
      <c r="TJ398" s="1"/>
      <c r="TK398" s="1"/>
      <c r="TL398" s="1"/>
      <c r="TM398" s="1"/>
      <c r="TN398" s="1"/>
      <c r="TO398" s="1"/>
      <c r="TP398" s="1"/>
      <c r="TQ398" s="1"/>
      <c r="TR398" s="1"/>
      <c r="TS398" s="1"/>
      <c r="TT398" s="1"/>
      <c r="TU398" s="1"/>
      <c r="TV398" s="1"/>
      <c r="TW398" s="1"/>
      <c r="TX398" s="1"/>
      <c r="TY398" s="1"/>
      <c r="TZ398" s="1"/>
      <c r="UA398" s="1"/>
      <c r="UB398" s="1"/>
      <c r="UC398" s="1"/>
      <c r="UD398" s="1"/>
      <c r="UE398" s="1"/>
      <c r="UF398" s="1"/>
      <c r="UG398" s="1"/>
      <c r="UH398" s="1"/>
      <c r="UI398" s="1"/>
      <c r="UJ398" s="1"/>
      <c r="UK398" s="1"/>
      <c r="UL398" s="1"/>
      <c r="UM398" s="1"/>
      <c r="UN398" s="1"/>
      <c r="UO398" s="1"/>
      <c r="UP398" s="1"/>
      <c r="UQ398" s="1"/>
      <c r="UR398" s="1"/>
      <c r="US398" s="1"/>
      <c r="UT398" s="1"/>
      <c r="UU398" s="1"/>
      <c r="UV398" s="1"/>
      <c r="UW398" s="1"/>
      <c r="UX398" s="1"/>
      <c r="UY398" s="1"/>
      <c r="UZ398" s="1"/>
      <c r="VA398" s="1"/>
      <c r="VB398" s="1"/>
      <c r="VC398" s="1"/>
      <c r="VD398" s="1"/>
      <c r="VE398" s="1"/>
      <c r="VF398" s="1"/>
      <c r="VG398" s="1"/>
      <c r="VH398" s="1"/>
      <c r="VI398" s="1"/>
      <c r="VJ398" s="1"/>
      <c r="VK398" s="1"/>
      <c r="VL398" s="1"/>
      <c r="VM398" s="1"/>
      <c r="VN398" s="1"/>
      <c r="VO398" s="1"/>
      <c r="VP398" s="1"/>
      <c r="VQ398" s="1"/>
      <c r="VR398" s="1"/>
      <c r="VS398" s="1"/>
      <c r="VT398" s="1"/>
      <c r="VU398" s="1"/>
      <c r="VV398" s="1"/>
      <c r="VW398" s="1"/>
      <c r="VX398" s="1"/>
      <c r="VY398" s="1"/>
      <c r="VZ398" s="1"/>
      <c r="WA398" s="1"/>
      <c r="WB398" s="1"/>
      <c r="WC398" s="1"/>
      <c r="WD398" s="1"/>
      <c r="WE398" s="1"/>
      <c r="WF398" s="1"/>
      <c r="WG398" s="1"/>
      <c r="WH398" s="1"/>
      <c r="WI398" s="1"/>
      <c r="WJ398" s="1"/>
      <c r="WK398" s="1"/>
      <c r="WL398" s="1"/>
      <c r="WM398" s="1"/>
      <c r="WN398" s="1"/>
      <c r="WO398" s="1"/>
      <c r="WP398" s="1"/>
      <c r="WQ398" s="1"/>
      <c r="WR398" s="1"/>
      <c r="WS398" s="1"/>
      <c r="WT398" s="1"/>
      <c r="WU398" s="1"/>
      <c r="WV398" s="1"/>
      <c r="WW398" s="1"/>
      <c r="WX398" s="1"/>
      <c r="WY398" s="1"/>
      <c r="WZ398" s="1"/>
      <c r="XA398" s="1"/>
      <c r="XB398" s="1"/>
      <c r="XC398" s="1"/>
      <c r="XD398" s="1"/>
      <c r="XE398" s="1"/>
      <c r="XF398" s="1"/>
      <c r="XG398" s="1"/>
      <c r="XH398" s="1"/>
      <c r="XI398" s="1"/>
      <c r="XJ398" s="1"/>
      <c r="XK398" s="1"/>
      <c r="XL398" s="1"/>
      <c r="XM398" s="1"/>
      <c r="XN398" s="1"/>
      <c r="XO398" s="1"/>
      <c r="XP398" s="1"/>
      <c r="XQ398" s="1"/>
      <c r="XR398" s="1"/>
      <c r="XS398" s="1"/>
      <c r="XT398" s="1"/>
      <c r="XU398" s="1"/>
      <c r="XV398" s="1"/>
      <c r="XW398" s="1"/>
      <c r="XX398" s="1"/>
      <c r="XY398" s="1"/>
      <c r="XZ398" s="1"/>
      <c r="YA398" s="1"/>
      <c r="YB398" s="1"/>
      <c r="YC398" s="1"/>
      <c r="YD398" s="1"/>
      <c r="YE398" s="1"/>
      <c r="YF398" s="1"/>
      <c r="YG398" s="1"/>
      <c r="YH398" s="1"/>
      <c r="YI398" s="1"/>
      <c r="YJ398" s="1"/>
      <c r="YK398" s="1"/>
      <c r="YL398" s="1"/>
      <c r="YM398" s="1"/>
      <c r="YN398" s="1"/>
      <c r="YO398" s="1"/>
      <c r="YP398" s="1"/>
      <c r="YQ398" s="1"/>
      <c r="YR398" s="1"/>
      <c r="YS398" s="1"/>
      <c r="YT398" s="1"/>
      <c r="YU398" s="1"/>
      <c r="YV398" s="1"/>
      <c r="YW398" s="1"/>
      <c r="YX398" s="1"/>
      <c r="YY398" s="1"/>
      <c r="YZ398" s="1"/>
      <c r="ZA398" s="1"/>
      <c r="ZB398" s="1"/>
      <c r="ZC398" s="1"/>
      <c r="ZD398" s="1"/>
      <c r="ZE398" s="1"/>
      <c r="ZF398" s="1"/>
      <c r="ZG398" s="1"/>
      <c r="ZH398" s="1"/>
      <c r="ZI398" s="1"/>
      <c r="ZJ398" s="1"/>
      <c r="ZK398" s="1"/>
      <c r="ZL398" s="1"/>
      <c r="ZM398" s="1"/>
      <c r="ZN398" s="1"/>
      <c r="ZO398" s="1"/>
      <c r="ZP398" s="1"/>
      <c r="ZQ398" s="1"/>
      <c r="ZR398" s="1"/>
      <c r="ZS398" s="1"/>
      <c r="ZT398" s="1"/>
      <c r="ZU398" s="1"/>
      <c r="ZV398" s="1"/>
      <c r="ZW398" s="1"/>
      <c r="ZX398" s="1"/>
      <c r="ZY398" s="1"/>
      <c r="ZZ398" s="1"/>
      <c r="AAA398" s="1"/>
      <c r="AAB398" s="1"/>
      <c r="AAC398" s="1"/>
      <c r="AAD398" s="1"/>
      <c r="AAE398" s="1"/>
      <c r="AAF398" s="1"/>
      <c r="AAG398" s="1"/>
      <c r="AAH398" s="1"/>
      <c r="AAI398" s="1"/>
      <c r="AAJ398" s="1"/>
      <c r="AAK398" s="1"/>
      <c r="AAL398" s="1"/>
      <c r="AAM398" s="1"/>
      <c r="AAN398" s="1"/>
      <c r="AAO398" s="1"/>
      <c r="AAP398" s="1"/>
      <c r="AAQ398" s="1"/>
      <c r="AAR398" s="1"/>
      <c r="AAS398" s="1"/>
      <c r="AAT398" s="1"/>
      <c r="AAU398" s="1"/>
      <c r="AAV398" s="1"/>
      <c r="AAW398" s="1"/>
      <c r="AAX398" s="1"/>
      <c r="AAY398" s="1"/>
      <c r="AAZ398" s="1"/>
      <c r="ABA398" s="1"/>
      <c r="ABB398" s="1"/>
      <c r="ABC398" s="1"/>
      <c r="ABD398" s="1"/>
      <c r="ABE398" s="1"/>
      <c r="ABF398" s="1"/>
      <c r="ABG398" s="1"/>
      <c r="ABH398" s="1"/>
      <c r="ABI398" s="1"/>
      <c r="ABJ398" s="1"/>
      <c r="ABK398" s="1"/>
      <c r="ABL398" s="1"/>
      <c r="ABM398" s="1"/>
      <c r="ABN398" s="1"/>
      <c r="ABO398" s="1"/>
      <c r="ABP398" s="1"/>
      <c r="ABQ398" s="1"/>
      <c r="ABR398" s="1"/>
      <c r="ABS398" s="1"/>
      <c r="ABT398" s="1"/>
      <c r="ABU398" s="1"/>
      <c r="ABV398" s="1"/>
      <c r="ABW398" s="1"/>
      <c r="ABX398" s="1"/>
      <c r="ABY398" s="1"/>
      <c r="ABZ398" s="1"/>
      <c r="ACA398" s="1"/>
      <c r="ACB398" s="1"/>
      <c r="ACC398" s="1"/>
      <c r="ACD398" s="1"/>
      <c r="ACE398" s="1"/>
      <c r="ACF398" s="1"/>
      <c r="ACG398" s="1"/>
      <c r="ACH398" s="1"/>
      <c r="ACI398" s="1"/>
      <c r="ACJ398" s="1"/>
      <c r="ACK398" s="1"/>
      <c r="ACL398" s="1"/>
      <c r="ACM398" s="1"/>
      <c r="ACN398" s="1"/>
      <c r="ACO398" s="1"/>
      <c r="ACP398" s="1"/>
      <c r="ACQ398" s="1"/>
      <c r="ACR398" s="1"/>
      <c r="ACS398" s="1"/>
      <c r="ACT398" s="1"/>
      <c r="ACU398" s="1"/>
      <c r="ACV398" s="1"/>
      <c r="ACW398" s="1"/>
      <c r="ACX398" s="1"/>
      <c r="ACY398" s="1"/>
      <c r="ACZ398" s="1"/>
      <c r="ADA398" s="1"/>
      <c r="ADB398" s="1"/>
      <c r="ADC398" s="1"/>
      <c r="ADD398" s="1"/>
      <c r="ADE398" s="1"/>
      <c r="ADF398" s="1"/>
      <c r="ADG398" s="1"/>
      <c r="ADH398" s="1"/>
      <c r="ADI398" s="1"/>
      <c r="ADJ398" s="1"/>
      <c r="ADK398" s="1"/>
      <c r="ADL398" s="1"/>
      <c r="ADM398" s="1"/>
      <c r="ADN398" s="1"/>
      <c r="ADO398" s="1"/>
      <c r="ADP398" s="1"/>
      <c r="ADQ398" s="1"/>
      <c r="ADR398" s="1"/>
      <c r="ADS398" s="1"/>
      <c r="ADT398" s="1"/>
      <c r="ADU398" s="1"/>
      <c r="ADV398" s="1"/>
      <c r="ADW398" s="1"/>
      <c r="ADX398" s="1"/>
      <c r="ADY398" s="1"/>
      <c r="ADZ398" s="1"/>
      <c r="AEA398" s="1"/>
      <c r="AEB398" s="1"/>
      <c r="AEC398" s="1"/>
      <c r="AED398" s="1"/>
      <c r="AEE398" s="1"/>
      <c r="AEF398" s="1"/>
      <c r="AEG398" s="1"/>
      <c r="AEH398" s="1"/>
      <c r="AEI398" s="1"/>
      <c r="AEJ398" s="1"/>
      <c r="AEK398" s="1"/>
      <c r="AEL398" s="1"/>
      <c r="AEM398" s="1"/>
      <c r="AEN398" s="1"/>
      <c r="AEO398" s="1"/>
      <c r="AEP398" s="1"/>
      <c r="AEQ398" s="1"/>
      <c r="AER398" s="1"/>
      <c r="AES398" s="1"/>
      <c r="AET398" s="1"/>
      <c r="AEU398" s="1"/>
      <c r="AEV398" s="1"/>
      <c r="AEW398" s="1"/>
      <c r="AEX398" s="1"/>
      <c r="AEY398" s="1"/>
      <c r="AEZ398" s="1"/>
      <c r="AFA398" s="1"/>
      <c r="AFB398" s="1"/>
      <c r="AFC398" s="1"/>
      <c r="AFD398" s="1"/>
      <c r="AFE398" s="1"/>
      <c r="AFF398" s="1"/>
      <c r="AFG398" s="1"/>
      <c r="AFH398" s="1"/>
      <c r="AFI398" s="1"/>
      <c r="AFJ398" s="1"/>
      <c r="AFK398" s="1"/>
      <c r="AFL398" s="1"/>
      <c r="AFM398" s="1"/>
      <c r="AFN398" s="1"/>
      <c r="AFO398" s="1"/>
      <c r="AFP398" s="1"/>
      <c r="AFQ398" s="1"/>
      <c r="AFR398" s="1"/>
      <c r="AFS398" s="1"/>
      <c r="AFT398" s="1"/>
      <c r="AFU398" s="1"/>
      <c r="AFV398" s="1"/>
      <c r="AFW398" s="1"/>
      <c r="AFX398" s="1"/>
      <c r="AFY398" s="1"/>
      <c r="AFZ398" s="1"/>
      <c r="AGA398" s="1"/>
      <c r="AGB398" s="1"/>
      <c r="AGC398" s="1"/>
      <c r="AGD398" s="1"/>
      <c r="AGE398" s="1"/>
      <c r="AGF398" s="1"/>
      <c r="AGG398" s="1"/>
      <c r="AGH398" s="1"/>
      <c r="AGI398" s="1"/>
      <c r="AGJ398" s="1"/>
      <c r="AGK398" s="1"/>
      <c r="AGL398" s="1"/>
      <c r="AGM398" s="1"/>
      <c r="AGN398" s="1"/>
      <c r="AGO398" s="1"/>
      <c r="AGP398" s="1"/>
      <c r="AGQ398" s="1"/>
      <c r="AGR398" s="1"/>
      <c r="AGS398" s="1"/>
      <c r="AGT398" s="1"/>
      <c r="AGU398" s="1"/>
      <c r="AGV398" s="1"/>
      <c r="AGW398" s="1"/>
      <c r="AGX398" s="1"/>
      <c r="AGY398" s="1"/>
      <c r="AGZ398" s="1"/>
      <c r="AHA398" s="1"/>
      <c r="AHB398" s="1"/>
      <c r="AHC398" s="1"/>
      <c r="AHD398" s="1"/>
      <c r="AHE398" s="1"/>
      <c r="AHF398" s="1"/>
      <c r="AHG398" s="1"/>
      <c r="AHH398" s="1"/>
      <c r="AHI398" s="1"/>
      <c r="AHJ398" s="1"/>
      <c r="AHK398" s="1"/>
      <c r="AHL398" s="1"/>
      <c r="AHM398" s="1"/>
      <c r="AHN398" s="1"/>
      <c r="AHO398" s="1"/>
      <c r="AHP398" s="1"/>
      <c r="AHQ398" s="1"/>
      <c r="AHR398" s="1"/>
      <c r="AHS398" s="1"/>
      <c r="AHT398" s="1"/>
      <c r="AHU398" s="1"/>
      <c r="AHV398" s="1"/>
      <c r="AHW398" s="1"/>
      <c r="AHX398" s="1"/>
      <c r="AHY398" s="1"/>
      <c r="AHZ398" s="1"/>
      <c r="AIA398" s="1"/>
      <c r="AIB398" s="1"/>
      <c r="AIC398" s="1"/>
      <c r="AID398" s="1"/>
      <c r="AIE398" s="1"/>
      <c r="AIF398" s="1"/>
      <c r="AIG398" s="1"/>
      <c r="AIH398" s="1"/>
      <c r="AII398" s="1"/>
      <c r="AIJ398" s="1"/>
      <c r="AIK398" s="1"/>
      <c r="AIL398" s="1"/>
      <c r="AIM398" s="1"/>
      <c r="AIN398" s="1"/>
      <c r="AIO398" s="1"/>
      <c r="AIP398" s="1"/>
      <c r="AIQ398" s="1"/>
      <c r="AIR398" s="1"/>
      <c r="AIS398" s="1"/>
      <c r="AIT398" s="1"/>
      <c r="AIU398" s="1"/>
      <c r="AIV398" s="1"/>
      <c r="AIW398" s="1"/>
      <c r="AIX398" s="1"/>
      <c r="AIY398" s="1"/>
      <c r="AIZ398" s="1"/>
      <c r="AJA398" s="1"/>
      <c r="AJB398" s="1"/>
      <c r="AJC398" s="1"/>
      <c r="AJD398" s="1"/>
      <c r="AJE398" s="1"/>
      <c r="AJF398" s="1"/>
      <c r="AJG398" s="1"/>
      <c r="AJH398" s="1"/>
      <c r="AJI398" s="1"/>
      <c r="AJJ398" s="1"/>
      <c r="AJK398" s="1"/>
      <c r="AJL398" s="1"/>
      <c r="AJM398" s="1"/>
      <c r="AJN398" s="1"/>
      <c r="AJO398" s="1"/>
      <c r="AJP398" s="1"/>
      <c r="AJQ398" s="1"/>
      <c r="AJR398" s="1"/>
      <c r="AJS398" s="1"/>
      <c r="AJT398" s="1"/>
      <c r="AJU398" s="1"/>
      <c r="AJV398" s="1"/>
      <c r="AJW398" s="1"/>
      <c r="AJX398" s="1"/>
      <c r="AJY398" s="1"/>
      <c r="AJZ398" s="1"/>
      <c r="AKA398" s="1"/>
      <c r="AKB398" s="1"/>
      <c r="AKC398" s="1"/>
      <c r="AKD398" s="1"/>
      <c r="AKE398" s="1"/>
      <c r="AKF398" s="1"/>
      <c r="AKG398" s="1"/>
      <c r="AKH398" s="1"/>
      <c r="AKI398" s="1"/>
      <c r="AKJ398" s="1"/>
      <c r="AKK398" s="1"/>
      <c r="AKL398" s="1"/>
      <c r="AKM398" s="1"/>
      <c r="AKN398" s="1"/>
      <c r="AKO398" s="1"/>
      <c r="AKP398" s="1"/>
      <c r="AKQ398" s="1"/>
      <c r="AKR398" s="1"/>
      <c r="AKS398" s="1"/>
      <c r="AKT398" s="1"/>
      <c r="AKU398" s="1"/>
      <c r="AKV398" s="1"/>
      <c r="AKW398" s="1"/>
      <c r="AKX398" s="1"/>
      <c r="AKY398" s="1"/>
      <c r="AKZ398" s="1"/>
      <c r="ALA398" s="1"/>
      <c r="ALB398" s="1"/>
      <c r="ALC398" s="1"/>
      <c r="ALD398" s="1"/>
      <c r="ALE398" s="1"/>
      <c r="ALF398" s="1"/>
      <c r="ALG398" s="1"/>
      <c r="ALH398" s="1"/>
      <c r="ALI398" s="1"/>
      <c r="ALJ398" s="1"/>
      <c r="ALK398" s="1"/>
      <c r="ALL398" s="1"/>
      <c r="ALM398" s="1"/>
      <c r="ALN398" s="1"/>
      <c r="ALO398" s="1"/>
      <c r="ALP398" s="1"/>
      <c r="ALQ398" s="1"/>
      <c r="ALR398" s="1"/>
      <c r="ALS398" s="1"/>
      <c r="ALT398" s="1"/>
      <c r="ALU398" s="1"/>
      <c r="ALV398" s="1"/>
      <c r="ALW398" s="1"/>
      <c r="ALX398" s="1"/>
      <c r="ALY398" s="1"/>
      <c r="ALZ398" s="1"/>
      <c r="AMA398" s="1"/>
      <c r="AMB398" s="1"/>
      <c r="AMC398" s="1"/>
      <c r="AMD398" s="1"/>
      <c r="AME398" s="1"/>
      <c r="AMF398" s="1"/>
      <c r="AMG398" s="1"/>
      <c r="AMH398" s="1"/>
      <c r="AMI398" s="1"/>
      <c r="AMJ398" s="1"/>
    </row>
    <row r="399" spans="1:1024" customFormat="1" hidden="1" x14ac:dyDescent="0.25">
      <c r="A399" s="41" t="s">
        <v>896</v>
      </c>
      <c r="B399" s="3">
        <v>8413810000</v>
      </c>
      <c r="C399" s="6" t="s">
        <v>897</v>
      </c>
      <c r="D399" s="85" t="s">
        <v>895</v>
      </c>
      <c r="E399" s="23" t="s">
        <v>870</v>
      </c>
      <c r="F399" s="3"/>
      <c r="G399" s="3"/>
      <c r="H399" s="3"/>
      <c r="I399" s="3"/>
      <c r="J399" s="3"/>
      <c r="K399" s="37" t="s">
        <v>858</v>
      </c>
      <c r="L399" s="37">
        <v>7118004789</v>
      </c>
      <c r="M399" s="37" t="s">
        <v>859</v>
      </c>
      <c r="N399" s="6" t="s">
        <v>860</v>
      </c>
      <c r="O399" s="6" t="s">
        <v>861</v>
      </c>
      <c r="P399" s="8">
        <v>8413</v>
      </c>
      <c r="Q399" s="6" t="str">
        <f>MID(Таблица1[[#This Row],[ТН ВЭД 1]],1,2)</f>
        <v>84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A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A399" s="1"/>
      <c r="MB399" s="1"/>
      <c r="MC399" s="1"/>
      <c r="MD399" s="1"/>
      <c r="ME399" s="1"/>
      <c r="MF399" s="1"/>
      <c r="MG399" s="1"/>
      <c r="MH399" s="1"/>
      <c r="MI399" s="1"/>
      <c r="MJ399" s="1"/>
      <c r="MK399" s="1"/>
      <c r="ML399" s="1"/>
      <c r="MM399" s="1"/>
      <c r="MN399" s="1"/>
      <c r="MO399" s="1"/>
      <c r="MP399" s="1"/>
      <c r="MQ399" s="1"/>
      <c r="MR399" s="1"/>
      <c r="MS399" s="1"/>
      <c r="MT399" s="1"/>
      <c r="MU399" s="1"/>
      <c r="MV399" s="1"/>
      <c r="MW399" s="1"/>
      <c r="MX399" s="1"/>
      <c r="MY399" s="1"/>
      <c r="MZ399" s="1"/>
      <c r="NA399" s="1"/>
      <c r="NB399" s="1"/>
      <c r="NC399" s="1"/>
      <c r="ND399" s="1"/>
      <c r="NE399" s="1"/>
      <c r="NF399" s="1"/>
      <c r="NG399" s="1"/>
      <c r="NH399" s="1"/>
      <c r="NI399" s="1"/>
      <c r="NJ399" s="1"/>
      <c r="NK399" s="1"/>
      <c r="NL399" s="1"/>
      <c r="NM399" s="1"/>
      <c r="NN399" s="1"/>
      <c r="NO399" s="1"/>
      <c r="NP399" s="1"/>
      <c r="NQ399" s="1"/>
      <c r="NR399" s="1"/>
      <c r="NS399" s="1"/>
      <c r="NT399" s="1"/>
      <c r="NU399" s="1"/>
      <c r="NV399" s="1"/>
      <c r="NW399" s="1"/>
      <c r="NX399" s="1"/>
      <c r="NY399" s="1"/>
      <c r="NZ399" s="1"/>
      <c r="OA399" s="1"/>
      <c r="OB399" s="1"/>
      <c r="OC399" s="1"/>
      <c r="OD399" s="1"/>
      <c r="OE399" s="1"/>
      <c r="OF399" s="1"/>
      <c r="OG399" s="1"/>
      <c r="OH399" s="1"/>
      <c r="OI399" s="1"/>
      <c r="OJ399" s="1"/>
      <c r="OK399" s="1"/>
      <c r="OL399" s="1"/>
      <c r="OM399" s="1"/>
      <c r="ON399" s="1"/>
      <c r="OO399" s="1"/>
      <c r="OP399" s="1"/>
      <c r="OQ399" s="1"/>
      <c r="OR399" s="1"/>
      <c r="OS399" s="1"/>
      <c r="OT399" s="1"/>
      <c r="OU399" s="1"/>
      <c r="OV399" s="1"/>
      <c r="OW399" s="1"/>
      <c r="OX399" s="1"/>
      <c r="OY399" s="1"/>
      <c r="OZ399" s="1"/>
      <c r="PA399" s="1"/>
      <c r="PB399" s="1"/>
      <c r="PC399" s="1"/>
      <c r="PD399" s="1"/>
      <c r="PE399" s="1"/>
      <c r="PF399" s="1"/>
      <c r="PG399" s="1"/>
      <c r="PH399" s="1"/>
      <c r="PI399" s="1"/>
      <c r="PJ399" s="1"/>
      <c r="PK399" s="1"/>
      <c r="PL399" s="1"/>
      <c r="PM399" s="1"/>
      <c r="PN399" s="1"/>
      <c r="PO399" s="1"/>
      <c r="PP399" s="1"/>
      <c r="PQ399" s="1"/>
      <c r="PR399" s="1"/>
      <c r="PS399" s="1"/>
      <c r="PT399" s="1"/>
      <c r="PU399" s="1"/>
      <c r="PV399" s="1"/>
      <c r="PW399" s="1"/>
      <c r="PX399" s="1"/>
      <c r="PY399" s="1"/>
      <c r="PZ399" s="1"/>
      <c r="QA399" s="1"/>
      <c r="QB399" s="1"/>
      <c r="QC399" s="1"/>
      <c r="QD399" s="1"/>
      <c r="QE399" s="1"/>
      <c r="QF399" s="1"/>
      <c r="QG399" s="1"/>
      <c r="QH399" s="1"/>
      <c r="QI399" s="1"/>
      <c r="QJ399" s="1"/>
      <c r="QK399" s="1"/>
      <c r="QL399" s="1"/>
      <c r="QM399" s="1"/>
      <c r="QN399" s="1"/>
      <c r="QO399" s="1"/>
      <c r="QP399" s="1"/>
      <c r="QQ399" s="1"/>
      <c r="QR399" s="1"/>
      <c r="QS399" s="1"/>
      <c r="QT399" s="1"/>
      <c r="QU399" s="1"/>
      <c r="QV399" s="1"/>
      <c r="QW399" s="1"/>
      <c r="QX399" s="1"/>
      <c r="QY399" s="1"/>
      <c r="QZ399" s="1"/>
      <c r="RA399" s="1"/>
      <c r="RB399" s="1"/>
      <c r="RC399" s="1"/>
      <c r="RD399" s="1"/>
      <c r="RE399" s="1"/>
      <c r="RF399" s="1"/>
      <c r="RG399" s="1"/>
      <c r="RH399" s="1"/>
      <c r="RI399" s="1"/>
      <c r="RJ399" s="1"/>
      <c r="RK399" s="1"/>
      <c r="RL399" s="1"/>
      <c r="RM399" s="1"/>
      <c r="RN399" s="1"/>
      <c r="RO399" s="1"/>
      <c r="RP399" s="1"/>
      <c r="RQ399" s="1"/>
      <c r="RR399" s="1"/>
      <c r="RS399" s="1"/>
      <c r="RT399" s="1"/>
      <c r="RU399" s="1"/>
      <c r="RV399" s="1"/>
      <c r="RW399" s="1"/>
      <c r="RX399" s="1"/>
      <c r="RY399" s="1"/>
      <c r="RZ399" s="1"/>
      <c r="SA399" s="1"/>
      <c r="SB399" s="1"/>
      <c r="SC399" s="1"/>
      <c r="SD399" s="1"/>
      <c r="SE399" s="1"/>
      <c r="SF399" s="1"/>
      <c r="SG399" s="1"/>
      <c r="SH399" s="1"/>
      <c r="SI399" s="1"/>
      <c r="SJ399" s="1"/>
      <c r="SK399" s="1"/>
      <c r="SL399" s="1"/>
      <c r="SM399" s="1"/>
      <c r="SN399" s="1"/>
      <c r="SO399" s="1"/>
      <c r="SP399" s="1"/>
      <c r="SQ399" s="1"/>
      <c r="SR399" s="1"/>
      <c r="SS399" s="1"/>
      <c r="ST399" s="1"/>
      <c r="SU399" s="1"/>
      <c r="SV399" s="1"/>
      <c r="SW399" s="1"/>
      <c r="SX399" s="1"/>
      <c r="SY399" s="1"/>
      <c r="SZ399" s="1"/>
      <c r="TA399" s="1"/>
      <c r="TB399" s="1"/>
      <c r="TC399" s="1"/>
      <c r="TD399" s="1"/>
      <c r="TE399" s="1"/>
      <c r="TF399" s="1"/>
      <c r="TG399" s="1"/>
      <c r="TH399" s="1"/>
      <c r="TI399" s="1"/>
      <c r="TJ399" s="1"/>
      <c r="TK399" s="1"/>
      <c r="TL399" s="1"/>
      <c r="TM399" s="1"/>
      <c r="TN399" s="1"/>
      <c r="TO399" s="1"/>
      <c r="TP399" s="1"/>
      <c r="TQ399" s="1"/>
      <c r="TR399" s="1"/>
      <c r="TS399" s="1"/>
      <c r="TT399" s="1"/>
      <c r="TU399" s="1"/>
      <c r="TV399" s="1"/>
      <c r="TW399" s="1"/>
      <c r="TX399" s="1"/>
      <c r="TY399" s="1"/>
      <c r="TZ399" s="1"/>
      <c r="UA399" s="1"/>
      <c r="UB399" s="1"/>
      <c r="UC399" s="1"/>
      <c r="UD399" s="1"/>
      <c r="UE399" s="1"/>
      <c r="UF399" s="1"/>
      <c r="UG399" s="1"/>
      <c r="UH399" s="1"/>
      <c r="UI399" s="1"/>
      <c r="UJ399" s="1"/>
      <c r="UK399" s="1"/>
      <c r="UL399" s="1"/>
      <c r="UM399" s="1"/>
      <c r="UN399" s="1"/>
      <c r="UO399" s="1"/>
      <c r="UP399" s="1"/>
      <c r="UQ399" s="1"/>
      <c r="UR399" s="1"/>
      <c r="US399" s="1"/>
      <c r="UT399" s="1"/>
      <c r="UU399" s="1"/>
      <c r="UV399" s="1"/>
      <c r="UW399" s="1"/>
      <c r="UX399" s="1"/>
      <c r="UY399" s="1"/>
      <c r="UZ399" s="1"/>
      <c r="VA399" s="1"/>
      <c r="VB399" s="1"/>
      <c r="VC399" s="1"/>
      <c r="VD399" s="1"/>
      <c r="VE399" s="1"/>
      <c r="VF399" s="1"/>
      <c r="VG399" s="1"/>
      <c r="VH399" s="1"/>
      <c r="VI399" s="1"/>
      <c r="VJ399" s="1"/>
      <c r="VK399" s="1"/>
      <c r="VL399" s="1"/>
      <c r="VM399" s="1"/>
      <c r="VN399" s="1"/>
      <c r="VO399" s="1"/>
      <c r="VP399" s="1"/>
      <c r="VQ399" s="1"/>
      <c r="VR399" s="1"/>
      <c r="VS399" s="1"/>
      <c r="VT399" s="1"/>
      <c r="VU399" s="1"/>
      <c r="VV399" s="1"/>
      <c r="VW399" s="1"/>
      <c r="VX399" s="1"/>
      <c r="VY399" s="1"/>
      <c r="VZ399" s="1"/>
      <c r="WA399" s="1"/>
      <c r="WB399" s="1"/>
      <c r="WC399" s="1"/>
      <c r="WD399" s="1"/>
      <c r="WE399" s="1"/>
      <c r="WF399" s="1"/>
      <c r="WG399" s="1"/>
      <c r="WH399" s="1"/>
      <c r="WI399" s="1"/>
      <c r="WJ399" s="1"/>
      <c r="WK399" s="1"/>
      <c r="WL399" s="1"/>
      <c r="WM399" s="1"/>
      <c r="WN399" s="1"/>
      <c r="WO399" s="1"/>
      <c r="WP399" s="1"/>
      <c r="WQ399" s="1"/>
      <c r="WR399" s="1"/>
      <c r="WS399" s="1"/>
      <c r="WT399" s="1"/>
      <c r="WU399" s="1"/>
      <c r="WV399" s="1"/>
      <c r="WW399" s="1"/>
      <c r="WX399" s="1"/>
      <c r="WY399" s="1"/>
      <c r="WZ399" s="1"/>
      <c r="XA399" s="1"/>
      <c r="XB399" s="1"/>
      <c r="XC399" s="1"/>
      <c r="XD399" s="1"/>
      <c r="XE399" s="1"/>
      <c r="XF399" s="1"/>
      <c r="XG399" s="1"/>
      <c r="XH399" s="1"/>
      <c r="XI399" s="1"/>
      <c r="XJ399" s="1"/>
      <c r="XK399" s="1"/>
      <c r="XL399" s="1"/>
      <c r="XM399" s="1"/>
      <c r="XN399" s="1"/>
      <c r="XO399" s="1"/>
      <c r="XP399" s="1"/>
      <c r="XQ399" s="1"/>
      <c r="XR399" s="1"/>
      <c r="XS399" s="1"/>
      <c r="XT399" s="1"/>
      <c r="XU399" s="1"/>
      <c r="XV399" s="1"/>
      <c r="XW399" s="1"/>
      <c r="XX399" s="1"/>
      <c r="XY399" s="1"/>
      <c r="XZ399" s="1"/>
      <c r="YA399" s="1"/>
      <c r="YB399" s="1"/>
      <c r="YC399" s="1"/>
      <c r="YD399" s="1"/>
      <c r="YE399" s="1"/>
      <c r="YF399" s="1"/>
      <c r="YG399" s="1"/>
      <c r="YH399" s="1"/>
      <c r="YI399" s="1"/>
      <c r="YJ399" s="1"/>
      <c r="YK399" s="1"/>
      <c r="YL399" s="1"/>
      <c r="YM399" s="1"/>
      <c r="YN399" s="1"/>
      <c r="YO399" s="1"/>
      <c r="YP399" s="1"/>
      <c r="YQ399" s="1"/>
      <c r="YR399" s="1"/>
      <c r="YS399" s="1"/>
      <c r="YT399" s="1"/>
      <c r="YU399" s="1"/>
      <c r="YV399" s="1"/>
      <c r="YW399" s="1"/>
      <c r="YX399" s="1"/>
      <c r="YY399" s="1"/>
      <c r="YZ399" s="1"/>
      <c r="ZA399" s="1"/>
      <c r="ZB399" s="1"/>
      <c r="ZC399" s="1"/>
      <c r="ZD399" s="1"/>
      <c r="ZE399" s="1"/>
      <c r="ZF399" s="1"/>
      <c r="ZG399" s="1"/>
      <c r="ZH399" s="1"/>
      <c r="ZI399" s="1"/>
      <c r="ZJ399" s="1"/>
      <c r="ZK399" s="1"/>
      <c r="ZL399" s="1"/>
      <c r="ZM399" s="1"/>
      <c r="ZN399" s="1"/>
      <c r="ZO399" s="1"/>
      <c r="ZP399" s="1"/>
      <c r="ZQ399" s="1"/>
      <c r="ZR399" s="1"/>
      <c r="ZS399" s="1"/>
      <c r="ZT399" s="1"/>
      <c r="ZU399" s="1"/>
      <c r="ZV399" s="1"/>
      <c r="ZW399" s="1"/>
      <c r="ZX399" s="1"/>
      <c r="ZY399" s="1"/>
      <c r="ZZ399" s="1"/>
      <c r="AAA399" s="1"/>
      <c r="AAB399" s="1"/>
      <c r="AAC399" s="1"/>
      <c r="AAD399" s="1"/>
      <c r="AAE399" s="1"/>
      <c r="AAF399" s="1"/>
      <c r="AAG399" s="1"/>
      <c r="AAH399" s="1"/>
      <c r="AAI399" s="1"/>
      <c r="AAJ399" s="1"/>
      <c r="AAK399" s="1"/>
      <c r="AAL399" s="1"/>
      <c r="AAM399" s="1"/>
      <c r="AAN399" s="1"/>
      <c r="AAO399" s="1"/>
      <c r="AAP399" s="1"/>
      <c r="AAQ399" s="1"/>
      <c r="AAR399" s="1"/>
      <c r="AAS399" s="1"/>
      <c r="AAT399" s="1"/>
      <c r="AAU399" s="1"/>
      <c r="AAV399" s="1"/>
      <c r="AAW399" s="1"/>
      <c r="AAX399" s="1"/>
      <c r="AAY399" s="1"/>
      <c r="AAZ399" s="1"/>
      <c r="ABA399" s="1"/>
      <c r="ABB399" s="1"/>
      <c r="ABC399" s="1"/>
      <c r="ABD399" s="1"/>
      <c r="ABE399" s="1"/>
      <c r="ABF399" s="1"/>
      <c r="ABG399" s="1"/>
      <c r="ABH399" s="1"/>
      <c r="ABI399" s="1"/>
      <c r="ABJ399" s="1"/>
      <c r="ABK399" s="1"/>
      <c r="ABL399" s="1"/>
      <c r="ABM399" s="1"/>
      <c r="ABN399" s="1"/>
      <c r="ABO399" s="1"/>
      <c r="ABP399" s="1"/>
      <c r="ABQ399" s="1"/>
      <c r="ABR399" s="1"/>
      <c r="ABS399" s="1"/>
      <c r="ABT399" s="1"/>
      <c r="ABU399" s="1"/>
      <c r="ABV399" s="1"/>
      <c r="ABW399" s="1"/>
      <c r="ABX399" s="1"/>
      <c r="ABY399" s="1"/>
      <c r="ABZ399" s="1"/>
      <c r="ACA399" s="1"/>
      <c r="ACB399" s="1"/>
      <c r="ACC399" s="1"/>
      <c r="ACD399" s="1"/>
      <c r="ACE399" s="1"/>
      <c r="ACF399" s="1"/>
      <c r="ACG399" s="1"/>
      <c r="ACH399" s="1"/>
      <c r="ACI399" s="1"/>
      <c r="ACJ399" s="1"/>
      <c r="ACK399" s="1"/>
      <c r="ACL399" s="1"/>
      <c r="ACM399" s="1"/>
      <c r="ACN399" s="1"/>
      <c r="ACO399" s="1"/>
      <c r="ACP399" s="1"/>
      <c r="ACQ399" s="1"/>
      <c r="ACR399" s="1"/>
      <c r="ACS399" s="1"/>
      <c r="ACT399" s="1"/>
      <c r="ACU399" s="1"/>
      <c r="ACV399" s="1"/>
      <c r="ACW399" s="1"/>
      <c r="ACX399" s="1"/>
      <c r="ACY399" s="1"/>
      <c r="ACZ399" s="1"/>
      <c r="ADA399" s="1"/>
      <c r="ADB399" s="1"/>
      <c r="ADC399" s="1"/>
      <c r="ADD399" s="1"/>
      <c r="ADE399" s="1"/>
      <c r="ADF399" s="1"/>
      <c r="ADG399" s="1"/>
      <c r="ADH399" s="1"/>
      <c r="ADI399" s="1"/>
      <c r="ADJ399" s="1"/>
      <c r="ADK399" s="1"/>
      <c r="ADL399" s="1"/>
      <c r="ADM399" s="1"/>
      <c r="ADN399" s="1"/>
      <c r="ADO399" s="1"/>
      <c r="ADP399" s="1"/>
      <c r="ADQ399" s="1"/>
      <c r="ADR399" s="1"/>
      <c r="ADS399" s="1"/>
      <c r="ADT399" s="1"/>
      <c r="ADU399" s="1"/>
      <c r="ADV399" s="1"/>
      <c r="ADW399" s="1"/>
      <c r="ADX399" s="1"/>
      <c r="ADY399" s="1"/>
      <c r="ADZ399" s="1"/>
      <c r="AEA399" s="1"/>
      <c r="AEB399" s="1"/>
      <c r="AEC399" s="1"/>
      <c r="AED399" s="1"/>
      <c r="AEE399" s="1"/>
      <c r="AEF399" s="1"/>
      <c r="AEG399" s="1"/>
      <c r="AEH399" s="1"/>
      <c r="AEI399" s="1"/>
      <c r="AEJ399" s="1"/>
      <c r="AEK399" s="1"/>
      <c r="AEL399" s="1"/>
      <c r="AEM399" s="1"/>
      <c r="AEN399" s="1"/>
      <c r="AEO399" s="1"/>
      <c r="AEP399" s="1"/>
      <c r="AEQ399" s="1"/>
      <c r="AER399" s="1"/>
      <c r="AES399" s="1"/>
      <c r="AET399" s="1"/>
      <c r="AEU399" s="1"/>
      <c r="AEV399" s="1"/>
      <c r="AEW399" s="1"/>
      <c r="AEX399" s="1"/>
      <c r="AEY399" s="1"/>
      <c r="AEZ399" s="1"/>
      <c r="AFA399" s="1"/>
      <c r="AFB399" s="1"/>
      <c r="AFC399" s="1"/>
      <c r="AFD399" s="1"/>
      <c r="AFE399" s="1"/>
      <c r="AFF399" s="1"/>
      <c r="AFG399" s="1"/>
      <c r="AFH399" s="1"/>
      <c r="AFI399" s="1"/>
      <c r="AFJ399" s="1"/>
      <c r="AFK399" s="1"/>
      <c r="AFL399" s="1"/>
      <c r="AFM399" s="1"/>
      <c r="AFN399" s="1"/>
      <c r="AFO399" s="1"/>
      <c r="AFP399" s="1"/>
      <c r="AFQ399" s="1"/>
      <c r="AFR399" s="1"/>
      <c r="AFS399" s="1"/>
      <c r="AFT399" s="1"/>
      <c r="AFU399" s="1"/>
      <c r="AFV399" s="1"/>
      <c r="AFW399" s="1"/>
      <c r="AFX399" s="1"/>
      <c r="AFY399" s="1"/>
      <c r="AFZ399" s="1"/>
      <c r="AGA399" s="1"/>
      <c r="AGB399" s="1"/>
      <c r="AGC399" s="1"/>
      <c r="AGD399" s="1"/>
      <c r="AGE399" s="1"/>
      <c r="AGF399" s="1"/>
      <c r="AGG399" s="1"/>
      <c r="AGH399" s="1"/>
      <c r="AGI399" s="1"/>
      <c r="AGJ399" s="1"/>
      <c r="AGK399" s="1"/>
      <c r="AGL399" s="1"/>
      <c r="AGM399" s="1"/>
      <c r="AGN399" s="1"/>
      <c r="AGO399" s="1"/>
      <c r="AGP399" s="1"/>
      <c r="AGQ399" s="1"/>
      <c r="AGR399" s="1"/>
      <c r="AGS399" s="1"/>
      <c r="AGT399" s="1"/>
      <c r="AGU399" s="1"/>
      <c r="AGV399" s="1"/>
      <c r="AGW399" s="1"/>
      <c r="AGX399" s="1"/>
      <c r="AGY399" s="1"/>
      <c r="AGZ399" s="1"/>
      <c r="AHA399" s="1"/>
      <c r="AHB399" s="1"/>
      <c r="AHC399" s="1"/>
      <c r="AHD399" s="1"/>
      <c r="AHE399" s="1"/>
      <c r="AHF399" s="1"/>
      <c r="AHG399" s="1"/>
      <c r="AHH399" s="1"/>
      <c r="AHI399" s="1"/>
      <c r="AHJ399" s="1"/>
      <c r="AHK399" s="1"/>
      <c r="AHL399" s="1"/>
      <c r="AHM399" s="1"/>
      <c r="AHN399" s="1"/>
      <c r="AHO399" s="1"/>
      <c r="AHP399" s="1"/>
      <c r="AHQ399" s="1"/>
      <c r="AHR399" s="1"/>
      <c r="AHS399" s="1"/>
      <c r="AHT399" s="1"/>
      <c r="AHU399" s="1"/>
      <c r="AHV399" s="1"/>
      <c r="AHW399" s="1"/>
      <c r="AHX399" s="1"/>
      <c r="AHY399" s="1"/>
      <c r="AHZ399" s="1"/>
      <c r="AIA399" s="1"/>
      <c r="AIB399" s="1"/>
      <c r="AIC399" s="1"/>
      <c r="AID399" s="1"/>
      <c r="AIE399" s="1"/>
      <c r="AIF399" s="1"/>
      <c r="AIG399" s="1"/>
      <c r="AIH399" s="1"/>
      <c r="AII399" s="1"/>
      <c r="AIJ399" s="1"/>
      <c r="AIK399" s="1"/>
      <c r="AIL399" s="1"/>
      <c r="AIM399" s="1"/>
      <c r="AIN399" s="1"/>
      <c r="AIO399" s="1"/>
      <c r="AIP399" s="1"/>
      <c r="AIQ399" s="1"/>
      <c r="AIR399" s="1"/>
      <c r="AIS399" s="1"/>
      <c r="AIT399" s="1"/>
      <c r="AIU399" s="1"/>
      <c r="AIV399" s="1"/>
      <c r="AIW399" s="1"/>
      <c r="AIX399" s="1"/>
      <c r="AIY399" s="1"/>
      <c r="AIZ399" s="1"/>
      <c r="AJA399" s="1"/>
      <c r="AJB399" s="1"/>
      <c r="AJC399" s="1"/>
      <c r="AJD399" s="1"/>
      <c r="AJE399" s="1"/>
      <c r="AJF399" s="1"/>
      <c r="AJG399" s="1"/>
      <c r="AJH399" s="1"/>
      <c r="AJI399" s="1"/>
      <c r="AJJ399" s="1"/>
      <c r="AJK399" s="1"/>
      <c r="AJL399" s="1"/>
      <c r="AJM399" s="1"/>
      <c r="AJN399" s="1"/>
      <c r="AJO399" s="1"/>
      <c r="AJP399" s="1"/>
      <c r="AJQ399" s="1"/>
      <c r="AJR399" s="1"/>
      <c r="AJS399" s="1"/>
      <c r="AJT399" s="1"/>
      <c r="AJU399" s="1"/>
      <c r="AJV399" s="1"/>
      <c r="AJW399" s="1"/>
      <c r="AJX399" s="1"/>
      <c r="AJY399" s="1"/>
      <c r="AJZ399" s="1"/>
      <c r="AKA399" s="1"/>
      <c r="AKB399" s="1"/>
      <c r="AKC399" s="1"/>
      <c r="AKD399" s="1"/>
      <c r="AKE399" s="1"/>
      <c r="AKF399" s="1"/>
      <c r="AKG399" s="1"/>
      <c r="AKH399" s="1"/>
      <c r="AKI399" s="1"/>
      <c r="AKJ399" s="1"/>
      <c r="AKK399" s="1"/>
      <c r="AKL399" s="1"/>
      <c r="AKM399" s="1"/>
      <c r="AKN399" s="1"/>
      <c r="AKO399" s="1"/>
      <c r="AKP399" s="1"/>
      <c r="AKQ399" s="1"/>
      <c r="AKR399" s="1"/>
      <c r="AKS399" s="1"/>
      <c r="AKT399" s="1"/>
      <c r="AKU399" s="1"/>
      <c r="AKV399" s="1"/>
      <c r="AKW399" s="1"/>
      <c r="AKX399" s="1"/>
      <c r="AKY399" s="1"/>
      <c r="AKZ399" s="1"/>
      <c r="ALA399" s="1"/>
      <c r="ALB399" s="1"/>
      <c r="ALC399" s="1"/>
      <c r="ALD399" s="1"/>
      <c r="ALE399" s="1"/>
      <c r="ALF399" s="1"/>
      <c r="ALG399" s="1"/>
      <c r="ALH399" s="1"/>
      <c r="ALI399" s="1"/>
      <c r="ALJ399" s="1"/>
      <c r="ALK399" s="1"/>
      <c r="ALL399" s="1"/>
      <c r="ALM399" s="1"/>
      <c r="ALN399" s="1"/>
      <c r="ALO399" s="1"/>
      <c r="ALP399" s="1"/>
      <c r="ALQ399" s="1"/>
      <c r="ALR399" s="1"/>
      <c r="ALS399" s="1"/>
      <c r="ALT399" s="1"/>
      <c r="ALU399" s="1"/>
      <c r="ALV399" s="1"/>
      <c r="ALW399" s="1"/>
      <c r="ALX399" s="1"/>
      <c r="ALY399" s="1"/>
      <c r="ALZ399" s="1"/>
      <c r="AMA399" s="1"/>
      <c r="AMB399" s="1"/>
      <c r="AMC399" s="1"/>
      <c r="AMD399" s="1"/>
      <c r="AME399" s="1"/>
      <c r="AMF399" s="1"/>
      <c r="AMG399" s="1"/>
      <c r="AMH399" s="1"/>
      <c r="AMI399" s="1"/>
      <c r="AMJ399" s="1"/>
    </row>
    <row r="400" spans="1:1024" customFormat="1" hidden="1" x14ac:dyDescent="0.25">
      <c r="A400" s="49" t="s">
        <v>898</v>
      </c>
      <c r="B400" s="10">
        <v>8481809907</v>
      </c>
      <c r="C400" s="78" t="s">
        <v>899</v>
      </c>
      <c r="D400" s="84" t="s">
        <v>900</v>
      </c>
      <c r="E400" s="27" t="s">
        <v>870</v>
      </c>
      <c r="F400" s="10"/>
      <c r="G400" s="10"/>
      <c r="H400" s="10"/>
      <c r="I400" s="10"/>
      <c r="J400" s="10"/>
      <c r="K400" s="38" t="s">
        <v>858</v>
      </c>
      <c r="L400" s="38">
        <v>7118004789</v>
      </c>
      <c r="M400" s="38" t="s">
        <v>859</v>
      </c>
      <c r="N400" s="13" t="s">
        <v>860</v>
      </c>
      <c r="O400" s="13" t="s">
        <v>861</v>
      </c>
      <c r="P400" s="15">
        <v>8481</v>
      </c>
      <c r="Q400" s="13" t="str">
        <f>MID(Таблица1[[#This Row],[ТН ВЭД 1]],1,2)</f>
        <v>84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  <c r="MQ400" s="1"/>
      <c r="MR400" s="1"/>
      <c r="MS400" s="1"/>
      <c r="MT400" s="1"/>
      <c r="MU400" s="1"/>
      <c r="MV400" s="1"/>
      <c r="MW400" s="1"/>
      <c r="MX400" s="1"/>
      <c r="MY400" s="1"/>
      <c r="MZ400" s="1"/>
      <c r="NA400" s="1"/>
      <c r="NB400" s="1"/>
      <c r="NC400" s="1"/>
      <c r="ND400" s="1"/>
      <c r="NE400" s="1"/>
      <c r="NF400" s="1"/>
      <c r="NG400" s="1"/>
      <c r="NH400" s="1"/>
      <c r="NI400" s="1"/>
      <c r="NJ400" s="1"/>
      <c r="NK400" s="1"/>
      <c r="NL400" s="1"/>
      <c r="NM400" s="1"/>
      <c r="NN400" s="1"/>
      <c r="NO400" s="1"/>
      <c r="NP400" s="1"/>
      <c r="NQ400" s="1"/>
      <c r="NR400" s="1"/>
      <c r="NS400" s="1"/>
      <c r="NT400" s="1"/>
      <c r="NU400" s="1"/>
      <c r="NV400" s="1"/>
      <c r="NW400" s="1"/>
      <c r="NX400" s="1"/>
      <c r="NY400" s="1"/>
      <c r="NZ400" s="1"/>
      <c r="OA400" s="1"/>
      <c r="OB400" s="1"/>
      <c r="OC400" s="1"/>
      <c r="OD400" s="1"/>
      <c r="OE400" s="1"/>
      <c r="OF400" s="1"/>
      <c r="OG400" s="1"/>
      <c r="OH400" s="1"/>
      <c r="OI400" s="1"/>
      <c r="OJ400" s="1"/>
      <c r="OK400" s="1"/>
      <c r="OL400" s="1"/>
      <c r="OM400" s="1"/>
      <c r="ON400" s="1"/>
      <c r="OO400" s="1"/>
      <c r="OP400" s="1"/>
      <c r="OQ400" s="1"/>
      <c r="OR400" s="1"/>
      <c r="OS400" s="1"/>
      <c r="OT400" s="1"/>
      <c r="OU400" s="1"/>
      <c r="OV400" s="1"/>
      <c r="OW400" s="1"/>
      <c r="OX400" s="1"/>
      <c r="OY400" s="1"/>
      <c r="OZ400" s="1"/>
      <c r="PA400" s="1"/>
      <c r="PB400" s="1"/>
      <c r="PC400" s="1"/>
      <c r="PD400" s="1"/>
      <c r="PE400" s="1"/>
      <c r="PF400" s="1"/>
      <c r="PG400" s="1"/>
      <c r="PH400" s="1"/>
      <c r="PI400" s="1"/>
      <c r="PJ400" s="1"/>
      <c r="PK400" s="1"/>
      <c r="PL400" s="1"/>
      <c r="PM400" s="1"/>
      <c r="PN400" s="1"/>
      <c r="PO400" s="1"/>
      <c r="PP400" s="1"/>
      <c r="PQ400" s="1"/>
      <c r="PR400" s="1"/>
      <c r="PS400" s="1"/>
      <c r="PT400" s="1"/>
      <c r="PU400" s="1"/>
      <c r="PV400" s="1"/>
      <c r="PW400" s="1"/>
      <c r="PX400" s="1"/>
      <c r="PY400" s="1"/>
      <c r="PZ400" s="1"/>
      <c r="QA400" s="1"/>
      <c r="QB400" s="1"/>
      <c r="QC400" s="1"/>
      <c r="QD400" s="1"/>
      <c r="QE400" s="1"/>
      <c r="QF400" s="1"/>
      <c r="QG400" s="1"/>
      <c r="QH400" s="1"/>
      <c r="QI400" s="1"/>
      <c r="QJ400" s="1"/>
      <c r="QK400" s="1"/>
      <c r="QL400" s="1"/>
      <c r="QM400" s="1"/>
      <c r="QN400" s="1"/>
      <c r="QO400" s="1"/>
      <c r="QP400" s="1"/>
      <c r="QQ400" s="1"/>
      <c r="QR400" s="1"/>
      <c r="QS400" s="1"/>
      <c r="QT400" s="1"/>
      <c r="QU400" s="1"/>
      <c r="QV400" s="1"/>
      <c r="QW400" s="1"/>
      <c r="QX400" s="1"/>
      <c r="QY400" s="1"/>
      <c r="QZ400" s="1"/>
      <c r="RA400" s="1"/>
      <c r="RB400" s="1"/>
      <c r="RC400" s="1"/>
      <c r="RD400" s="1"/>
      <c r="RE400" s="1"/>
      <c r="RF400" s="1"/>
      <c r="RG400" s="1"/>
      <c r="RH400" s="1"/>
      <c r="RI400" s="1"/>
      <c r="RJ400" s="1"/>
      <c r="RK400" s="1"/>
      <c r="RL400" s="1"/>
      <c r="RM400" s="1"/>
      <c r="RN400" s="1"/>
      <c r="RO400" s="1"/>
      <c r="RP400" s="1"/>
      <c r="RQ400" s="1"/>
      <c r="RR400" s="1"/>
      <c r="RS400" s="1"/>
      <c r="RT400" s="1"/>
      <c r="RU400" s="1"/>
      <c r="RV400" s="1"/>
      <c r="RW400" s="1"/>
      <c r="RX400" s="1"/>
      <c r="RY400" s="1"/>
      <c r="RZ400" s="1"/>
      <c r="SA400" s="1"/>
      <c r="SB400" s="1"/>
      <c r="SC400" s="1"/>
      <c r="SD400" s="1"/>
      <c r="SE400" s="1"/>
      <c r="SF400" s="1"/>
      <c r="SG400" s="1"/>
      <c r="SH400" s="1"/>
      <c r="SI400" s="1"/>
      <c r="SJ400" s="1"/>
      <c r="SK400" s="1"/>
      <c r="SL400" s="1"/>
      <c r="SM400" s="1"/>
      <c r="SN400" s="1"/>
      <c r="SO400" s="1"/>
      <c r="SP400" s="1"/>
      <c r="SQ400" s="1"/>
      <c r="SR400" s="1"/>
      <c r="SS400" s="1"/>
      <c r="ST400" s="1"/>
      <c r="SU400" s="1"/>
      <c r="SV400" s="1"/>
      <c r="SW400" s="1"/>
      <c r="SX400" s="1"/>
      <c r="SY400" s="1"/>
      <c r="SZ400" s="1"/>
      <c r="TA400" s="1"/>
      <c r="TB400" s="1"/>
      <c r="TC400" s="1"/>
      <c r="TD400" s="1"/>
      <c r="TE400" s="1"/>
      <c r="TF400" s="1"/>
      <c r="TG400" s="1"/>
      <c r="TH400" s="1"/>
      <c r="TI400" s="1"/>
      <c r="TJ400" s="1"/>
      <c r="TK400" s="1"/>
      <c r="TL400" s="1"/>
      <c r="TM400" s="1"/>
      <c r="TN400" s="1"/>
      <c r="TO400" s="1"/>
      <c r="TP400" s="1"/>
      <c r="TQ400" s="1"/>
      <c r="TR400" s="1"/>
      <c r="TS400" s="1"/>
      <c r="TT400" s="1"/>
      <c r="TU400" s="1"/>
      <c r="TV400" s="1"/>
      <c r="TW400" s="1"/>
      <c r="TX400" s="1"/>
      <c r="TY400" s="1"/>
      <c r="TZ400" s="1"/>
      <c r="UA400" s="1"/>
      <c r="UB400" s="1"/>
      <c r="UC400" s="1"/>
      <c r="UD400" s="1"/>
      <c r="UE400" s="1"/>
      <c r="UF400" s="1"/>
      <c r="UG400" s="1"/>
      <c r="UH400" s="1"/>
      <c r="UI400" s="1"/>
      <c r="UJ400" s="1"/>
      <c r="UK400" s="1"/>
      <c r="UL400" s="1"/>
      <c r="UM400" s="1"/>
      <c r="UN400" s="1"/>
      <c r="UO400" s="1"/>
      <c r="UP400" s="1"/>
      <c r="UQ400" s="1"/>
      <c r="UR400" s="1"/>
      <c r="US400" s="1"/>
      <c r="UT400" s="1"/>
      <c r="UU400" s="1"/>
      <c r="UV400" s="1"/>
      <c r="UW400" s="1"/>
      <c r="UX400" s="1"/>
      <c r="UY400" s="1"/>
      <c r="UZ400" s="1"/>
      <c r="VA400" s="1"/>
      <c r="VB400" s="1"/>
      <c r="VC400" s="1"/>
      <c r="VD400" s="1"/>
      <c r="VE400" s="1"/>
      <c r="VF400" s="1"/>
      <c r="VG400" s="1"/>
      <c r="VH400" s="1"/>
      <c r="VI400" s="1"/>
      <c r="VJ400" s="1"/>
      <c r="VK400" s="1"/>
      <c r="VL400" s="1"/>
      <c r="VM400" s="1"/>
      <c r="VN400" s="1"/>
      <c r="VO400" s="1"/>
      <c r="VP400" s="1"/>
      <c r="VQ400" s="1"/>
      <c r="VR400" s="1"/>
      <c r="VS400" s="1"/>
      <c r="VT400" s="1"/>
      <c r="VU400" s="1"/>
      <c r="VV400" s="1"/>
      <c r="VW400" s="1"/>
      <c r="VX400" s="1"/>
      <c r="VY400" s="1"/>
      <c r="VZ400" s="1"/>
      <c r="WA400" s="1"/>
      <c r="WB400" s="1"/>
      <c r="WC400" s="1"/>
      <c r="WD400" s="1"/>
      <c r="WE400" s="1"/>
      <c r="WF400" s="1"/>
      <c r="WG400" s="1"/>
      <c r="WH400" s="1"/>
      <c r="WI400" s="1"/>
      <c r="WJ400" s="1"/>
      <c r="WK400" s="1"/>
      <c r="WL400" s="1"/>
      <c r="WM400" s="1"/>
      <c r="WN400" s="1"/>
      <c r="WO400" s="1"/>
      <c r="WP400" s="1"/>
      <c r="WQ400" s="1"/>
      <c r="WR400" s="1"/>
      <c r="WS400" s="1"/>
      <c r="WT400" s="1"/>
      <c r="WU400" s="1"/>
      <c r="WV400" s="1"/>
      <c r="WW400" s="1"/>
      <c r="WX400" s="1"/>
      <c r="WY400" s="1"/>
      <c r="WZ400" s="1"/>
      <c r="XA400" s="1"/>
      <c r="XB400" s="1"/>
      <c r="XC400" s="1"/>
      <c r="XD400" s="1"/>
      <c r="XE400" s="1"/>
      <c r="XF400" s="1"/>
      <c r="XG400" s="1"/>
      <c r="XH400" s="1"/>
      <c r="XI400" s="1"/>
      <c r="XJ400" s="1"/>
      <c r="XK400" s="1"/>
      <c r="XL400" s="1"/>
      <c r="XM400" s="1"/>
      <c r="XN400" s="1"/>
      <c r="XO400" s="1"/>
      <c r="XP400" s="1"/>
      <c r="XQ400" s="1"/>
      <c r="XR400" s="1"/>
      <c r="XS400" s="1"/>
      <c r="XT400" s="1"/>
      <c r="XU400" s="1"/>
      <c r="XV400" s="1"/>
      <c r="XW400" s="1"/>
      <c r="XX400" s="1"/>
      <c r="XY400" s="1"/>
      <c r="XZ400" s="1"/>
      <c r="YA400" s="1"/>
      <c r="YB400" s="1"/>
      <c r="YC400" s="1"/>
      <c r="YD400" s="1"/>
      <c r="YE400" s="1"/>
      <c r="YF400" s="1"/>
      <c r="YG400" s="1"/>
      <c r="YH400" s="1"/>
      <c r="YI400" s="1"/>
      <c r="YJ400" s="1"/>
      <c r="YK400" s="1"/>
      <c r="YL400" s="1"/>
      <c r="YM400" s="1"/>
      <c r="YN400" s="1"/>
      <c r="YO400" s="1"/>
      <c r="YP400" s="1"/>
      <c r="YQ400" s="1"/>
      <c r="YR400" s="1"/>
      <c r="YS400" s="1"/>
      <c r="YT400" s="1"/>
      <c r="YU400" s="1"/>
      <c r="YV400" s="1"/>
      <c r="YW400" s="1"/>
      <c r="YX400" s="1"/>
      <c r="YY400" s="1"/>
      <c r="YZ400" s="1"/>
      <c r="ZA400" s="1"/>
      <c r="ZB400" s="1"/>
      <c r="ZC400" s="1"/>
      <c r="ZD400" s="1"/>
      <c r="ZE400" s="1"/>
      <c r="ZF400" s="1"/>
      <c r="ZG400" s="1"/>
      <c r="ZH400" s="1"/>
      <c r="ZI400" s="1"/>
      <c r="ZJ400" s="1"/>
      <c r="ZK400" s="1"/>
      <c r="ZL400" s="1"/>
      <c r="ZM400" s="1"/>
      <c r="ZN400" s="1"/>
      <c r="ZO400" s="1"/>
      <c r="ZP400" s="1"/>
      <c r="ZQ400" s="1"/>
      <c r="ZR400" s="1"/>
      <c r="ZS400" s="1"/>
      <c r="ZT400" s="1"/>
      <c r="ZU400" s="1"/>
      <c r="ZV400" s="1"/>
      <c r="ZW400" s="1"/>
      <c r="ZX400" s="1"/>
      <c r="ZY400" s="1"/>
      <c r="ZZ400" s="1"/>
      <c r="AAA400" s="1"/>
      <c r="AAB400" s="1"/>
      <c r="AAC400" s="1"/>
      <c r="AAD400" s="1"/>
      <c r="AAE400" s="1"/>
      <c r="AAF400" s="1"/>
      <c r="AAG400" s="1"/>
      <c r="AAH400" s="1"/>
      <c r="AAI400" s="1"/>
      <c r="AAJ400" s="1"/>
      <c r="AAK400" s="1"/>
      <c r="AAL400" s="1"/>
      <c r="AAM400" s="1"/>
      <c r="AAN400" s="1"/>
      <c r="AAO400" s="1"/>
      <c r="AAP400" s="1"/>
      <c r="AAQ400" s="1"/>
      <c r="AAR400" s="1"/>
      <c r="AAS400" s="1"/>
      <c r="AAT400" s="1"/>
      <c r="AAU400" s="1"/>
      <c r="AAV400" s="1"/>
      <c r="AAW400" s="1"/>
      <c r="AAX400" s="1"/>
      <c r="AAY400" s="1"/>
      <c r="AAZ400" s="1"/>
      <c r="ABA400" s="1"/>
      <c r="ABB400" s="1"/>
      <c r="ABC400" s="1"/>
      <c r="ABD400" s="1"/>
      <c r="ABE400" s="1"/>
      <c r="ABF400" s="1"/>
      <c r="ABG400" s="1"/>
      <c r="ABH400" s="1"/>
      <c r="ABI400" s="1"/>
      <c r="ABJ400" s="1"/>
      <c r="ABK400" s="1"/>
      <c r="ABL400" s="1"/>
      <c r="ABM400" s="1"/>
      <c r="ABN400" s="1"/>
      <c r="ABO400" s="1"/>
      <c r="ABP400" s="1"/>
      <c r="ABQ400" s="1"/>
      <c r="ABR400" s="1"/>
      <c r="ABS400" s="1"/>
      <c r="ABT400" s="1"/>
      <c r="ABU400" s="1"/>
      <c r="ABV400" s="1"/>
      <c r="ABW400" s="1"/>
      <c r="ABX400" s="1"/>
      <c r="ABY400" s="1"/>
      <c r="ABZ400" s="1"/>
      <c r="ACA400" s="1"/>
      <c r="ACB400" s="1"/>
      <c r="ACC400" s="1"/>
      <c r="ACD400" s="1"/>
      <c r="ACE400" s="1"/>
      <c r="ACF400" s="1"/>
      <c r="ACG400" s="1"/>
      <c r="ACH400" s="1"/>
      <c r="ACI400" s="1"/>
      <c r="ACJ400" s="1"/>
      <c r="ACK400" s="1"/>
      <c r="ACL400" s="1"/>
      <c r="ACM400" s="1"/>
      <c r="ACN400" s="1"/>
      <c r="ACO400" s="1"/>
      <c r="ACP400" s="1"/>
      <c r="ACQ400" s="1"/>
      <c r="ACR400" s="1"/>
      <c r="ACS400" s="1"/>
      <c r="ACT400" s="1"/>
      <c r="ACU400" s="1"/>
      <c r="ACV400" s="1"/>
      <c r="ACW400" s="1"/>
      <c r="ACX400" s="1"/>
      <c r="ACY400" s="1"/>
      <c r="ACZ400" s="1"/>
      <c r="ADA400" s="1"/>
      <c r="ADB400" s="1"/>
      <c r="ADC400" s="1"/>
      <c r="ADD400" s="1"/>
      <c r="ADE400" s="1"/>
      <c r="ADF400" s="1"/>
      <c r="ADG400" s="1"/>
      <c r="ADH400" s="1"/>
      <c r="ADI400" s="1"/>
      <c r="ADJ400" s="1"/>
      <c r="ADK400" s="1"/>
      <c r="ADL400" s="1"/>
      <c r="ADM400" s="1"/>
      <c r="ADN400" s="1"/>
      <c r="ADO400" s="1"/>
      <c r="ADP400" s="1"/>
      <c r="ADQ400" s="1"/>
      <c r="ADR400" s="1"/>
      <c r="ADS400" s="1"/>
      <c r="ADT400" s="1"/>
      <c r="ADU400" s="1"/>
      <c r="ADV400" s="1"/>
      <c r="ADW400" s="1"/>
      <c r="ADX400" s="1"/>
      <c r="ADY400" s="1"/>
      <c r="ADZ400" s="1"/>
      <c r="AEA400" s="1"/>
      <c r="AEB400" s="1"/>
      <c r="AEC400" s="1"/>
      <c r="AED400" s="1"/>
      <c r="AEE400" s="1"/>
      <c r="AEF400" s="1"/>
      <c r="AEG400" s="1"/>
      <c r="AEH400" s="1"/>
      <c r="AEI400" s="1"/>
      <c r="AEJ400" s="1"/>
      <c r="AEK400" s="1"/>
      <c r="AEL400" s="1"/>
      <c r="AEM400" s="1"/>
      <c r="AEN400" s="1"/>
      <c r="AEO400" s="1"/>
      <c r="AEP400" s="1"/>
      <c r="AEQ400" s="1"/>
      <c r="AER400" s="1"/>
      <c r="AES400" s="1"/>
      <c r="AET400" s="1"/>
      <c r="AEU400" s="1"/>
      <c r="AEV400" s="1"/>
      <c r="AEW400" s="1"/>
      <c r="AEX400" s="1"/>
      <c r="AEY400" s="1"/>
      <c r="AEZ400" s="1"/>
      <c r="AFA400" s="1"/>
      <c r="AFB400" s="1"/>
      <c r="AFC400" s="1"/>
      <c r="AFD400" s="1"/>
      <c r="AFE400" s="1"/>
      <c r="AFF400" s="1"/>
      <c r="AFG400" s="1"/>
      <c r="AFH400" s="1"/>
      <c r="AFI400" s="1"/>
      <c r="AFJ400" s="1"/>
      <c r="AFK400" s="1"/>
      <c r="AFL400" s="1"/>
      <c r="AFM400" s="1"/>
      <c r="AFN400" s="1"/>
      <c r="AFO400" s="1"/>
      <c r="AFP400" s="1"/>
      <c r="AFQ400" s="1"/>
      <c r="AFR400" s="1"/>
      <c r="AFS400" s="1"/>
      <c r="AFT400" s="1"/>
      <c r="AFU400" s="1"/>
      <c r="AFV400" s="1"/>
      <c r="AFW400" s="1"/>
      <c r="AFX400" s="1"/>
      <c r="AFY400" s="1"/>
      <c r="AFZ400" s="1"/>
      <c r="AGA400" s="1"/>
      <c r="AGB400" s="1"/>
      <c r="AGC400" s="1"/>
      <c r="AGD400" s="1"/>
      <c r="AGE400" s="1"/>
      <c r="AGF400" s="1"/>
      <c r="AGG400" s="1"/>
      <c r="AGH400" s="1"/>
      <c r="AGI400" s="1"/>
      <c r="AGJ400" s="1"/>
      <c r="AGK400" s="1"/>
      <c r="AGL400" s="1"/>
      <c r="AGM400" s="1"/>
      <c r="AGN400" s="1"/>
      <c r="AGO400" s="1"/>
      <c r="AGP400" s="1"/>
      <c r="AGQ400" s="1"/>
      <c r="AGR400" s="1"/>
      <c r="AGS400" s="1"/>
      <c r="AGT400" s="1"/>
      <c r="AGU400" s="1"/>
      <c r="AGV400" s="1"/>
      <c r="AGW400" s="1"/>
      <c r="AGX400" s="1"/>
      <c r="AGY400" s="1"/>
      <c r="AGZ400" s="1"/>
      <c r="AHA400" s="1"/>
      <c r="AHB400" s="1"/>
      <c r="AHC400" s="1"/>
      <c r="AHD400" s="1"/>
      <c r="AHE400" s="1"/>
      <c r="AHF400" s="1"/>
      <c r="AHG400" s="1"/>
      <c r="AHH400" s="1"/>
      <c r="AHI400" s="1"/>
      <c r="AHJ400" s="1"/>
      <c r="AHK400" s="1"/>
      <c r="AHL400" s="1"/>
      <c r="AHM400" s="1"/>
      <c r="AHN400" s="1"/>
      <c r="AHO400" s="1"/>
      <c r="AHP400" s="1"/>
      <c r="AHQ400" s="1"/>
      <c r="AHR400" s="1"/>
      <c r="AHS400" s="1"/>
      <c r="AHT400" s="1"/>
      <c r="AHU400" s="1"/>
      <c r="AHV400" s="1"/>
      <c r="AHW400" s="1"/>
      <c r="AHX400" s="1"/>
      <c r="AHY400" s="1"/>
      <c r="AHZ400" s="1"/>
      <c r="AIA400" s="1"/>
      <c r="AIB400" s="1"/>
      <c r="AIC400" s="1"/>
      <c r="AID400" s="1"/>
      <c r="AIE400" s="1"/>
      <c r="AIF400" s="1"/>
      <c r="AIG400" s="1"/>
      <c r="AIH400" s="1"/>
      <c r="AII400" s="1"/>
      <c r="AIJ400" s="1"/>
      <c r="AIK400" s="1"/>
      <c r="AIL400" s="1"/>
      <c r="AIM400" s="1"/>
      <c r="AIN400" s="1"/>
      <c r="AIO400" s="1"/>
      <c r="AIP400" s="1"/>
      <c r="AIQ400" s="1"/>
      <c r="AIR400" s="1"/>
      <c r="AIS400" s="1"/>
      <c r="AIT400" s="1"/>
      <c r="AIU400" s="1"/>
      <c r="AIV400" s="1"/>
      <c r="AIW400" s="1"/>
      <c r="AIX400" s="1"/>
      <c r="AIY400" s="1"/>
      <c r="AIZ400" s="1"/>
      <c r="AJA400" s="1"/>
      <c r="AJB400" s="1"/>
      <c r="AJC400" s="1"/>
      <c r="AJD400" s="1"/>
      <c r="AJE400" s="1"/>
      <c r="AJF400" s="1"/>
      <c r="AJG400" s="1"/>
      <c r="AJH400" s="1"/>
      <c r="AJI400" s="1"/>
      <c r="AJJ400" s="1"/>
      <c r="AJK400" s="1"/>
      <c r="AJL400" s="1"/>
      <c r="AJM400" s="1"/>
      <c r="AJN400" s="1"/>
      <c r="AJO400" s="1"/>
      <c r="AJP400" s="1"/>
      <c r="AJQ400" s="1"/>
      <c r="AJR400" s="1"/>
      <c r="AJS400" s="1"/>
      <c r="AJT400" s="1"/>
      <c r="AJU400" s="1"/>
      <c r="AJV400" s="1"/>
      <c r="AJW400" s="1"/>
      <c r="AJX400" s="1"/>
      <c r="AJY400" s="1"/>
      <c r="AJZ400" s="1"/>
      <c r="AKA400" s="1"/>
      <c r="AKB400" s="1"/>
      <c r="AKC400" s="1"/>
      <c r="AKD400" s="1"/>
      <c r="AKE400" s="1"/>
      <c r="AKF400" s="1"/>
      <c r="AKG400" s="1"/>
      <c r="AKH400" s="1"/>
      <c r="AKI400" s="1"/>
      <c r="AKJ400" s="1"/>
      <c r="AKK400" s="1"/>
      <c r="AKL400" s="1"/>
      <c r="AKM400" s="1"/>
      <c r="AKN400" s="1"/>
      <c r="AKO400" s="1"/>
      <c r="AKP400" s="1"/>
      <c r="AKQ400" s="1"/>
      <c r="AKR400" s="1"/>
      <c r="AKS400" s="1"/>
      <c r="AKT400" s="1"/>
      <c r="AKU400" s="1"/>
      <c r="AKV400" s="1"/>
      <c r="AKW400" s="1"/>
      <c r="AKX400" s="1"/>
      <c r="AKY400" s="1"/>
      <c r="AKZ400" s="1"/>
      <c r="ALA400" s="1"/>
      <c r="ALB400" s="1"/>
      <c r="ALC400" s="1"/>
      <c r="ALD400" s="1"/>
      <c r="ALE400" s="1"/>
      <c r="ALF400" s="1"/>
      <c r="ALG400" s="1"/>
      <c r="ALH400" s="1"/>
      <c r="ALI400" s="1"/>
      <c r="ALJ400" s="1"/>
      <c r="ALK400" s="1"/>
      <c r="ALL400" s="1"/>
      <c r="ALM400" s="1"/>
      <c r="ALN400" s="1"/>
      <c r="ALO400" s="1"/>
      <c r="ALP400" s="1"/>
      <c r="ALQ400" s="1"/>
      <c r="ALR400" s="1"/>
      <c r="ALS400" s="1"/>
      <c r="ALT400" s="1"/>
      <c r="ALU400" s="1"/>
      <c r="ALV400" s="1"/>
      <c r="ALW400" s="1"/>
      <c r="ALX400" s="1"/>
      <c r="ALY400" s="1"/>
      <c r="ALZ400" s="1"/>
      <c r="AMA400" s="1"/>
      <c r="AMB400" s="1"/>
      <c r="AMC400" s="1"/>
      <c r="AMD400" s="1"/>
      <c r="AME400" s="1"/>
      <c r="AMF400" s="1"/>
      <c r="AMG400" s="1"/>
      <c r="AMH400" s="1"/>
      <c r="AMI400" s="1"/>
      <c r="AMJ400" s="1"/>
    </row>
    <row r="401" spans="1:1024" customFormat="1" hidden="1" x14ac:dyDescent="0.25">
      <c r="A401" s="41" t="s">
        <v>901</v>
      </c>
      <c r="B401" s="3">
        <v>8481809907</v>
      </c>
      <c r="C401" s="79" t="s">
        <v>902</v>
      </c>
      <c r="D401" s="85" t="s">
        <v>900</v>
      </c>
      <c r="E401" s="23" t="s">
        <v>870</v>
      </c>
      <c r="F401" s="3"/>
      <c r="G401" s="3"/>
      <c r="H401" s="3"/>
      <c r="I401" s="3"/>
      <c r="J401" s="3"/>
      <c r="K401" s="37" t="s">
        <v>858</v>
      </c>
      <c r="L401" s="37">
        <v>7118004789</v>
      </c>
      <c r="M401" s="37" t="s">
        <v>859</v>
      </c>
      <c r="N401" s="6" t="s">
        <v>860</v>
      </c>
      <c r="O401" s="6" t="s">
        <v>861</v>
      </c>
      <c r="P401" s="8">
        <v>8481</v>
      </c>
      <c r="Q401" s="6" t="str">
        <f>MID(Таблица1[[#This Row],[ТН ВЭД 1]],1,2)</f>
        <v>84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  <c r="MQ401" s="1"/>
      <c r="MR401" s="1"/>
      <c r="MS401" s="1"/>
      <c r="MT401" s="1"/>
      <c r="MU401" s="1"/>
      <c r="MV401" s="1"/>
      <c r="MW401" s="1"/>
      <c r="MX401" s="1"/>
      <c r="MY401" s="1"/>
      <c r="MZ401" s="1"/>
      <c r="NA401" s="1"/>
      <c r="NB401" s="1"/>
      <c r="NC401" s="1"/>
      <c r="ND401" s="1"/>
      <c r="NE401" s="1"/>
      <c r="NF401" s="1"/>
      <c r="NG401" s="1"/>
      <c r="NH401" s="1"/>
      <c r="NI401" s="1"/>
      <c r="NJ401" s="1"/>
      <c r="NK401" s="1"/>
      <c r="NL401" s="1"/>
      <c r="NM401" s="1"/>
      <c r="NN401" s="1"/>
      <c r="NO401" s="1"/>
      <c r="NP401" s="1"/>
      <c r="NQ401" s="1"/>
      <c r="NR401" s="1"/>
      <c r="NS401" s="1"/>
      <c r="NT401" s="1"/>
      <c r="NU401" s="1"/>
      <c r="NV401" s="1"/>
      <c r="NW401" s="1"/>
      <c r="NX401" s="1"/>
      <c r="NY401" s="1"/>
      <c r="NZ401" s="1"/>
      <c r="OA401" s="1"/>
      <c r="OB401" s="1"/>
      <c r="OC401" s="1"/>
      <c r="OD401" s="1"/>
      <c r="OE401" s="1"/>
      <c r="OF401" s="1"/>
      <c r="OG401" s="1"/>
      <c r="OH401" s="1"/>
      <c r="OI401" s="1"/>
      <c r="OJ401" s="1"/>
      <c r="OK401" s="1"/>
      <c r="OL401" s="1"/>
      <c r="OM401" s="1"/>
      <c r="ON401" s="1"/>
      <c r="OO401" s="1"/>
      <c r="OP401" s="1"/>
      <c r="OQ401" s="1"/>
      <c r="OR401" s="1"/>
      <c r="OS401" s="1"/>
      <c r="OT401" s="1"/>
      <c r="OU401" s="1"/>
      <c r="OV401" s="1"/>
      <c r="OW401" s="1"/>
      <c r="OX401" s="1"/>
      <c r="OY401" s="1"/>
      <c r="OZ401" s="1"/>
      <c r="PA401" s="1"/>
      <c r="PB401" s="1"/>
      <c r="PC401" s="1"/>
      <c r="PD401" s="1"/>
      <c r="PE401" s="1"/>
      <c r="PF401" s="1"/>
      <c r="PG401" s="1"/>
      <c r="PH401" s="1"/>
      <c r="PI401" s="1"/>
      <c r="PJ401" s="1"/>
      <c r="PK401" s="1"/>
      <c r="PL401" s="1"/>
      <c r="PM401" s="1"/>
      <c r="PN401" s="1"/>
      <c r="PO401" s="1"/>
      <c r="PP401" s="1"/>
      <c r="PQ401" s="1"/>
      <c r="PR401" s="1"/>
      <c r="PS401" s="1"/>
      <c r="PT401" s="1"/>
      <c r="PU401" s="1"/>
      <c r="PV401" s="1"/>
      <c r="PW401" s="1"/>
      <c r="PX401" s="1"/>
      <c r="PY401" s="1"/>
      <c r="PZ401" s="1"/>
      <c r="QA401" s="1"/>
      <c r="QB401" s="1"/>
      <c r="QC401" s="1"/>
      <c r="QD401" s="1"/>
      <c r="QE401" s="1"/>
      <c r="QF401" s="1"/>
      <c r="QG401" s="1"/>
      <c r="QH401" s="1"/>
      <c r="QI401" s="1"/>
      <c r="QJ401" s="1"/>
      <c r="QK401" s="1"/>
      <c r="QL401" s="1"/>
      <c r="QM401" s="1"/>
      <c r="QN401" s="1"/>
      <c r="QO401" s="1"/>
      <c r="QP401" s="1"/>
      <c r="QQ401" s="1"/>
      <c r="QR401" s="1"/>
      <c r="QS401" s="1"/>
      <c r="QT401" s="1"/>
      <c r="QU401" s="1"/>
      <c r="QV401" s="1"/>
      <c r="QW401" s="1"/>
      <c r="QX401" s="1"/>
      <c r="QY401" s="1"/>
      <c r="QZ401" s="1"/>
      <c r="RA401" s="1"/>
      <c r="RB401" s="1"/>
      <c r="RC401" s="1"/>
      <c r="RD401" s="1"/>
      <c r="RE401" s="1"/>
      <c r="RF401" s="1"/>
      <c r="RG401" s="1"/>
      <c r="RH401" s="1"/>
      <c r="RI401" s="1"/>
      <c r="RJ401" s="1"/>
      <c r="RK401" s="1"/>
      <c r="RL401" s="1"/>
      <c r="RM401" s="1"/>
      <c r="RN401" s="1"/>
      <c r="RO401" s="1"/>
      <c r="RP401" s="1"/>
      <c r="RQ401" s="1"/>
      <c r="RR401" s="1"/>
      <c r="RS401" s="1"/>
      <c r="RT401" s="1"/>
      <c r="RU401" s="1"/>
      <c r="RV401" s="1"/>
      <c r="RW401" s="1"/>
      <c r="RX401" s="1"/>
      <c r="RY401" s="1"/>
      <c r="RZ401" s="1"/>
      <c r="SA401" s="1"/>
      <c r="SB401" s="1"/>
      <c r="SC401" s="1"/>
      <c r="SD401" s="1"/>
      <c r="SE401" s="1"/>
      <c r="SF401" s="1"/>
      <c r="SG401" s="1"/>
      <c r="SH401" s="1"/>
      <c r="SI401" s="1"/>
      <c r="SJ401" s="1"/>
      <c r="SK401" s="1"/>
      <c r="SL401" s="1"/>
      <c r="SM401" s="1"/>
      <c r="SN401" s="1"/>
      <c r="SO401" s="1"/>
      <c r="SP401" s="1"/>
      <c r="SQ401" s="1"/>
      <c r="SR401" s="1"/>
      <c r="SS401" s="1"/>
      <c r="ST401" s="1"/>
      <c r="SU401" s="1"/>
      <c r="SV401" s="1"/>
      <c r="SW401" s="1"/>
      <c r="SX401" s="1"/>
      <c r="SY401" s="1"/>
      <c r="SZ401" s="1"/>
      <c r="TA401" s="1"/>
      <c r="TB401" s="1"/>
      <c r="TC401" s="1"/>
      <c r="TD401" s="1"/>
      <c r="TE401" s="1"/>
      <c r="TF401" s="1"/>
      <c r="TG401" s="1"/>
      <c r="TH401" s="1"/>
      <c r="TI401" s="1"/>
      <c r="TJ401" s="1"/>
      <c r="TK401" s="1"/>
      <c r="TL401" s="1"/>
      <c r="TM401" s="1"/>
      <c r="TN401" s="1"/>
      <c r="TO401" s="1"/>
      <c r="TP401" s="1"/>
      <c r="TQ401" s="1"/>
      <c r="TR401" s="1"/>
      <c r="TS401" s="1"/>
      <c r="TT401" s="1"/>
      <c r="TU401" s="1"/>
      <c r="TV401" s="1"/>
      <c r="TW401" s="1"/>
      <c r="TX401" s="1"/>
      <c r="TY401" s="1"/>
      <c r="TZ401" s="1"/>
      <c r="UA401" s="1"/>
      <c r="UB401" s="1"/>
      <c r="UC401" s="1"/>
      <c r="UD401" s="1"/>
      <c r="UE401" s="1"/>
      <c r="UF401" s="1"/>
      <c r="UG401" s="1"/>
      <c r="UH401" s="1"/>
      <c r="UI401" s="1"/>
      <c r="UJ401" s="1"/>
      <c r="UK401" s="1"/>
      <c r="UL401" s="1"/>
      <c r="UM401" s="1"/>
      <c r="UN401" s="1"/>
      <c r="UO401" s="1"/>
      <c r="UP401" s="1"/>
      <c r="UQ401" s="1"/>
      <c r="UR401" s="1"/>
      <c r="US401" s="1"/>
      <c r="UT401" s="1"/>
      <c r="UU401" s="1"/>
      <c r="UV401" s="1"/>
      <c r="UW401" s="1"/>
      <c r="UX401" s="1"/>
      <c r="UY401" s="1"/>
      <c r="UZ401" s="1"/>
      <c r="VA401" s="1"/>
      <c r="VB401" s="1"/>
      <c r="VC401" s="1"/>
      <c r="VD401" s="1"/>
      <c r="VE401" s="1"/>
      <c r="VF401" s="1"/>
      <c r="VG401" s="1"/>
      <c r="VH401" s="1"/>
      <c r="VI401" s="1"/>
      <c r="VJ401" s="1"/>
      <c r="VK401" s="1"/>
      <c r="VL401" s="1"/>
      <c r="VM401" s="1"/>
      <c r="VN401" s="1"/>
      <c r="VO401" s="1"/>
      <c r="VP401" s="1"/>
      <c r="VQ401" s="1"/>
      <c r="VR401" s="1"/>
      <c r="VS401" s="1"/>
      <c r="VT401" s="1"/>
      <c r="VU401" s="1"/>
      <c r="VV401" s="1"/>
      <c r="VW401" s="1"/>
      <c r="VX401" s="1"/>
      <c r="VY401" s="1"/>
      <c r="VZ401" s="1"/>
      <c r="WA401" s="1"/>
      <c r="WB401" s="1"/>
      <c r="WC401" s="1"/>
      <c r="WD401" s="1"/>
      <c r="WE401" s="1"/>
      <c r="WF401" s="1"/>
      <c r="WG401" s="1"/>
      <c r="WH401" s="1"/>
      <c r="WI401" s="1"/>
      <c r="WJ401" s="1"/>
      <c r="WK401" s="1"/>
      <c r="WL401" s="1"/>
      <c r="WM401" s="1"/>
      <c r="WN401" s="1"/>
      <c r="WO401" s="1"/>
      <c r="WP401" s="1"/>
      <c r="WQ401" s="1"/>
      <c r="WR401" s="1"/>
      <c r="WS401" s="1"/>
      <c r="WT401" s="1"/>
      <c r="WU401" s="1"/>
      <c r="WV401" s="1"/>
      <c r="WW401" s="1"/>
      <c r="WX401" s="1"/>
      <c r="WY401" s="1"/>
      <c r="WZ401" s="1"/>
      <c r="XA401" s="1"/>
      <c r="XB401" s="1"/>
      <c r="XC401" s="1"/>
      <c r="XD401" s="1"/>
      <c r="XE401" s="1"/>
      <c r="XF401" s="1"/>
      <c r="XG401" s="1"/>
      <c r="XH401" s="1"/>
      <c r="XI401" s="1"/>
      <c r="XJ401" s="1"/>
      <c r="XK401" s="1"/>
      <c r="XL401" s="1"/>
      <c r="XM401" s="1"/>
      <c r="XN401" s="1"/>
      <c r="XO401" s="1"/>
      <c r="XP401" s="1"/>
      <c r="XQ401" s="1"/>
      <c r="XR401" s="1"/>
      <c r="XS401" s="1"/>
      <c r="XT401" s="1"/>
      <c r="XU401" s="1"/>
      <c r="XV401" s="1"/>
      <c r="XW401" s="1"/>
      <c r="XX401" s="1"/>
      <c r="XY401" s="1"/>
      <c r="XZ401" s="1"/>
      <c r="YA401" s="1"/>
      <c r="YB401" s="1"/>
      <c r="YC401" s="1"/>
      <c r="YD401" s="1"/>
      <c r="YE401" s="1"/>
      <c r="YF401" s="1"/>
      <c r="YG401" s="1"/>
      <c r="YH401" s="1"/>
      <c r="YI401" s="1"/>
      <c r="YJ401" s="1"/>
      <c r="YK401" s="1"/>
      <c r="YL401" s="1"/>
      <c r="YM401" s="1"/>
      <c r="YN401" s="1"/>
      <c r="YO401" s="1"/>
      <c r="YP401" s="1"/>
      <c r="YQ401" s="1"/>
      <c r="YR401" s="1"/>
      <c r="YS401" s="1"/>
      <c r="YT401" s="1"/>
      <c r="YU401" s="1"/>
      <c r="YV401" s="1"/>
      <c r="YW401" s="1"/>
      <c r="YX401" s="1"/>
      <c r="YY401" s="1"/>
      <c r="YZ401" s="1"/>
      <c r="ZA401" s="1"/>
      <c r="ZB401" s="1"/>
      <c r="ZC401" s="1"/>
      <c r="ZD401" s="1"/>
      <c r="ZE401" s="1"/>
      <c r="ZF401" s="1"/>
      <c r="ZG401" s="1"/>
      <c r="ZH401" s="1"/>
      <c r="ZI401" s="1"/>
      <c r="ZJ401" s="1"/>
      <c r="ZK401" s="1"/>
      <c r="ZL401" s="1"/>
      <c r="ZM401" s="1"/>
      <c r="ZN401" s="1"/>
      <c r="ZO401" s="1"/>
      <c r="ZP401" s="1"/>
      <c r="ZQ401" s="1"/>
      <c r="ZR401" s="1"/>
      <c r="ZS401" s="1"/>
      <c r="ZT401" s="1"/>
      <c r="ZU401" s="1"/>
      <c r="ZV401" s="1"/>
      <c r="ZW401" s="1"/>
      <c r="ZX401" s="1"/>
      <c r="ZY401" s="1"/>
      <c r="ZZ401" s="1"/>
      <c r="AAA401" s="1"/>
      <c r="AAB401" s="1"/>
      <c r="AAC401" s="1"/>
      <c r="AAD401" s="1"/>
      <c r="AAE401" s="1"/>
      <c r="AAF401" s="1"/>
      <c r="AAG401" s="1"/>
      <c r="AAH401" s="1"/>
      <c r="AAI401" s="1"/>
      <c r="AAJ401" s="1"/>
      <c r="AAK401" s="1"/>
      <c r="AAL401" s="1"/>
      <c r="AAM401" s="1"/>
      <c r="AAN401" s="1"/>
      <c r="AAO401" s="1"/>
      <c r="AAP401" s="1"/>
      <c r="AAQ401" s="1"/>
      <c r="AAR401" s="1"/>
      <c r="AAS401" s="1"/>
      <c r="AAT401" s="1"/>
      <c r="AAU401" s="1"/>
      <c r="AAV401" s="1"/>
      <c r="AAW401" s="1"/>
      <c r="AAX401" s="1"/>
      <c r="AAY401" s="1"/>
      <c r="AAZ401" s="1"/>
      <c r="ABA401" s="1"/>
      <c r="ABB401" s="1"/>
      <c r="ABC401" s="1"/>
      <c r="ABD401" s="1"/>
      <c r="ABE401" s="1"/>
      <c r="ABF401" s="1"/>
      <c r="ABG401" s="1"/>
      <c r="ABH401" s="1"/>
      <c r="ABI401" s="1"/>
      <c r="ABJ401" s="1"/>
      <c r="ABK401" s="1"/>
      <c r="ABL401" s="1"/>
      <c r="ABM401" s="1"/>
      <c r="ABN401" s="1"/>
      <c r="ABO401" s="1"/>
      <c r="ABP401" s="1"/>
      <c r="ABQ401" s="1"/>
      <c r="ABR401" s="1"/>
      <c r="ABS401" s="1"/>
      <c r="ABT401" s="1"/>
      <c r="ABU401" s="1"/>
      <c r="ABV401" s="1"/>
      <c r="ABW401" s="1"/>
      <c r="ABX401" s="1"/>
      <c r="ABY401" s="1"/>
      <c r="ABZ401" s="1"/>
      <c r="ACA401" s="1"/>
      <c r="ACB401" s="1"/>
      <c r="ACC401" s="1"/>
      <c r="ACD401" s="1"/>
      <c r="ACE401" s="1"/>
      <c r="ACF401" s="1"/>
      <c r="ACG401" s="1"/>
      <c r="ACH401" s="1"/>
      <c r="ACI401" s="1"/>
      <c r="ACJ401" s="1"/>
      <c r="ACK401" s="1"/>
      <c r="ACL401" s="1"/>
      <c r="ACM401" s="1"/>
      <c r="ACN401" s="1"/>
      <c r="ACO401" s="1"/>
      <c r="ACP401" s="1"/>
      <c r="ACQ401" s="1"/>
      <c r="ACR401" s="1"/>
      <c r="ACS401" s="1"/>
      <c r="ACT401" s="1"/>
      <c r="ACU401" s="1"/>
      <c r="ACV401" s="1"/>
      <c r="ACW401" s="1"/>
      <c r="ACX401" s="1"/>
      <c r="ACY401" s="1"/>
      <c r="ACZ401" s="1"/>
      <c r="ADA401" s="1"/>
      <c r="ADB401" s="1"/>
      <c r="ADC401" s="1"/>
      <c r="ADD401" s="1"/>
      <c r="ADE401" s="1"/>
      <c r="ADF401" s="1"/>
      <c r="ADG401" s="1"/>
      <c r="ADH401" s="1"/>
      <c r="ADI401" s="1"/>
      <c r="ADJ401" s="1"/>
      <c r="ADK401" s="1"/>
      <c r="ADL401" s="1"/>
      <c r="ADM401" s="1"/>
      <c r="ADN401" s="1"/>
      <c r="ADO401" s="1"/>
      <c r="ADP401" s="1"/>
      <c r="ADQ401" s="1"/>
      <c r="ADR401" s="1"/>
      <c r="ADS401" s="1"/>
      <c r="ADT401" s="1"/>
      <c r="ADU401" s="1"/>
      <c r="ADV401" s="1"/>
      <c r="ADW401" s="1"/>
      <c r="ADX401" s="1"/>
      <c r="ADY401" s="1"/>
      <c r="ADZ401" s="1"/>
      <c r="AEA401" s="1"/>
      <c r="AEB401" s="1"/>
      <c r="AEC401" s="1"/>
      <c r="AED401" s="1"/>
      <c r="AEE401" s="1"/>
      <c r="AEF401" s="1"/>
      <c r="AEG401" s="1"/>
      <c r="AEH401" s="1"/>
      <c r="AEI401" s="1"/>
      <c r="AEJ401" s="1"/>
      <c r="AEK401" s="1"/>
      <c r="AEL401" s="1"/>
      <c r="AEM401" s="1"/>
      <c r="AEN401" s="1"/>
      <c r="AEO401" s="1"/>
      <c r="AEP401" s="1"/>
      <c r="AEQ401" s="1"/>
      <c r="AER401" s="1"/>
      <c r="AES401" s="1"/>
      <c r="AET401" s="1"/>
      <c r="AEU401" s="1"/>
      <c r="AEV401" s="1"/>
      <c r="AEW401" s="1"/>
      <c r="AEX401" s="1"/>
      <c r="AEY401" s="1"/>
      <c r="AEZ401" s="1"/>
      <c r="AFA401" s="1"/>
      <c r="AFB401" s="1"/>
      <c r="AFC401" s="1"/>
      <c r="AFD401" s="1"/>
      <c r="AFE401" s="1"/>
      <c r="AFF401" s="1"/>
      <c r="AFG401" s="1"/>
      <c r="AFH401" s="1"/>
      <c r="AFI401" s="1"/>
      <c r="AFJ401" s="1"/>
      <c r="AFK401" s="1"/>
      <c r="AFL401" s="1"/>
      <c r="AFM401" s="1"/>
      <c r="AFN401" s="1"/>
      <c r="AFO401" s="1"/>
      <c r="AFP401" s="1"/>
      <c r="AFQ401" s="1"/>
      <c r="AFR401" s="1"/>
      <c r="AFS401" s="1"/>
      <c r="AFT401" s="1"/>
      <c r="AFU401" s="1"/>
      <c r="AFV401" s="1"/>
      <c r="AFW401" s="1"/>
      <c r="AFX401" s="1"/>
      <c r="AFY401" s="1"/>
      <c r="AFZ401" s="1"/>
      <c r="AGA401" s="1"/>
      <c r="AGB401" s="1"/>
      <c r="AGC401" s="1"/>
      <c r="AGD401" s="1"/>
      <c r="AGE401" s="1"/>
      <c r="AGF401" s="1"/>
      <c r="AGG401" s="1"/>
      <c r="AGH401" s="1"/>
      <c r="AGI401" s="1"/>
      <c r="AGJ401" s="1"/>
      <c r="AGK401" s="1"/>
      <c r="AGL401" s="1"/>
      <c r="AGM401" s="1"/>
      <c r="AGN401" s="1"/>
      <c r="AGO401" s="1"/>
      <c r="AGP401" s="1"/>
      <c r="AGQ401" s="1"/>
      <c r="AGR401" s="1"/>
      <c r="AGS401" s="1"/>
      <c r="AGT401" s="1"/>
      <c r="AGU401" s="1"/>
      <c r="AGV401" s="1"/>
      <c r="AGW401" s="1"/>
      <c r="AGX401" s="1"/>
      <c r="AGY401" s="1"/>
      <c r="AGZ401" s="1"/>
      <c r="AHA401" s="1"/>
      <c r="AHB401" s="1"/>
      <c r="AHC401" s="1"/>
      <c r="AHD401" s="1"/>
      <c r="AHE401" s="1"/>
      <c r="AHF401" s="1"/>
      <c r="AHG401" s="1"/>
      <c r="AHH401" s="1"/>
      <c r="AHI401" s="1"/>
      <c r="AHJ401" s="1"/>
      <c r="AHK401" s="1"/>
      <c r="AHL401" s="1"/>
      <c r="AHM401" s="1"/>
      <c r="AHN401" s="1"/>
      <c r="AHO401" s="1"/>
      <c r="AHP401" s="1"/>
      <c r="AHQ401" s="1"/>
      <c r="AHR401" s="1"/>
      <c r="AHS401" s="1"/>
      <c r="AHT401" s="1"/>
      <c r="AHU401" s="1"/>
      <c r="AHV401" s="1"/>
      <c r="AHW401" s="1"/>
      <c r="AHX401" s="1"/>
      <c r="AHY401" s="1"/>
      <c r="AHZ401" s="1"/>
      <c r="AIA401" s="1"/>
      <c r="AIB401" s="1"/>
      <c r="AIC401" s="1"/>
      <c r="AID401" s="1"/>
      <c r="AIE401" s="1"/>
      <c r="AIF401" s="1"/>
      <c r="AIG401" s="1"/>
      <c r="AIH401" s="1"/>
      <c r="AII401" s="1"/>
      <c r="AIJ401" s="1"/>
      <c r="AIK401" s="1"/>
      <c r="AIL401" s="1"/>
      <c r="AIM401" s="1"/>
      <c r="AIN401" s="1"/>
      <c r="AIO401" s="1"/>
      <c r="AIP401" s="1"/>
      <c r="AIQ401" s="1"/>
      <c r="AIR401" s="1"/>
      <c r="AIS401" s="1"/>
      <c r="AIT401" s="1"/>
      <c r="AIU401" s="1"/>
      <c r="AIV401" s="1"/>
      <c r="AIW401" s="1"/>
      <c r="AIX401" s="1"/>
      <c r="AIY401" s="1"/>
      <c r="AIZ401" s="1"/>
      <c r="AJA401" s="1"/>
      <c r="AJB401" s="1"/>
      <c r="AJC401" s="1"/>
      <c r="AJD401" s="1"/>
      <c r="AJE401" s="1"/>
      <c r="AJF401" s="1"/>
      <c r="AJG401" s="1"/>
      <c r="AJH401" s="1"/>
      <c r="AJI401" s="1"/>
      <c r="AJJ401" s="1"/>
      <c r="AJK401" s="1"/>
      <c r="AJL401" s="1"/>
      <c r="AJM401" s="1"/>
      <c r="AJN401" s="1"/>
      <c r="AJO401" s="1"/>
      <c r="AJP401" s="1"/>
      <c r="AJQ401" s="1"/>
      <c r="AJR401" s="1"/>
      <c r="AJS401" s="1"/>
      <c r="AJT401" s="1"/>
      <c r="AJU401" s="1"/>
      <c r="AJV401" s="1"/>
      <c r="AJW401" s="1"/>
      <c r="AJX401" s="1"/>
      <c r="AJY401" s="1"/>
      <c r="AJZ401" s="1"/>
      <c r="AKA401" s="1"/>
      <c r="AKB401" s="1"/>
      <c r="AKC401" s="1"/>
      <c r="AKD401" s="1"/>
      <c r="AKE401" s="1"/>
      <c r="AKF401" s="1"/>
      <c r="AKG401" s="1"/>
      <c r="AKH401" s="1"/>
      <c r="AKI401" s="1"/>
      <c r="AKJ401" s="1"/>
      <c r="AKK401" s="1"/>
      <c r="AKL401" s="1"/>
      <c r="AKM401" s="1"/>
      <c r="AKN401" s="1"/>
      <c r="AKO401" s="1"/>
      <c r="AKP401" s="1"/>
      <c r="AKQ401" s="1"/>
      <c r="AKR401" s="1"/>
      <c r="AKS401" s="1"/>
      <c r="AKT401" s="1"/>
      <c r="AKU401" s="1"/>
      <c r="AKV401" s="1"/>
      <c r="AKW401" s="1"/>
      <c r="AKX401" s="1"/>
      <c r="AKY401" s="1"/>
      <c r="AKZ401" s="1"/>
      <c r="ALA401" s="1"/>
      <c r="ALB401" s="1"/>
      <c r="ALC401" s="1"/>
      <c r="ALD401" s="1"/>
      <c r="ALE401" s="1"/>
      <c r="ALF401" s="1"/>
      <c r="ALG401" s="1"/>
      <c r="ALH401" s="1"/>
      <c r="ALI401" s="1"/>
      <c r="ALJ401" s="1"/>
      <c r="ALK401" s="1"/>
      <c r="ALL401" s="1"/>
      <c r="ALM401" s="1"/>
      <c r="ALN401" s="1"/>
      <c r="ALO401" s="1"/>
      <c r="ALP401" s="1"/>
      <c r="ALQ401" s="1"/>
      <c r="ALR401" s="1"/>
      <c r="ALS401" s="1"/>
      <c r="ALT401" s="1"/>
      <c r="ALU401" s="1"/>
      <c r="ALV401" s="1"/>
      <c r="ALW401" s="1"/>
      <c r="ALX401" s="1"/>
      <c r="ALY401" s="1"/>
      <c r="ALZ401" s="1"/>
      <c r="AMA401" s="1"/>
      <c r="AMB401" s="1"/>
      <c r="AMC401" s="1"/>
      <c r="AMD401" s="1"/>
      <c r="AME401" s="1"/>
      <c r="AMF401" s="1"/>
      <c r="AMG401" s="1"/>
      <c r="AMH401" s="1"/>
      <c r="AMI401" s="1"/>
      <c r="AMJ401" s="1"/>
    </row>
    <row r="402" spans="1:1024" customFormat="1" hidden="1" x14ac:dyDescent="0.25">
      <c r="A402" s="49" t="s">
        <v>903</v>
      </c>
      <c r="B402" s="10">
        <v>8481809907</v>
      </c>
      <c r="C402" s="78" t="s">
        <v>904</v>
      </c>
      <c r="D402" s="84" t="s">
        <v>900</v>
      </c>
      <c r="E402" s="27" t="s">
        <v>870</v>
      </c>
      <c r="F402" s="10"/>
      <c r="G402" s="10"/>
      <c r="H402" s="10"/>
      <c r="I402" s="10"/>
      <c r="J402" s="10"/>
      <c r="K402" s="38" t="s">
        <v>858</v>
      </c>
      <c r="L402" s="38">
        <v>7118004789</v>
      </c>
      <c r="M402" s="38" t="s">
        <v>859</v>
      </c>
      <c r="N402" s="13" t="s">
        <v>860</v>
      </c>
      <c r="O402" s="13" t="s">
        <v>861</v>
      </c>
      <c r="P402" s="15">
        <v>8481</v>
      </c>
      <c r="Q402" s="13" t="str">
        <f>MID(Таблица1[[#This Row],[ТН ВЭД 1]],1,2)</f>
        <v>84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  <c r="MQ402" s="1"/>
      <c r="MR402" s="1"/>
      <c r="MS402" s="1"/>
      <c r="MT402" s="1"/>
      <c r="MU402" s="1"/>
      <c r="MV402" s="1"/>
      <c r="MW402" s="1"/>
      <c r="MX402" s="1"/>
      <c r="MY402" s="1"/>
      <c r="MZ402" s="1"/>
      <c r="NA402" s="1"/>
      <c r="NB402" s="1"/>
      <c r="NC402" s="1"/>
      <c r="ND402" s="1"/>
      <c r="NE402" s="1"/>
      <c r="NF402" s="1"/>
      <c r="NG402" s="1"/>
      <c r="NH402" s="1"/>
      <c r="NI402" s="1"/>
      <c r="NJ402" s="1"/>
      <c r="NK402" s="1"/>
      <c r="NL402" s="1"/>
      <c r="NM402" s="1"/>
      <c r="NN402" s="1"/>
      <c r="NO402" s="1"/>
      <c r="NP402" s="1"/>
      <c r="NQ402" s="1"/>
      <c r="NR402" s="1"/>
      <c r="NS402" s="1"/>
      <c r="NT402" s="1"/>
      <c r="NU402" s="1"/>
      <c r="NV402" s="1"/>
      <c r="NW402" s="1"/>
      <c r="NX402" s="1"/>
      <c r="NY402" s="1"/>
      <c r="NZ402" s="1"/>
      <c r="OA402" s="1"/>
      <c r="OB402" s="1"/>
      <c r="OC402" s="1"/>
      <c r="OD402" s="1"/>
      <c r="OE402" s="1"/>
      <c r="OF402" s="1"/>
      <c r="OG402" s="1"/>
      <c r="OH402" s="1"/>
      <c r="OI402" s="1"/>
      <c r="OJ402" s="1"/>
      <c r="OK402" s="1"/>
      <c r="OL402" s="1"/>
      <c r="OM402" s="1"/>
      <c r="ON402" s="1"/>
      <c r="OO402" s="1"/>
      <c r="OP402" s="1"/>
      <c r="OQ402" s="1"/>
      <c r="OR402" s="1"/>
      <c r="OS402" s="1"/>
      <c r="OT402" s="1"/>
      <c r="OU402" s="1"/>
      <c r="OV402" s="1"/>
      <c r="OW402" s="1"/>
      <c r="OX402" s="1"/>
      <c r="OY402" s="1"/>
      <c r="OZ402" s="1"/>
      <c r="PA402" s="1"/>
      <c r="PB402" s="1"/>
      <c r="PC402" s="1"/>
      <c r="PD402" s="1"/>
      <c r="PE402" s="1"/>
      <c r="PF402" s="1"/>
      <c r="PG402" s="1"/>
      <c r="PH402" s="1"/>
      <c r="PI402" s="1"/>
      <c r="PJ402" s="1"/>
      <c r="PK402" s="1"/>
      <c r="PL402" s="1"/>
      <c r="PM402" s="1"/>
      <c r="PN402" s="1"/>
      <c r="PO402" s="1"/>
      <c r="PP402" s="1"/>
      <c r="PQ402" s="1"/>
      <c r="PR402" s="1"/>
      <c r="PS402" s="1"/>
      <c r="PT402" s="1"/>
      <c r="PU402" s="1"/>
      <c r="PV402" s="1"/>
      <c r="PW402" s="1"/>
      <c r="PX402" s="1"/>
      <c r="PY402" s="1"/>
      <c r="PZ402" s="1"/>
      <c r="QA402" s="1"/>
      <c r="QB402" s="1"/>
      <c r="QC402" s="1"/>
      <c r="QD402" s="1"/>
      <c r="QE402" s="1"/>
      <c r="QF402" s="1"/>
      <c r="QG402" s="1"/>
      <c r="QH402" s="1"/>
      <c r="QI402" s="1"/>
      <c r="QJ402" s="1"/>
      <c r="QK402" s="1"/>
      <c r="QL402" s="1"/>
      <c r="QM402" s="1"/>
      <c r="QN402" s="1"/>
      <c r="QO402" s="1"/>
      <c r="QP402" s="1"/>
      <c r="QQ402" s="1"/>
      <c r="QR402" s="1"/>
      <c r="QS402" s="1"/>
      <c r="QT402" s="1"/>
      <c r="QU402" s="1"/>
      <c r="QV402" s="1"/>
      <c r="QW402" s="1"/>
      <c r="QX402" s="1"/>
      <c r="QY402" s="1"/>
      <c r="QZ402" s="1"/>
      <c r="RA402" s="1"/>
      <c r="RB402" s="1"/>
      <c r="RC402" s="1"/>
      <c r="RD402" s="1"/>
      <c r="RE402" s="1"/>
      <c r="RF402" s="1"/>
      <c r="RG402" s="1"/>
      <c r="RH402" s="1"/>
      <c r="RI402" s="1"/>
      <c r="RJ402" s="1"/>
      <c r="RK402" s="1"/>
      <c r="RL402" s="1"/>
      <c r="RM402" s="1"/>
      <c r="RN402" s="1"/>
      <c r="RO402" s="1"/>
      <c r="RP402" s="1"/>
      <c r="RQ402" s="1"/>
      <c r="RR402" s="1"/>
      <c r="RS402" s="1"/>
      <c r="RT402" s="1"/>
      <c r="RU402" s="1"/>
      <c r="RV402" s="1"/>
      <c r="RW402" s="1"/>
      <c r="RX402" s="1"/>
      <c r="RY402" s="1"/>
      <c r="RZ402" s="1"/>
      <c r="SA402" s="1"/>
      <c r="SB402" s="1"/>
      <c r="SC402" s="1"/>
      <c r="SD402" s="1"/>
      <c r="SE402" s="1"/>
      <c r="SF402" s="1"/>
      <c r="SG402" s="1"/>
      <c r="SH402" s="1"/>
      <c r="SI402" s="1"/>
      <c r="SJ402" s="1"/>
      <c r="SK402" s="1"/>
      <c r="SL402" s="1"/>
      <c r="SM402" s="1"/>
      <c r="SN402" s="1"/>
      <c r="SO402" s="1"/>
      <c r="SP402" s="1"/>
      <c r="SQ402" s="1"/>
      <c r="SR402" s="1"/>
      <c r="SS402" s="1"/>
      <c r="ST402" s="1"/>
      <c r="SU402" s="1"/>
      <c r="SV402" s="1"/>
      <c r="SW402" s="1"/>
      <c r="SX402" s="1"/>
      <c r="SY402" s="1"/>
      <c r="SZ402" s="1"/>
      <c r="TA402" s="1"/>
      <c r="TB402" s="1"/>
      <c r="TC402" s="1"/>
      <c r="TD402" s="1"/>
      <c r="TE402" s="1"/>
      <c r="TF402" s="1"/>
      <c r="TG402" s="1"/>
      <c r="TH402" s="1"/>
      <c r="TI402" s="1"/>
      <c r="TJ402" s="1"/>
      <c r="TK402" s="1"/>
      <c r="TL402" s="1"/>
      <c r="TM402" s="1"/>
      <c r="TN402" s="1"/>
      <c r="TO402" s="1"/>
      <c r="TP402" s="1"/>
      <c r="TQ402" s="1"/>
      <c r="TR402" s="1"/>
      <c r="TS402" s="1"/>
      <c r="TT402" s="1"/>
      <c r="TU402" s="1"/>
      <c r="TV402" s="1"/>
      <c r="TW402" s="1"/>
      <c r="TX402" s="1"/>
      <c r="TY402" s="1"/>
      <c r="TZ402" s="1"/>
      <c r="UA402" s="1"/>
      <c r="UB402" s="1"/>
      <c r="UC402" s="1"/>
      <c r="UD402" s="1"/>
      <c r="UE402" s="1"/>
      <c r="UF402" s="1"/>
      <c r="UG402" s="1"/>
      <c r="UH402" s="1"/>
      <c r="UI402" s="1"/>
      <c r="UJ402" s="1"/>
      <c r="UK402" s="1"/>
      <c r="UL402" s="1"/>
      <c r="UM402" s="1"/>
      <c r="UN402" s="1"/>
      <c r="UO402" s="1"/>
      <c r="UP402" s="1"/>
      <c r="UQ402" s="1"/>
      <c r="UR402" s="1"/>
      <c r="US402" s="1"/>
      <c r="UT402" s="1"/>
      <c r="UU402" s="1"/>
      <c r="UV402" s="1"/>
      <c r="UW402" s="1"/>
      <c r="UX402" s="1"/>
      <c r="UY402" s="1"/>
      <c r="UZ402" s="1"/>
      <c r="VA402" s="1"/>
      <c r="VB402" s="1"/>
      <c r="VC402" s="1"/>
      <c r="VD402" s="1"/>
      <c r="VE402" s="1"/>
      <c r="VF402" s="1"/>
      <c r="VG402" s="1"/>
      <c r="VH402" s="1"/>
      <c r="VI402" s="1"/>
      <c r="VJ402" s="1"/>
      <c r="VK402" s="1"/>
      <c r="VL402" s="1"/>
      <c r="VM402" s="1"/>
      <c r="VN402" s="1"/>
      <c r="VO402" s="1"/>
      <c r="VP402" s="1"/>
      <c r="VQ402" s="1"/>
      <c r="VR402" s="1"/>
      <c r="VS402" s="1"/>
      <c r="VT402" s="1"/>
      <c r="VU402" s="1"/>
      <c r="VV402" s="1"/>
      <c r="VW402" s="1"/>
      <c r="VX402" s="1"/>
      <c r="VY402" s="1"/>
      <c r="VZ402" s="1"/>
      <c r="WA402" s="1"/>
      <c r="WB402" s="1"/>
      <c r="WC402" s="1"/>
      <c r="WD402" s="1"/>
      <c r="WE402" s="1"/>
      <c r="WF402" s="1"/>
      <c r="WG402" s="1"/>
      <c r="WH402" s="1"/>
      <c r="WI402" s="1"/>
      <c r="WJ402" s="1"/>
      <c r="WK402" s="1"/>
      <c r="WL402" s="1"/>
      <c r="WM402" s="1"/>
      <c r="WN402" s="1"/>
      <c r="WO402" s="1"/>
      <c r="WP402" s="1"/>
      <c r="WQ402" s="1"/>
      <c r="WR402" s="1"/>
      <c r="WS402" s="1"/>
      <c r="WT402" s="1"/>
      <c r="WU402" s="1"/>
      <c r="WV402" s="1"/>
      <c r="WW402" s="1"/>
      <c r="WX402" s="1"/>
      <c r="WY402" s="1"/>
      <c r="WZ402" s="1"/>
      <c r="XA402" s="1"/>
      <c r="XB402" s="1"/>
      <c r="XC402" s="1"/>
      <c r="XD402" s="1"/>
      <c r="XE402" s="1"/>
      <c r="XF402" s="1"/>
      <c r="XG402" s="1"/>
      <c r="XH402" s="1"/>
      <c r="XI402" s="1"/>
      <c r="XJ402" s="1"/>
      <c r="XK402" s="1"/>
      <c r="XL402" s="1"/>
      <c r="XM402" s="1"/>
      <c r="XN402" s="1"/>
      <c r="XO402" s="1"/>
      <c r="XP402" s="1"/>
      <c r="XQ402" s="1"/>
      <c r="XR402" s="1"/>
      <c r="XS402" s="1"/>
      <c r="XT402" s="1"/>
      <c r="XU402" s="1"/>
      <c r="XV402" s="1"/>
      <c r="XW402" s="1"/>
      <c r="XX402" s="1"/>
      <c r="XY402" s="1"/>
      <c r="XZ402" s="1"/>
      <c r="YA402" s="1"/>
      <c r="YB402" s="1"/>
      <c r="YC402" s="1"/>
      <c r="YD402" s="1"/>
      <c r="YE402" s="1"/>
      <c r="YF402" s="1"/>
      <c r="YG402" s="1"/>
      <c r="YH402" s="1"/>
      <c r="YI402" s="1"/>
      <c r="YJ402" s="1"/>
      <c r="YK402" s="1"/>
      <c r="YL402" s="1"/>
      <c r="YM402" s="1"/>
      <c r="YN402" s="1"/>
      <c r="YO402" s="1"/>
      <c r="YP402" s="1"/>
      <c r="YQ402" s="1"/>
      <c r="YR402" s="1"/>
      <c r="YS402" s="1"/>
      <c r="YT402" s="1"/>
      <c r="YU402" s="1"/>
      <c r="YV402" s="1"/>
      <c r="YW402" s="1"/>
      <c r="YX402" s="1"/>
      <c r="YY402" s="1"/>
      <c r="YZ402" s="1"/>
      <c r="ZA402" s="1"/>
      <c r="ZB402" s="1"/>
      <c r="ZC402" s="1"/>
      <c r="ZD402" s="1"/>
      <c r="ZE402" s="1"/>
      <c r="ZF402" s="1"/>
      <c r="ZG402" s="1"/>
      <c r="ZH402" s="1"/>
      <c r="ZI402" s="1"/>
      <c r="ZJ402" s="1"/>
      <c r="ZK402" s="1"/>
      <c r="ZL402" s="1"/>
      <c r="ZM402" s="1"/>
      <c r="ZN402" s="1"/>
      <c r="ZO402" s="1"/>
      <c r="ZP402" s="1"/>
      <c r="ZQ402" s="1"/>
      <c r="ZR402" s="1"/>
      <c r="ZS402" s="1"/>
      <c r="ZT402" s="1"/>
      <c r="ZU402" s="1"/>
      <c r="ZV402" s="1"/>
      <c r="ZW402" s="1"/>
      <c r="ZX402" s="1"/>
      <c r="ZY402" s="1"/>
      <c r="ZZ402" s="1"/>
      <c r="AAA402" s="1"/>
      <c r="AAB402" s="1"/>
      <c r="AAC402" s="1"/>
      <c r="AAD402" s="1"/>
      <c r="AAE402" s="1"/>
      <c r="AAF402" s="1"/>
      <c r="AAG402" s="1"/>
      <c r="AAH402" s="1"/>
      <c r="AAI402" s="1"/>
      <c r="AAJ402" s="1"/>
      <c r="AAK402" s="1"/>
      <c r="AAL402" s="1"/>
      <c r="AAM402" s="1"/>
      <c r="AAN402" s="1"/>
      <c r="AAO402" s="1"/>
      <c r="AAP402" s="1"/>
      <c r="AAQ402" s="1"/>
      <c r="AAR402" s="1"/>
      <c r="AAS402" s="1"/>
      <c r="AAT402" s="1"/>
      <c r="AAU402" s="1"/>
      <c r="AAV402" s="1"/>
      <c r="AAW402" s="1"/>
      <c r="AAX402" s="1"/>
      <c r="AAY402" s="1"/>
      <c r="AAZ402" s="1"/>
      <c r="ABA402" s="1"/>
      <c r="ABB402" s="1"/>
      <c r="ABC402" s="1"/>
      <c r="ABD402" s="1"/>
      <c r="ABE402" s="1"/>
      <c r="ABF402" s="1"/>
      <c r="ABG402" s="1"/>
      <c r="ABH402" s="1"/>
      <c r="ABI402" s="1"/>
      <c r="ABJ402" s="1"/>
      <c r="ABK402" s="1"/>
      <c r="ABL402" s="1"/>
      <c r="ABM402" s="1"/>
      <c r="ABN402" s="1"/>
      <c r="ABO402" s="1"/>
      <c r="ABP402" s="1"/>
      <c r="ABQ402" s="1"/>
      <c r="ABR402" s="1"/>
      <c r="ABS402" s="1"/>
      <c r="ABT402" s="1"/>
      <c r="ABU402" s="1"/>
      <c r="ABV402" s="1"/>
      <c r="ABW402" s="1"/>
      <c r="ABX402" s="1"/>
      <c r="ABY402" s="1"/>
      <c r="ABZ402" s="1"/>
      <c r="ACA402" s="1"/>
      <c r="ACB402" s="1"/>
      <c r="ACC402" s="1"/>
      <c r="ACD402" s="1"/>
      <c r="ACE402" s="1"/>
      <c r="ACF402" s="1"/>
      <c r="ACG402" s="1"/>
      <c r="ACH402" s="1"/>
      <c r="ACI402" s="1"/>
      <c r="ACJ402" s="1"/>
      <c r="ACK402" s="1"/>
      <c r="ACL402" s="1"/>
      <c r="ACM402" s="1"/>
      <c r="ACN402" s="1"/>
      <c r="ACO402" s="1"/>
      <c r="ACP402" s="1"/>
      <c r="ACQ402" s="1"/>
      <c r="ACR402" s="1"/>
      <c r="ACS402" s="1"/>
      <c r="ACT402" s="1"/>
      <c r="ACU402" s="1"/>
      <c r="ACV402" s="1"/>
      <c r="ACW402" s="1"/>
      <c r="ACX402" s="1"/>
      <c r="ACY402" s="1"/>
      <c r="ACZ402" s="1"/>
      <c r="ADA402" s="1"/>
      <c r="ADB402" s="1"/>
      <c r="ADC402" s="1"/>
      <c r="ADD402" s="1"/>
      <c r="ADE402" s="1"/>
      <c r="ADF402" s="1"/>
      <c r="ADG402" s="1"/>
      <c r="ADH402" s="1"/>
      <c r="ADI402" s="1"/>
      <c r="ADJ402" s="1"/>
      <c r="ADK402" s="1"/>
      <c r="ADL402" s="1"/>
      <c r="ADM402" s="1"/>
      <c r="ADN402" s="1"/>
      <c r="ADO402" s="1"/>
      <c r="ADP402" s="1"/>
      <c r="ADQ402" s="1"/>
      <c r="ADR402" s="1"/>
      <c r="ADS402" s="1"/>
      <c r="ADT402" s="1"/>
      <c r="ADU402" s="1"/>
      <c r="ADV402" s="1"/>
      <c r="ADW402" s="1"/>
      <c r="ADX402" s="1"/>
      <c r="ADY402" s="1"/>
      <c r="ADZ402" s="1"/>
      <c r="AEA402" s="1"/>
      <c r="AEB402" s="1"/>
      <c r="AEC402" s="1"/>
      <c r="AED402" s="1"/>
      <c r="AEE402" s="1"/>
      <c r="AEF402" s="1"/>
      <c r="AEG402" s="1"/>
      <c r="AEH402" s="1"/>
      <c r="AEI402" s="1"/>
      <c r="AEJ402" s="1"/>
      <c r="AEK402" s="1"/>
      <c r="AEL402" s="1"/>
      <c r="AEM402" s="1"/>
      <c r="AEN402" s="1"/>
      <c r="AEO402" s="1"/>
      <c r="AEP402" s="1"/>
      <c r="AEQ402" s="1"/>
      <c r="AER402" s="1"/>
      <c r="AES402" s="1"/>
      <c r="AET402" s="1"/>
      <c r="AEU402" s="1"/>
      <c r="AEV402" s="1"/>
      <c r="AEW402" s="1"/>
      <c r="AEX402" s="1"/>
      <c r="AEY402" s="1"/>
      <c r="AEZ402" s="1"/>
      <c r="AFA402" s="1"/>
      <c r="AFB402" s="1"/>
      <c r="AFC402" s="1"/>
      <c r="AFD402" s="1"/>
      <c r="AFE402" s="1"/>
      <c r="AFF402" s="1"/>
      <c r="AFG402" s="1"/>
      <c r="AFH402" s="1"/>
      <c r="AFI402" s="1"/>
      <c r="AFJ402" s="1"/>
      <c r="AFK402" s="1"/>
      <c r="AFL402" s="1"/>
      <c r="AFM402" s="1"/>
      <c r="AFN402" s="1"/>
      <c r="AFO402" s="1"/>
      <c r="AFP402" s="1"/>
      <c r="AFQ402" s="1"/>
      <c r="AFR402" s="1"/>
      <c r="AFS402" s="1"/>
      <c r="AFT402" s="1"/>
      <c r="AFU402" s="1"/>
      <c r="AFV402" s="1"/>
      <c r="AFW402" s="1"/>
      <c r="AFX402" s="1"/>
      <c r="AFY402" s="1"/>
      <c r="AFZ402" s="1"/>
      <c r="AGA402" s="1"/>
      <c r="AGB402" s="1"/>
      <c r="AGC402" s="1"/>
      <c r="AGD402" s="1"/>
      <c r="AGE402" s="1"/>
      <c r="AGF402" s="1"/>
      <c r="AGG402" s="1"/>
      <c r="AGH402" s="1"/>
      <c r="AGI402" s="1"/>
      <c r="AGJ402" s="1"/>
      <c r="AGK402" s="1"/>
      <c r="AGL402" s="1"/>
      <c r="AGM402" s="1"/>
      <c r="AGN402" s="1"/>
      <c r="AGO402" s="1"/>
      <c r="AGP402" s="1"/>
      <c r="AGQ402" s="1"/>
      <c r="AGR402" s="1"/>
      <c r="AGS402" s="1"/>
      <c r="AGT402" s="1"/>
      <c r="AGU402" s="1"/>
      <c r="AGV402" s="1"/>
      <c r="AGW402" s="1"/>
      <c r="AGX402" s="1"/>
      <c r="AGY402" s="1"/>
      <c r="AGZ402" s="1"/>
      <c r="AHA402" s="1"/>
      <c r="AHB402" s="1"/>
      <c r="AHC402" s="1"/>
      <c r="AHD402" s="1"/>
      <c r="AHE402" s="1"/>
      <c r="AHF402" s="1"/>
      <c r="AHG402" s="1"/>
      <c r="AHH402" s="1"/>
      <c r="AHI402" s="1"/>
      <c r="AHJ402" s="1"/>
      <c r="AHK402" s="1"/>
      <c r="AHL402" s="1"/>
      <c r="AHM402" s="1"/>
      <c r="AHN402" s="1"/>
      <c r="AHO402" s="1"/>
      <c r="AHP402" s="1"/>
      <c r="AHQ402" s="1"/>
      <c r="AHR402" s="1"/>
      <c r="AHS402" s="1"/>
      <c r="AHT402" s="1"/>
      <c r="AHU402" s="1"/>
      <c r="AHV402" s="1"/>
      <c r="AHW402" s="1"/>
      <c r="AHX402" s="1"/>
      <c r="AHY402" s="1"/>
      <c r="AHZ402" s="1"/>
      <c r="AIA402" s="1"/>
      <c r="AIB402" s="1"/>
      <c r="AIC402" s="1"/>
      <c r="AID402" s="1"/>
      <c r="AIE402" s="1"/>
      <c r="AIF402" s="1"/>
      <c r="AIG402" s="1"/>
      <c r="AIH402" s="1"/>
      <c r="AII402" s="1"/>
      <c r="AIJ402" s="1"/>
      <c r="AIK402" s="1"/>
      <c r="AIL402" s="1"/>
      <c r="AIM402" s="1"/>
      <c r="AIN402" s="1"/>
      <c r="AIO402" s="1"/>
      <c r="AIP402" s="1"/>
      <c r="AIQ402" s="1"/>
      <c r="AIR402" s="1"/>
      <c r="AIS402" s="1"/>
      <c r="AIT402" s="1"/>
      <c r="AIU402" s="1"/>
      <c r="AIV402" s="1"/>
      <c r="AIW402" s="1"/>
      <c r="AIX402" s="1"/>
      <c r="AIY402" s="1"/>
      <c r="AIZ402" s="1"/>
      <c r="AJA402" s="1"/>
      <c r="AJB402" s="1"/>
      <c r="AJC402" s="1"/>
      <c r="AJD402" s="1"/>
      <c r="AJE402" s="1"/>
      <c r="AJF402" s="1"/>
      <c r="AJG402" s="1"/>
      <c r="AJH402" s="1"/>
      <c r="AJI402" s="1"/>
      <c r="AJJ402" s="1"/>
      <c r="AJK402" s="1"/>
      <c r="AJL402" s="1"/>
      <c r="AJM402" s="1"/>
      <c r="AJN402" s="1"/>
      <c r="AJO402" s="1"/>
      <c r="AJP402" s="1"/>
      <c r="AJQ402" s="1"/>
      <c r="AJR402" s="1"/>
      <c r="AJS402" s="1"/>
      <c r="AJT402" s="1"/>
      <c r="AJU402" s="1"/>
      <c r="AJV402" s="1"/>
      <c r="AJW402" s="1"/>
      <c r="AJX402" s="1"/>
      <c r="AJY402" s="1"/>
      <c r="AJZ402" s="1"/>
      <c r="AKA402" s="1"/>
      <c r="AKB402" s="1"/>
      <c r="AKC402" s="1"/>
      <c r="AKD402" s="1"/>
      <c r="AKE402" s="1"/>
      <c r="AKF402" s="1"/>
      <c r="AKG402" s="1"/>
      <c r="AKH402" s="1"/>
      <c r="AKI402" s="1"/>
      <c r="AKJ402" s="1"/>
      <c r="AKK402" s="1"/>
      <c r="AKL402" s="1"/>
      <c r="AKM402" s="1"/>
      <c r="AKN402" s="1"/>
      <c r="AKO402" s="1"/>
      <c r="AKP402" s="1"/>
      <c r="AKQ402" s="1"/>
      <c r="AKR402" s="1"/>
      <c r="AKS402" s="1"/>
      <c r="AKT402" s="1"/>
      <c r="AKU402" s="1"/>
      <c r="AKV402" s="1"/>
      <c r="AKW402" s="1"/>
      <c r="AKX402" s="1"/>
      <c r="AKY402" s="1"/>
      <c r="AKZ402" s="1"/>
      <c r="ALA402" s="1"/>
      <c r="ALB402" s="1"/>
      <c r="ALC402" s="1"/>
      <c r="ALD402" s="1"/>
      <c r="ALE402" s="1"/>
      <c r="ALF402" s="1"/>
      <c r="ALG402" s="1"/>
      <c r="ALH402" s="1"/>
      <c r="ALI402" s="1"/>
      <c r="ALJ402" s="1"/>
      <c r="ALK402" s="1"/>
      <c r="ALL402" s="1"/>
      <c r="ALM402" s="1"/>
      <c r="ALN402" s="1"/>
      <c r="ALO402" s="1"/>
      <c r="ALP402" s="1"/>
      <c r="ALQ402" s="1"/>
      <c r="ALR402" s="1"/>
      <c r="ALS402" s="1"/>
      <c r="ALT402" s="1"/>
      <c r="ALU402" s="1"/>
      <c r="ALV402" s="1"/>
      <c r="ALW402" s="1"/>
      <c r="ALX402" s="1"/>
      <c r="ALY402" s="1"/>
      <c r="ALZ402" s="1"/>
      <c r="AMA402" s="1"/>
      <c r="AMB402" s="1"/>
      <c r="AMC402" s="1"/>
      <c r="AMD402" s="1"/>
      <c r="AME402" s="1"/>
      <c r="AMF402" s="1"/>
      <c r="AMG402" s="1"/>
      <c r="AMH402" s="1"/>
      <c r="AMI402" s="1"/>
      <c r="AMJ402" s="1"/>
    </row>
    <row r="403" spans="1:1024" customFormat="1" ht="47.25" hidden="1" x14ac:dyDescent="0.25">
      <c r="A403" s="25" t="s">
        <v>905</v>
      </c>
      <c r="B403" s="3">
        <v>8428908000</v>
      </c>
      <c r="C403" s="6" t="s">
        <v>906</v>
      </c>
      <c r="D403" s="85" t="s">
        <v>907</v>
      </c>
      <c r="E403" s="23" t="s">
        <v>870</v>
      </c>
      <c r="F403" s="3"/>
      <c r="G403" s="3"/>
      <c r="H403" s="3"/>
      <c r="I403" s="3"/>
      <c r="J403" s="3"/>
      <c r="K403" s="37" t="s">
        <v>858</v>
      </c>
      <c r="L403" s="37">
        <v>7118004789</v>
      </c>
      <c r="M403" s="37" t="s">
        <v>859</v>
      </c>
      <c r="N403" s="6" t="s">
        <v>860</v>
      </c>
      <c r="O403" s="6" t="s">
        <v>861</v>
      </c>
      <c r="P403" s="8">
        <v>8428</v>
      </c>
      <c r="Q403" s="6" t="str">
        <f>MID(Таблица1[[#This Row],[ТН ВЭД 1]],1,2)</f>
        <v>84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</row>
    <row r="404" spans="1:1024" customFormat="1" ht="31.5" hidden="1" x14ac:dyDescent="0.25">
      <c r="A404" s="49" t="s">
        <v>908</v>
      </c>
      <c r="B404" s="10">
        <v>8421197009</v>
      </c>
      <c r="C404" s="13" t="s">
        <v>909</v>
      </c>
      <c r="D404" s="84" t="s">
        <v>910</v>
      </c>
      <c r="E404" s="27" t="s">
        <v>870</v>
      </c>
      <c r="F404" s="10"/>
      <c r="G404" s="10"/>
      <c r="H404" s="10"/>
      <c r="I404" s="10"/>
      <c r="J404" s="10"/>
      <c r="K404" s="38" t="s">
        <v>858</v>
      </c>
      <c r="L404" s="38">
        <v>7118004789</v>
      </c>
      <c r="M404" s="38" t="s">
        <v>859</v>
      </c>
      <c r="N404" s="13" t="s">
        <v>860</v>
      </c>
      <c r="O404" s="13" t="s">
        <v>861</v>
      </c>
      <c r="P404" s="15">
        <v>8421</v>
      </c>
      <c r="Q404" s="13" t="str">
        <f>MID(Таблица1[[#This Row],[ТН ВЭД 1]],1,2)</f>
        <v>84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</row>
    <row r="405" spans="1:1024" customFormat="1" hidden="1" x14ac:dyDescent="0.25">
      <c r="A405" s="41" t="s">
        <v>911</v>
      </c>
      <c r="B405" s="3">
        <v>8413705100</v>
      </c>
      <c r="C405" s="6" t="s">
        <v>912</v>
      </c>
      <c r="D405" s="85" t="s">
        <v>913</v>
      </c>
      <c r="E405" s="23" t="s">
        <v>870</v>
      </c>
      <c r="F405" s="3"/>
      <c r="G405" s="3"/>
      <c r="H405" s="3"/>
      <c r="I405" s="3"/>
      <c r="J405" s="3"/>
      <c r="K405" s="37" t="s">
        <v>858</v>
      </c>
      <c r="L405" s="37">
        <v>7118004789</v>
      </c>
      <c r="M405" s="37" t="s">
        <v>859</v>
      </c>
      <c r="N405" s="6" t="s">
        <v>860</v>
      </c>
      <c r="O405" s="6" t="s">
        <v>861</v>
      </c>
      <c r="P405" s="8">
        <v>8413</v>
      </c>
      <c r="Q405" s="6" t="str">
        <f>MID(Таблица1[[#This Row],[ТН ВЭД 1]],1,2)</f>
        <v>84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  <c r="AMD405" s="1"/>
      <c r="AME405" s="1"/>
      <c r="AMF405" s="1"/>
      <c r="AMG405" s="1"/>
      <c r="AMH405" s="1"/>
      <c r="AMI405" s="1"/>
      <c r="AMJ405" s="1"/>
    </row>
    <row r="406" spans="1:1024" customFormat="1" hidden="1" x14ac:dyDescent="0.25">
      <c r="A406" s="49" t="s">
        <v>914</v>
      </c>
      <c r="B406" s="10">
        <v>8413705100</v>
      </c>
      <c r="C406" s="13" t="s">
        <v>915</v>
      </c>
      <c r="D406" s="84" t="s">
        <v>916</v>
      </c>
      <c r="E406" s="27" t="s">
        <v>870</v>
      </c>
      <c r="F406" s="10"/>
      <c r="G406" s="10"/>
      <c r="H406" s="10"/>
      <c r="I406" s="10"/>
      <c r="J406" s="10"/>
      <c r="K406" s="38" t="s">
        <v>858</v>
      </c>
      <c r="L406" s="38">
        <v>7118004789</v>
      </c>
      <c r="M406" s="38" t="s">
        <v>859</v>
      </c>
      <c r="N406" s="13" t="s">
        <v>860</v>
      </c>
      <c r="O406" s="13" t="s">
        <v>861</v>
      </c>
      <c r="P406" s="15">
        <v>8413</v>
      </c>
      <c r="Q406" s="13" t="str">
        <f>MID(Таблица1[[#This Row],[ТН ВЭД 1]],1,2)</f>
        <v>84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W406" s="1"/>
      <c r="WX406" s="1"/>
      <c r="WY406" s="1"/>
      <c r="WZ406" s="1"/>
      <c r="XA406" s="1"/>
      <c r="XB406" s="1"/>
      <c r="XC406" s="1"/>
      <c r="XD406" s="1"/>
      <c r="XE406" s="1"/>
      <c r="XF406" s="1"/>
      <c r="XG406" s="1"/>
      <c r="XH406" s="1"/>
      <c r="XI406" s="1"/>
      <c r="XJ406" s="1"/>
      <c r="XK406" s="1"/>
      <c r="XL406" s="1"/>
      <c r="XM406" s="1"/>
      <c r="XN406" s="1"/>
      <c r="XO406" s="1"/>
      <c r="XP406" s="1"/>
      <c r="XQ406" s="1"/>
      <c r="XR406" s="1"/>
      <c r="XS406" s="1"/>
      <c r="XT406" s="1"/>
      <c r="XU406" s="1"/>
      <c r="XV406" s="1"/>
      <c r="XW406" s="1"/>
      <c r="XX406" s="1"/>
      <c r="XY406" s="1"/>
      <c r="XZ406" s="1"/>
      <c r="YA406" s="1"/>
      <c r="YB406" s="1"/>
      <c r="YC406" s="1"/>
      <c r="YD406" s="1"/>
      <c r="YE406" s="1"/>
      <c r="YF406" s="1"/>
      <c r="YG406" s="1"/>
      <c r="YH406" s="1"/>
      <c r="YI406" s="1"/>
      <c r="YJ406" s="1"/>
      <c r="YK406" s="1"/>
      <c r="YL406" s="1"/>
      <c r="YM406" s="1"/>
      <c r="YN406" s="1"/>
      <c r="YO406" s="1"/>
      <c r="YP406" s="1"/>
      <c r="YQ406" s="1"/>
      <c r="YR406" s="1"/>
      <c r="YS406" s="1"/>
      <c r="YT406" s="1"/>
      <c r="YU406" s="1"/>
      <c r="YV406" s="1"/>
      <c r="YW406" s="1"/>
      <c r="YX406" s="1"/>
      <c r="YY406" s="1"/>
      <c r="YZ406" s="1"/>
      <c r="ZA406" s="1"/>
      <c r="ZB406" s="1"/>
      <c r="ZC406" s="1"/>
      <c r="ZD406" s="1"/>
      <c r="ZE406" s="1"/>
      <c r="ZF406" s="1"/>
      <c r="ZG406" s="1"/>
      <c r="ZH406" s="1"/>
      <c r="ZI406" s="1"/>
      <c r="ZJ406" s="1"/>
      <c r="ZK406" s="1"/>
      <c r="ZL406" s="1"/>
      <c r="ZM406" s="1"/>
      <c r="ZN406" s="1"/>
      <c r="ZO406" s="1"/>
      <c r="ZP406" s="1"/>
      <c r="ZQ406" s="1"/>
      <c r="ZR406" s="1"/>
      <c r="ZS406" s="1"/>
      <c r="ZT406" s="1"/>
      <c r="ZU406" s="1"/>
      <c r="ZV406" s="1"/>
      <c r="ZW406" s="1"/>
      <c r="ZX406" s="1"/>
      <c r="ZY406" s="1"/>
      <c r="ZZ406" s="1"/>
      <c r="AAA406" s="1"/>
      <c r="AAB406" s="1"/>
      <c r="AAC406" s="1"/>
      <c r="AAD406" s="1"/>
      <c r="AAE406" s="1"/>
      <c r="AAF406" s="1"/>
      <c r="AAG406" s="1"/>
      <c r="AAH406" s="1"/>
      <c r="AAI406" s="1"/>
      <c r="AAJ406" s="1"/>
      <c r="AAK406" s="1"/>
      <c r="AAL406" s="1"/>
      <c r="AAM406" s="1"/>
      <c r="AAN406" s="1"/>
      <c r="AAO406" s="1"/>
      <c r="AAP406" s="1"/>
      <c r="AAQ406" s="1"/>
      <c r="AAR406" s="1"/>
      <c r="AAS406" s="1"/>
      <c r="AAT406" s="1"/>
      <c r="AAU406" s="1"/>
      <c r="AAV406" s="1"/>
      <c r="AAW406" s="1"/>
      <c r="AAX406" s="1"/>
      <c r="AAY406" s="1"/>
      <c r="AAZ406" s="1"/>
      <c r="ABA406" s="1"/>
      <c r="ABB406" s="1"/>
      <c r="ABC406" s="1"/>
      <c r="ABD406" s="1"/>
      <c r="ABE406" s="1"/>
      <c r="ABF406" s="1"/>
      <c r="ABG406" s="1"/>
      <c r="ABH406" s="1"/>
      <c r="ABI406" s="1"/>
      <c r="ABJ406" s="1"/>
      <c r="ABK406" s="1"/>
      <c r="ABL406" s="1"/>
      <c r="ABM406" s="1"/>
      <c r="ABN406" s="1"/>
      <c r="ABO406" s="1"/>
      <c r="ABP406" s="1"/>
      <c r="ABQ406" s="1"/>
      <c r="ABR406" s="1"/>
      <c r="ABS406" s="1"/>
      <c r="ABT406" s="1"/>
      <c r="ABU406" s="1"/>
      <c r="ABV406" s="1"/>
      <c r="ABW406" s="1"/>
      <c r="ABX406" s="1"/>
      <c r="ABY406" s="1"/>
      <c r="ABZ406" s="1"/>
      <c r="ACA406" s="1"/>
      <c r="ACB406" s="1"/>
      <c r="ACC406" s="1"/>
      <c r="ACD406" s="1"/>
      <c r="ACE406" s="1"/>
      <c r="ACF406" s="1"/>
      <c r="ACG406" s="1"/>
      <c r="ACH406" s="1"/>
      <c r="ACI406" s="1"/>
      <c r="ACJ406" s="1"/>
      <c r="ACK406" s="1"/>
      <c r="ACL406" s="1"/>
      <c r="ACM406" s="1"/>
      <c r="ACN406" s="1"/>
      <c r="ACO406" s="1"/>
      <c r="ACP406" s="1"/>
      <c r="ACQ406" s="1"/>
      <c r="ACR406" s="1"/>
      <c r="ACS406" s="1"/>
      <c r="ACT406" s="1"/>
      <c r="ACU406" s="1"/>
      <c r="ACV406" s="1"/>
      <c r="ACW406" s="1"/>
      <c r="ACX406" s="1"/>
      <c r="ACY406" s="1"/>
      <c r="ACZ406" s="1"/>
      <c r="ADA406" s="1"/>
      <c r="ADB406" s="1"/>
      <c r="ADC406" s="1"/>
      <c r="ADD406" s="1"/>
      <c r="ADE406" s="1"/>
      <c r="ADF406" s="1"/>
      <c r="ADG406" s="1"/>
      <c r="ADH406" s="1"/>
      <c r="ADI406" s="1"/>
      <c r="ADJ406" s="1"/>
      <c r="ADK406" s="1"/>
      <c r="ADL406" s="1"/>
      <c r="ADM406" s="1"/>
      <c r="ADN406" s="1"/>
      <c r="ADO406" s="1"/>
      <c r="ADP406" s="1"/>
      <c r="ADQ406" s="1"/>
      <c r="ADR406" s="1"/>
      <c r="ADS406" s="1"/>
      <c r="ADT406" s="1"/>
      <c r="ADU406" s="1"/>
      <c r="ADV406" s="1"/>
      <c r="ADW406" s="1"/>
      <c r="ADX406" s="1"/>
      <c r="ADY406" s="1"/>
      <c r="ADZ406" s="1"/>
      <c r="AEA406" s="1"/>
      <c r="AEB406" s="1"/>
      <c r="AEC406" s="1"/>
      <c r="AED406" s="1"/>
      <c r="AEE406" s="1"/>
      <c r="AEF406" s="1"/>
      <c r="AEG406" s="1"/>
      <c r="AEH406" s="1"/>
      <c r="AEI406" s="1"/>
      <c r="AEJ406" s="1"/>
      <c r="AEK406" s="1"/>
      <c r="AEL406" s="1"/>
      <c r="AEM406" s="1"/>
      <c r="AEN406" s="1"/>
      <c r="AEO406" s="1"/>
      <c r="AEP406" s="1"/>
      <c r="AEQ406" s="1"/>
      <c r="AER406" s="1"/>
      <c r="AES406" s="1"/>
      <c r="AET406" s="1"/>
      <c r="AEU406" s="1"/>
      <c r="AEV406" s="1"/>
      <c r="AEW406" s="1"/>
      <c r="AEX406" s="1"/>
      <c r="AEY406" s="1"/>
      <c r="AEZ406" s="1"/>
      <c r="AFA406" s="1"/>
      <c r="AFB406" s="1"/>
      <c r="AFC406" s="1"/>
      <c r="AFD406" s="1"/>
      <c r="AFE406" s="1"/>
      <c r="AFF406" s="1"/>
      <c r="AFG406" s="1"/>
      <c r="AFH406" s="1"/>
      <c r="AFI406" s="1"/>
      <c r="AFJ406" s="1"/>
      <c r="AFK406" s="1"/>
      <c r="AFL406" s="1"/>
      <c r="AFM406" s="1"/>
      <c r="AFN406" s="1"/>
      <c r="AFO406" s="1"/>
      <c r="AFP406" s="1"/>
      <c r="AFQ406" s="1"/>
      <c r="AFR406" s="1"/>
      <c r="AFS406" s="1"/>
      <c r="AFT406" s="1"/>
      <c r="AFU406" s="1"/>
      <c r="AFV406" s="1"/>
      <c r="AFW406" s="1"/>
      <c r="AFX406" s="1"/>
      <c r="AFY406" s="1"/>
      <c r="AFZ406" s="1"/>
      <c r="AGA406" s="1"/>
      <c r="AGB406" s="1"/>
      <c r="AGC406" s="1"/>
      <c r="AGD406" s="1"/>
      <c r="AGE406" s="1"/>
      <c r="AGF406" s="1"/>
      <c r="AGG406" s="1"/>
      <c r="AGH406" s="1"/>
      <c r="AGI406" s="1"/>
      <c r="AGJ406" s="1"/>
      <c r="AGK406" s="1"/>
      <c r="AGL406" s="1"/>
      <c r="AGM406" s="1"/>
      <c r="AGN406" s="1"/>
      <c r="AGO406" s="1"/>
      <c r="AGP406" s="1"/>
      <c r="AGQ406" s="1"/>
      <c r="AGR406" s="1"/>
      <c r="AGS406" s="1"/>
      <c r="AGT406" s="1"/>
      <c r="AGU406" s="1"/>
      <c r="AGV406" s="1"/>
      <c r="AGW406" s="1"/>
      <c r="AGX406" s="1"/>
      <c r="AGY406" s="1"/>
      <c r="AGZ406" s="1"/>
      <c r="AHA406" s="1"/>
      <c r="AHB406" s="1"/>
      <c r="AHC406" s="1"/>
      <c r="AHD406" s="1"/>
      <c r="AHE406" s="1"/>
      <c r="AHF406" s="1"/>
      <c r="AHG406" s="1"/>
      <c r="AHH406" s="1"/>
      <c r="AHI406" s="1"/>
      <c r="AHJ406" s="1"/>
      <c r="AHK406" s="1"/>
      <c r="AHL406" s="1"/>
      <c r="AHM406" s="1"/>
      <c r="AHN406" s="1"/>
      <c r="AHO406" s="1"/>
      <c r="AHP406" s="1"/>
      <c r="AHQ406" s="1"/>
      <c r="AHR406" s="1"/>
      <c r="AHS406" s="1"/>
      <c r="AHT406" s="1"/>
      <c r="AHU406" s="1"/>
      <c r="AHV406" s="1"/>
      <c r="AHW406" s="1"/>
      <c r="AHX406" s="1"/>
      <c r="AHY406" s="1"/>
      <c r="AHZ406" s="1"/>
      <c r="AIA406" s="1"/>
      <c r="AIB406" s="1"/>
      <c r="AIC406" s="1"/>
      <c r="AID406" s="1"/>
      <c r="AIE406" s="1"/>
      <c r="AIF406" s="1"/>
      <c r="AIG406" s="1"/>
      <c r="AIH406" s="1"/>
      <c r="AII406" s="1"/>
      <c r="AIJ406" s="1"/>
      <c r="AIK406" s="1"/>
      <c r="AIL406" s="1"/>
      <c r="AIM406" s="1"/>
      <c r="AIN406" s="1"/>
      <c r="AIO406" s="1"/>
      <c r="AIP406" s="1"/>
      <c r="AIQ406" s="1"/>
      <c r="AIR406" s="1"/>
      <c r="AIS406" s="1"/>
      <c r="AIT406" s="1"/>
      <c r="AIU406" s="1"/>
      <c r="AIV406" s="1"/>
      <c r="AIW406" s="1"/>
      <c r="AIX406" s="1"/>
      <c r="AIY406" s="1"/>
      <c r="AIZ406" s="1"/>
      <c r="AJA406" s="1"/>
      <c r="AJB406" s="1"/>
      <c r="AJC406" s="1"/>
      <c r="AJD406" s="1"/>
      <c r="AJE406" s="1"/>
      <c r="AJF406" s="1"/>
      <c r="AJG406" s="1"/>
      <c r="AJH406" s="1"/>
      <c r="AJI406" s="1"/>
      <c r="AJJ406" s="1"/>
      <c r="AJK406" s="1"/>
      <c r="AJL406" s="1"/>
      <c r="AJM406" s="1"/>
      <c r="AJN406" s="1"/>
      <c r="AJO406" s="1"/>
      <c r="AJP406" s="1"/>
      <c r="AJQ406" s="1"/>
      <c r="AJR406" s="1"/>
      <c r="AJS406" s="1"/>
      <c r="AJT406" s="1"/>
      <c r="AJU406" s="1"/>
      <c r="AJV406" s="1"/>
      <c r="AJW406" s="1"/>
      <c r="AJX406" s="1"/>
      <c r="AJY406" s="1"/>
      <c r="AJZ406" s="1"/>
      <c r="AKA406" s="1"/>
      <c r="AKB406" s="1"/>
      <c r="AKC406" s="1"/>
      <c r="AKD406" s="1"/>
      <c r="AKE406" s="1"/>
      <c r="AKF406" s="1"/>
      <c r="AKG406" s="1"/>
      <c r="AKH406" s="1"/>
      <c r="AKI406" s="1"/>
      <c r="AKJ406" s="1"/>
      <c r="AKK406" s="1"/>
      <c r="AKL406" s="1"/>
      <c r="AKM406" s="1"/>
      <c r="AKN406" s="1"/>
      <c r="AKO406" s="1"/>
      <c r="AKP406" s="1"/>
      <c r="AKQ406" s="1"/>
      <c r="AKR406" s="1"/>
      <c r="AKS406" s="1"/>
      <c r="AKT406" s="1"/>
      <c r="AKU406" s="1"/>
      <c r="AKV406" s="1"/>
      <c r="AKW406" s="1"/>
      <c r="AKX406" s="1"/>
      <c r="AKY406" s="1"/>
      <c r="AKZ406" s="1"/>
      <c r="ALA406" s="1"/>
      <c r="ALB406" s="1"/>
      <c r="ALC406" s="1"/>
      <c r="ALD406" s="1"/>
      <c r="ALE406" s="1"/>
      <c r="ALF406" s="1"/>
      <c r="ALG406" s="1"/>
      <c r="ALH406" s="1"/>
      <c r="ALI406" s="1"/>
      <c r="ALJ406" s="1"/>
      <c r="ALK406" s="1"/>
      <c r="ALL406" s="1"/>
      <c r="ALM406" s="1"/>
      <c r="ALN406" s="1"/>
      <c r="ALO406" s="1"/>
      <c r="ALP406" s="1"/>
      <c r="ALQ406" s="1"/>
      <c r="ALR406" s="1"/>
      <c r="ALS406" s="1"/>
      <c r="ALT406" s="1"/>
      <c r="ALU406" s="1"/>
      <c r="ALV406" s="1"/>
      <c r="ALW406" s="1"/>
      <c r="ALX406" s="1"/>
      <c r="ALY406" s="1"/>
      <c r="ALZ406" s="1"/>
      <c r="AMA406" s="1"/>
      <c r="AMB406" s="1"/>
      <c r="AMC406" s="1"/>
      <c r="AMD406" s="1"/>
      <c r="AME406" s="1"/>
      <c r="AMF406" s="1"/>
      <c r="AMG406" s="1"/>
      <c r="AMH406" s="1"/>
      <c r="AMI406" s="1"/>
      <c r="AMJ406" s="1"/>
    </row>
    <row r="407" spans="1:1024" customFormat="1" hidden="1" x14ac:dyDescent="0.25">
      <c r="A407" s="41" t="s">
        <v>917</v>
      </c>
      <c r="B407" s="3">
        <v>8413705100</v>
      </c>
      <c r="C407" s="6" t="s">
        <v>918</v>
      </c>
      <c r="D407" s="85" t="s">
        <v>916</v>
      </c>
      <c r="E407" s="23" t="s">
        <v>870</v>
      </c>
      <c r="F407" s="3"/>
      <c r="G407" s="3"/>
      <c r="H407" s="3"/>
      <c r="I407" s="3"/>
      <c r="J407" s="3"/>
      <c r="K407" s="37" t="s">
        <v>858</v>
      </c>
      <c r="L407" s="37">
        <v>7118004789</v>
      </c>
      <c r="M407" s="37" t="s">
        <v>859</v>
      </c>
      <c r="N407" s="6" t="s">
        <v>860</v>
      </c>
      <c r="O407" s="6" t="s">
        <v>861</v>
      </c>
      <c r="P407" s="8">
        <v>8413</v>
      </c>
      <c r="Q407" s="6" t="str">
        <f>MID(Таблица1[[#This Row],[ТН ВЭД 1]],1,2)</f>
        <v>84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</row>
    <row r="408" spans="1:1024" customFormat="1" hidden="1" x14ac:dyDescent="0.25">
      <c r="A408" s="49" t="s">
        <v>919</v>
      </c>
      <c r="B408" s="10">
        <v>8413705100</v>
      </c>
      <c r="C408" s="13" t="s">
        <v>920</v>
      </c>
      <c r="D408" s="84" t="s">
        <v>921</v>
      </c>
      <c r="E408" s="27" t="s">
        <v>870</v>
      </c>
      <c r="F408" s="10"/>
      <c r="G408" s="10"/>
      <c r="H408" s="10"/>
      <c r="I408" s="10"/>
      <c r="J408" s="10"/>
      <c r="K408" s="38" t="s">
        <v>858</v>
      </c>
      <c r="L408" s="38">
        <v>7118004789</v>
      </c>
      <c r="M408" s="38" t="s">
        <v>859</v>
      </c>
      <c r="N408" s="13" t="s">
        <v>860</v>
      </c>
      <c r="O408" s="13" t="s">
        <v>861</v>
      </c>
      <c r="P408" s="15">
        <v>8413</v>
      </c>
      <c r="Q408" s="13" t="str">
        <f>MID(Таблица1[[#This Row],[ТН ВЭД 1]],1,2)</f>
        <v>84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  <c r="MQ408" s="1"/>
      <c r="MR408" s="1"/>
      <c r="MS408" s="1"/>
      <c r="MT408" s="1"/>
      <c r="MU408" s="1"/>
      <c r="MV408" s="1"/>
      <c r="MW408" s="1"/>
      <c r="MX408" s="1"/>
      <c r="MY408" s="1"/>
      <c r="MZ408" s="1"/>
      <c r="NA408" s="1"/>
      <c r="NB408" s="1"/>
      <c r="NC408" s="1"/>
      <c r="ND408" s="1"/>
      <c r="NE408" s="1"/>
      <c r="NF408" s="1"/>
      <c r="NG408" s="1"/>
      <c r="NH408" s="1"/>
      <c r="NI408" s="1"/>
      <c r="NJ408" s="1"/>
      <c r="NK408" s="1"/>
      <c r="NL408" s="1"/>
      <c r="NM408" s="1"/>
      <c r="NN408" s="1"/>
      <c r="NO408" s="1"/>
      <c r="NP408" s="1"/>
      <c r="NQ408" s="1"/>
      <c r="NR408" s="1"/>
      <c r="NS408" s="1"/>
      <c r="NT408" s="1"/>
      <c r="NU408" s="1"/>
      <c r="NV408" s="1"/>
      <c r="NW408" s="1"/>
      <c r="NX408" s="1"/>
      <c r="NY408" s="1"/>
      <c r="NZ408" s="1"/>
      <c r="OA408" s="1"/>
      <c r="OB408" s="1"/>
      <c r="OC408" s="1"/>
      <c r="OD408" s="1"/>
      <c r="OE408" s="1"/>
      <c r="OF408" s="1"/>
      <c r="OG408" s="1"/>
      <c r="OH408" s="1"/>
      <c r="OI408" s="1"/>
      <c r="OJ408" s="1"/>
      <c r="OK408" s="1"/>
      <c r="OL408" s="1"/>
      <c r="OM408" s="1"/>
      <c r="ON408" s="1"/>
      <c r="OO408" s="1"/>
      <c r="OP408" s="1"/>
      <c r="OQ408" s="1"/>
      <c r="OR408" s="1"/>
      <c r="OS408" s="1"/>
      <c r="OT408" s="1"/>
      <c r="OU408" s="1"/>
      <c r="OV408" s="1"/>
      <c r="OW408" s="1"/>
      <c r="OX408" s="1"/>
      <c r="OY408" s="1"/>
      <c r="OZ408" s="1"/>
      <c r="PA408" s="1"/>
      <c r="PB408" s="1"/>
      <c r="PC408" s="1"/>
      <c r="PD408" s="1"/>
      <c r="PE408" s="1"/>
      <c r="PF408" s="1"/>
      <c r="PG408" s="1"/>
      <c r="PH408" s="1"/>
      <c r="PI408" s="1"/>
      <c r="PJ408" s="1"/>
      <c r="PK408" s="1"/>
      <c r="PL408" s="1"/>
      <c r="PM408" s="1"/>
      <c r="PN408" s="1"/>
      <c r="PO408" s="1"/>
      <c r="PP408" s="1"/>
      <c r="PQ408" s="1"/>
      <c r="PR408" s="1"/>
      <c r="PS408" s="1"/>
      <c r="PT408" s="1"/>
      <c r="PU408" s="1"/>
      <c r="PV408" s="1"/>
      <c r="PW408" s="1"/>
      <c r="PX408" s="1"/>
      <c r="PY408" s="1"/>
      <c r="PZ408" s="1"/>
      <c r="QA408" s="1"/>
      <c r="QB408" s="1"/>
      <c r="QC408" s="1"/>
      <c r="QD408" s="1"/>
      <c r="QE408" s="1"/>
      <c r="QF408" s="1"/>
      <c r="QG408" s="1"/>
      <c r="QH408" s="1"/>
      <c r="QI408" s="1"/>
      <c r="QJ408" s="1"/>
      <c r="QK408" s="1"/>
      <c r="QL408" s="1"/>
      <c r="QM408" s="1"/>
      <c r="QN408" s="1"/>
      <c r="QO408" s="1"/>
      <c r="QP408" s="1"/>
      <c r="QQ408" s="1"/>
      <c r="QR408" s="1"/>
      <c r="QS408" s="1"/>
      <c r="QT408" s="1"/>
      <c r="QU408" s="1"/>
      <c r="QV408" s="1"/>
      <c r="QW408" s="1"/>
      <c r="QX408" s="1"/>
      <c r="QY408" s="1"/>
      <c r="QZ408" s="1"/>
      <c r="RA408" s="1"/>
      <c r="RB408" s="1"/>
      <c r="RC408" s="1"/>
      <c r="RD408" s="1"/>
      <c r="RE408" s="1"/>
      <c r="RF408" s="1"/>
      <c r="RG408" s="1"/>
      <c r="RH408" s="1"/>
      <c r="RI408" s="1"/>
      <c r="RJ408" s="1"/>
      <c r="RK408" s="1"/>
      <c r="RL408" s="1"/>
      <c r="RM408" s="1"/>
      <c r="RN408" s="1"/>
      <c r="RO408" s="1"/>
      <c r="RP408" s="1"/>
      <c r="RQ408" s="1"/>
      <c r="RR408" s="1"/>
      <c r="RS408" s="1"/>
      <c r="RT408" s="1"/>
      <c r="RU408" s="1"/>
      <c r="RV408" s="1"/>
      <c r="RW408" s="1"/>
      <c r="RX408" s="1"/>
      <c r="RY408" s="1"/>
      <c r="RZ408" s="1"/>
      <c r="SA408" s="1"/>
      <c r="SB408" s="1"/>
      <c r="SC408" s="1"/>
      <c r="SD408" s="1"/>
      <c r="SE408" s="1"/>
      <c r="SF408" s="1"/>
      <c r="SG408" s="1"/>
      <c r="SH408" s="1"/>
      <c r="SI408" s="1"/>
      <c r="SJ408" s="1"/>
      <c r="SK408" s="1"/>
      <c r="SL408" s="1"/>
      <c r="SM408" s="1"/>
      <c r="SN408" s="1"/>
      <c r="SO408" s="1"/>
      <c r="SP408" s="1"/>
      <c r="SQ408" s="1"/>
      <c r="SR408" s="1"/>
      <c r="SS408" s="1"/>
      <c r="ST408" s="1"/>
      <c r="SU408" s="1"/>
      <c r="SV408" s="1"/>
      <c r="SW408" s="1"/>
      <c r="SX408" s="1"/>
      <c r="SY408" s="1"/>
      <c r="SZ408" s="1"/>
      <c r="TA408" s="1"/>
      <c r="TB408" s="1"/>
      <c r="TC408" s="1"/>
      <c r="TD408" s="1"/>
      <c r="TE408" s="1"/>
      <c r="TF408" s="1"/>
      <c r="TG408" s="1"/>
      <c r="TH408" s="1"/>
      <c r="TI408" s="1"/>
      <c r="TJ408" s="1"/>
      <c r="TK408" s="1"/>
      <c r="TL408" s="1"/>
      <c r="TM408" s="1"/>
      <c r="TN408" s="1"/>
      <c r="TO408" s="1"/>
      <c r="TP408" s="1"/>
      <c r="TQ408" s="1"/>
      <c r="TR408" s="1"/>
      <c r="TS408" s="1"/>
      <c r="TT408" s="1"/>
      <c r="TU408" s="1"/>
      <c r="TV408" s="1"/>
      <c r="TW408" s="1"/>
      <c r="TX408" s="1"/>
      <c r="TY408" s="1"/>
      <c r="TZ408" s="1"/>
      <c r="UA408" s="1"/>
      <c r="UB408" s="1"/>
      <c r="UC408" s="1"/>
      <c r="UD408" s="1"/>
      <c r="UE408" s="1"/>
      <c r="UF408" s="1"/>
      <c r="UG408" s="1"/>
      <c r="UH408" s="1"/>
      <c r="UI408" s="1"/>
      <c r="UJ408" s="1"/>
      <c r="UK408" s="1"/>
      <c r="UL408" s="1"/>
      <c r="UM408" s="1"/>
      <c r="UN408" s="1"/>
      <c r="UO408" s="1"/>
      <c r="UP408" s="1"/>
      <c r="UQ408" s="1"/>
      <c r="UR408" s="1"/>
      <c r="US408" s="1"/>
      <c r="UT408" s="1"/>
      <c r="UU408" s="1"/>
      <c r="UV408" s="1"/>
      <c r="UW408" s="1"/>
      <c r="UX408" s="1"/>
      <c r="UY408" s="1"/>
      <c r="UZ408" s="1"/>
      <c r="VA408" s="1"/>
      <c r="VB408" s="1"/>
      <c r="VC408" s="1"/>
      <c r="VD408" s="1"/>
      <c r="VE408" s="1"/>
      <c r="VF408" s="1"/>
      <c r="VG408" s="1"/>
      <c r="VH408" s="1"/>
      <c r="VI408" s="1"/>
      <c r="VJ408" s="1"/>
      <c r="VK408" s="1"/>
      <c r="VL408" s="1"/>
      <c r="VM408" s="1"/>
      <c r="VN408" s="1"/>
      <c r="VO408" s="1"/>
      <c r="VP408" s="1"/>
      <c r="VQ408" s="1"/>
      <c r="VR408" s="1"/>
      <c r="VS408" s="1"/>
      <c r="VT408" s="1"/>
      <c r="VU408" s="1"/>
      <c r="VV408" s="1"/>
      <c r="VW408" s="1"/>
      <c r="VX408" s="1"/>
      <c r="VY408" s="1"/>
      <c r="VZ408" s="1"/>
      <c r="WA408" s="1"/>
      <c r="WB408" s="1"/>
      <c r="WC408" s="1"/>
      <c r="WD408" s="1"/>
      <c r="WE408" s="1"/>
      <c r="WF408" s="1"/>
      <c r="WG408" s="1"/>
      <c r="WH408" s="1"/>
      <c r="WI408" s="1"/>
      <c r="WJ408" s="1"/>
      <c r="WK408" s="1"/>
      <c r="WL408" s="1"/>
      <c r="WM408" s="1"/>
      <c r="WN408" s="1"/>
      <c r="WO408" s="1"/>
      <c r="WP408" s="1"/>
      <c r="WQ408" s="1"/>
      <c r="WR408" s="1"/>
      <c r="WS408" s="1"/>
      <c r="WT408" s="1"/>
      <c r="WU408" s="1"/>
      <c r="WV408" s="1"/>
      <c r="WW408" s="1"/>
      <c r="WX408" s="1"/>
      <c r="WY408" s="1"/>
      <c r="WZ408" s="1"/>
      <c r="XA408" s="1"/>
      <c r="XB408" s="1"/>
      <c r="XC408" s="1"/>
      <c r="XD408" s="1"/>
      <c r="XE408" s="1"/>
      <c r="XF408" s="1"/>
      <c r="XG408" s="1"/>
      <c r="XH408" s="1"/>
      <c r="XI408" s="1"/>
      <c r="XJ408" s="1"/>
      <c r="XK408" s="1"/>
      <c r="XL408" s="1"/>
      <c r="XM408" s="1"/>
      <c r="XN408" s="1"/>
      <c r="XO408" s="1"/>
      <c r="XP408" s="1"/>
      <c r="XQ408" s="1"/>
      <c r="XR408" s="1"/>
      <c r="XS408" s="1"/>
      <c r="XT408" s="1"/>
      <c r="XU408" s="1"/>
      <c r="XV408" s="1"/>
      <c r="XW408" s="1"/>
      <c r="XX408" s="1"/>
      <c r="XY408" s="1"/>
      <c r="XZ408" s="1"/>
      <c r="YA408" s="1"/>
      <c r="YB408" s="1"/>
      <c r="YC408" s="1"/>
      <c r="YD408" s="1"/>
      <c r="YE408" s="1"/>
      <c r="YF408" s="1"/>
      <c r="YG408" s="1"/>
      <c r="YH408" s="1"/>
      <c r="YI408" s="1"/>
      <c r="YJ408" s="1"/>
      <c r="YK408" s="1"/>
      <c r="YL408" s="1"/>
      <c r="YM408" s="1"/>
      <c r="YN408" s="1"/>
      <c r="YO408" s="1"/>
      <c r="YP408" s="1"/>
      <c r="YQ408" s="1"/>
      <c r="YR408" s="1"/>
      <c r="YS408" s="1"/>
      <c r="YT408" s="1"/>
      <c r="YU408" s="1"/>
      <c r="YV408" s="1"/>
      <c r="YW408" s="1"/>
      <c r="YX408" s="1"/>
      <c r="YY408" s="1"/>
      <c r="YZ408" s="1"/>
      <c r="ZA408" s="1"/>
      <c r="ZB408" s="1"/>
      <c r="ZC408" s="1"/>
      <c r="ZD408" s="1"/>
      <c r="ZE408" s="1"/>
      <c r="ZF408" s="1"/>
      <c r="ZG408" s="1"/>
      <c r="ZH408" s="1"/>
      <c r="ZI408" s="1"/>
      <c r="ZJ408" s="1"/>
      <c r="ZK408" s="1"/>
      <c r="ZL408" s="1"/>
      <c r="ZM408" s="1"/>
      <c r="ZN408" s="1"/>
      <c r="ZO408" s="1"/>
      <c r="ZP408" s="1"/>
      <c r="ZQ408" s="1"/>
      <c r="ZR408" s="1"/>
      <c r="ZS408" s="1"/>
      <c r="ZT408" s="1"/>
      <c r="ZU408" s="1"/>
      <c r="ZV408" s="1"/>
      <c r="ZW408" s="1"/>
      <c r="ZX408" s="1"/>
      <c r="ZY408" s="1"/>
      <c r="ZZ408" s="1"/>
      <c r="AAA408" s="1"/>
      <c r="AAB408" s="1"/>
      <c r="AAC408" s="1"/>
      <c r="AAD408" s="1"/>
      <c r="AAE408" s="1"/>
      <c r="AAF408" s="1"/>
      <c r="AAG408" s="1"/>
      <c r="AAH408" s="1"/>
      <c r="AAI408" s="1"/>
      <c r="AAJ408" s="1"/>
      <c r="AAK408" s="1"/>
      <c r="AAL408" s="1"/>
      <c r="AAM408" s="1"/>
      <c r="AAN408" s="1"/>
      <c r="AAO408" s="1"/>
      <c r="AAP408" s="1"/>
      <c r="AAQ408" s="1"/>
      <c r="AAR408" s="1"/>
      <c r="AAS408" s="1"/>
      <c r="AAT408" s="1"/>
      <c r="AAU408" s="1"/>
      <c r="AAV408" s="1"/>
      <c r="AAW408" s="1"/>
      <c r="AAX408" s="1"/>
      <c r="AAY408" s="1"/>
      <c r="AAZ408" s="1"/>
      <c r="ABA408" s="1"/>
      <c r="ABB408" s="1"/>
      <c r="ABC408" s="1"/>
      <c r="ABD408" s="1"/>
      <c r="ABE408" s="1"/>
      <c r="ABF408" s="1"/>
      <c r="ABG408" s="1"/>
      <c r="ABH408" s="1"/>
      <c r="ABI408" s="1"/>
      <c r="ABJ408" s="1"/>
      <c r="ABK408" s="1"/>
      <c r="ABL408" s="1"/>
      <c r="ABM408" s="1"/>
      <c r="ABN408" s="1"/>
      <c r="ABO408" s="1"/>
      <c r="ABP408" s="1"/>
      <c r="ABQ408" s="1"/>
      <c r="ABR408" s="1"/>
      <c r="ABS408" s="1"/>
      <c r="ABT408" s="1"/>
      <c r="ABU408" s="1"/>
      <c r="ABV408" s="1"/>
      <c r="ABW408" s="1"/>
      <c r="ABX408" s="1"/>
      <c r="ABY408" s="1"/>
      <c r="ABZ408" s="1"/>
      <c r="ACA408" s="1"/>
      <c r="ACB408" s="1"/>
      <c r="ACC408" s="1"/>
      <c r="ACD408" s="1"/>
      <c r="ACE408" s="1"/>
      <c r="ACF408" s="1"/>
      <c r="ACG408" s="1"/>
      <c r="ACH408" s="1"/>
      <c r="ACI408" s="1"/>
      <c r="ACJ408" s="1"/>
      <c r="ACK408" s="1"/>
      <c r="ACL408" s="1"/>
      <c r="ACM408" s="1"/>
      <c r="ACN408" s="1"/>
      <c r="ACO408" s="1"/>
      <c r="ACP408" s="1"/>
      <c r="ACQ408" s="1"/>
      <c r="ACR408" s="1"/>
      <c r="ACS408" s="1"/>
      <c r="ACT408" s="1"/>
      <c r="ACU408" s="1"/>
      <c r="ACV408" s="1"/>
      <c r="ACW408" s="1"/>
      <c r="ACX408" s="1"/>
      <c r="ACY408" s="1"/>
      <c r="ACZ408" s="1"/>
      <c r="ADA408" s="1"/>
      <c r="ADB408" s="1"/>
      <c r="ADC408" s="1"/>
      <c r="ADD408" s="1"/>
      <c r="ADE408" s="1"/>
      <c r="ADF408" s="1"/>
      <c r="ADG408" s="1"/>
      <c r="ADH408" s="1"/>
      <c r="ADI408" s="1"/>
      <c r="ADJ408" s="1"/>
      <c r="ADK408" s="1"/>
      <c r="ADL408" s="1"/>
      <c r="ADM408" s="1"/>
      <c r="ADN408" s="1"/>
      <c r="ADO408" s="1"/>
      <c r="ADP408" s="1"/>
      <c r="ADQ408" s="1"/>
      <c r="ADR408" s="1"/>
      <c r="ADS408" s="1"/>
      <c r="ADT408" s="1"/>
      <c r="ADU408" s="1"/>
      <c r="ADV408" s="1"/>
      <c r="ADW408" s="1"/>
      <c r="ADX408" s="1"/>
      <c r="ADY408" s="1"/>
      <c r="ADZ408" s="1"/>
      <c r="AEA408" s="1"/>
      <c r="AEB408" s="1"/>
      <c r="AEC408" s="1"/>
      <c r="AED408" s="1"/>
      <c r="AEE408" s="1"/>
      <c r="AEF408" s="1"/>
      <c r="AEG408" s="1"/>
      <c r="AEH408" s="1"/>
      <c r="AEI408" s="1"/>
      <c r="AEJ408" s="1"/>
      <c r="AEK408" s="1"/>
      <c r="AEL408" s="1"/>
      <c r="AEM408" s="1"/>
      <c r="AEN408" s="1"/>
      <c r="AEO408" s="1"/>
      <c r="AEP408" s="1"/>
      <c r="AEQ408" s="1"/>
      <c r="AER408" s="1"/>
      <c r="AES408" s="1"/>
      <c r="AET408" s="1"/>
      <c r="AEU408" s="1"/>
      <c r="AEV408" s="1"/>
      <c r="AEW408" s="1"/>
      <c r="AEX408" s="1"/>
      <c r="AEY408" s="1"/>
      <c r="AEZ408" s="1"/>
      <c r="AFA408" s="1"/>
      <c r="AFB408" s="1"/>
      <c r="AFC408" s="1"/>
      <c r="AFD408" s="1"/>
      <c r="AFE408" s="1"/>
      <c r="AFF408" s="1"/>
      <c r="AFG408" s="1"/>
      <c r="AFH408" s="1"/>
      <c r="AFI408" s="1"/>
      <c r="AFJ408" s="1"/>
      <c r="AFK408" s="1"/>
      <c r="AFL408" s="1"/>
      <c r="AFM408" s="1"/>
      <c r="AFN408" s="1"/>
      <c r="AFO408" s="1"/>
      <c r="AFP408" s="1"/>
      <c r="AFQ408" s="1"/>
      <c r="AFR408" s="1"/>
      <c r="AFS408" s="1"/>
      <c r="AFT408" s="1"/>
      <c r="AFU408" s="1"/>
      <c r="AFV408" s="1"/>
      <c r="AFW408" s="1"/>
      <c r="AFX408" s="1"/>
      <c r="AFY408" s="1"/>
      <c r="AFZ408" s="1"/>
      <c r="AGA408" s="1"/>
      <c r="AGB408" s="1"/>
      <c r="AGC408" s="1"/>
      <c r="AGD408" s="1"/>
      <c r="AGE408" s="1"/>
      <c r="AGF408" s="1"/>
      <c r="AGG408" s="1"/>
      <c r="AGH408" s="1"/>
      <c r="AGI408" s="1"/>
      <c r="AGJ408" s="1"/>
      <c r="AGK408" s="1"/>
      <c r="AGL408" s="1"/>
      <c r="AGM408" s="1"/>
      <c r="AGN408" s="1"/>
      <c r="AGO408" s="1"/>
      <c r="AGP408" s="1"/>
      <c r="AGQ408" s="1"/>
      <c r="AGR408" s="1"/>
      <c r="AGS408" s="1"/>
      <c r="AGT408" s="1"/>
      <c r="AGU408" s="1"/>
      <c r="AGV408" s="1"/>
      <c r="AGW408" s="1"/>
      <c r="AGX408" s="1"/>
      <c r="AGY408" s="1"/>
      <c r="AGZ408" s="1"/>
      <c r="AHA408" s="1"/>
      <c r="AHB408" s="1"/>
      <c r="AHC408" s="1"/>
      <c r="AHD408" s="1"/>
      <c r="AHE408" s="1"/>
      <c r="AHF408" s="1"/>
      <c r="AHG408" s="1"/>
      <c r="AHH408" s="1"/>
      <c r="AHI408" s="1"/>
      <c r="AHJ408" s="1"/>
      <c r="AHK408" s="1"/>
      <c r="AHL408" s="1"/>
      <c r="AHM408" s="1"/>
      <c r="AHN408" s="1"/>
      <c r="AHO408" s="1"/>
      <c r="AHP408" s="1"/>
      <c r="AHQ408" s="1"/>
      <c r="AHR408" s="1"/>
      <c r="AHS408" s="1"/>
      <c r="AHT408" s="1"/>
      <c r="AHU408" s="1"/>
      <c r="AHV408" s="1"/>
      <c r="AHW408" s="1"/>
      <c r="AHX408" s="1"/>
      <c r="AHY408" s="1"/>
      <c r="AHZ408" s="1"/>
      <c r="AIA408" s="1"/>
      <c r="AIB408" s="1"/>
      <c r="AIC408" s="1"/>
      <c r="AID408" s="1"/>
      <c r="AIE408" s="1"/>
      <c r="AIF408" s="1"/>
      <c r="AIG408" s="1"/>
      <c r="AIH408" s="1"/>
      <c r="AII408" s="1"/>
      <c r="AIJ408" s="1"/>
      <c r="AIK408" s="1"/>
      <c r="AIL408" s="1"/>
      <c r="AIM408" s="1"/>
      <c r="AIN408" s="1"/>
      <c r="AIO408" s="1"/>
      <c r="AIP408" s="1"/>
      <c r="AIQ408" s="1"/>
      <c r="AIR408" s="1"/>
      <c r="AIS408" s="1"/>
      <c r="AIT408" s="1"/>
      <c r="AIU408" s="1"/>
      <c r="AIV408" s="1"/>
      <c r="AIW408" s="1"/>
      <c r="AIX408" s="1"/>
      <c r="AIY408" s="1"/>
      <c r="AIZ408" s="1"/>
      <c r="AJA408" s="1"/>
      <c r="AJB408" s="1"/>
      <c r="AJC408" s="1"/>
      <c r="AJD408" s="1"/>
      <c r="AJE408" s="1"/>
      <c r="AJF408" s="1"/>
      <c r="AJG408" s="1"/>
      <c r="AJH408" s="1"/>
      <c r="AJI408" s="1"/>
      <c r="AJJ408" s="1"/>
      <c r="AJK408" s="1"/>
      <c r="AJL408" s="1"/>
      <c r="AJM408" s="1"/>
      <c r="AJN408" s="1"/>
      <c r="AJO408" s="1"/>
      <c r="AJP408" s="1"/>
      <c r="AJQ408" s="1"/>
      <c r="AJR408" s="1"/>
      <c r="AJS408" s="1"/>
      <c r="AJT408" s="1"/>
      <c r="AJU408" s="1"/>
      <c r="AJV408" s="1"/>
      <c r="AJW408" s="1"/>
      <c r="AJX408" s="1"/>
      <c r="AJY408" s="1"/>
      <c r="AJZ408" s="1"/>
      <c r="AKA408" s="1"/>
      <c r="AKB408" s="1"/>
      <c r="AKC408" s="1"/>
      <c r="AKD408" s="1"/>
      <c r="AKE408" s="1"/>
      <c r="AKF408" s="1"/>
      <c r="AKG408" s="1"/>
      <c r="AKH408" s="1"/>
      <c r="AKI408" s="1"/>
      <c r="AKJ408" s="1"/>
      <c r="AKK408" s="1"/>
      <c r="AKL408" s="1"/>
      <c r="AKM408" s="1"/>
      <c r="AKN408" s="1"/>
      <c r="AKO408" s="1"/>
      <c r="AKP408" s="1"/>
      <c r="AKQ408" s="1"/>
      <c r="AKR408" s="1"/>
      <c r="AKS408" s="1"/>
      <c r="AKT408" s="1"/>
      <c r="AKU408" s="1"/>
      <c r="AKV408" s="1"/>
      <c r="AKW408" s="1"/>
      <c r="AKX408" s="1"/>
      <c r="AKY408" s="1"/>
      <c r="AKZ408" s="1"/>
      <c r="ALA408" s="1"/>
      <c r="ALB408" s="1"/>
      <c r="ALC408" s="1"/>
      <c r="ALD408" s="1"/>
      <c r="ALE408" s="1"/>
      <c r="ALF408" s="1"/>
      <c r="ALG408" s="1"/>
      <c r="ALH408" s="1"/>
      <c r="ALI408" s="1"/>
      <c r="ALJ408" s="1"/>
      <c r="ALK408" s="1"/>
      <c r="ALL408" s="1"/>
      <c r="ALM408" s="1"/>
      <c r="ALN408" s="1"/>
      <c r="ALO408" s="1"/>
      <c r="ALP408" s="1"/>
      <c r="ALQ408" s="1"/>
      <c r="ALR408" s="1"/>
      <c r="ALS408" s="1"/>
      <c r="ALT408" s="1"/>
      <c r="ALU408" s="1"/>
      <c r="ALV408" s="1"/>
      <c r="ALW408" s="1"/>
      <c r="ALX408" s="1"/>
      <c r="ALY408" s="1"/>
      <c r="ALZ408" s="1"/>
      <c r="AMA408" s="1"/>
      <c r="AMB408" s="1"/>
      <c r="AMC408" s="1"/>
      <c r="AMD408" s="1"/>
      <c r="AME408" s="1"/>
      <c r="AMF408" s="1"/>
      <c r="AMG408" s="1"/>
      <c r="AMH408" s="1"/>
      <c r="AMI408" s="1"/>
      <c r="AMJ408" s="1"/>
    </row>
    <row r="409" spans="1:1024" customFormat="1" hidden="1" x14ac:dyDescent="0.25">
      <c r="A409" s="41" t="s">
        <v>922</v>
      </c>
      <c r="B409" s="3">
        <v>8474100009</v>
      </c>
      <c r="C409" s="6" t="s">
        <v>923</v>
      </c>
      <c r="D409" s="82" t="s">
        <v>924</v>
      </c>
      <c r="E409" s="23" t="s">
        <v>870</v>
      </c>
      <c r="F409" s="3"/>
      <c r="G409" s="3"/>
      <c r="H409" s="3"/>
      <c r="I409" s="3"/>
      <c r="J409" s="3"/>
      <c r="K409" s="37" t="s">
        <v>858</v>
      </c>
      <c r="L409" s="37">
        <v>7118004789</v>
      </c>
      <c r="M409" s="37" t="s">
        <v>859</v>
      </c>
      <c r="N409" s="6" t="s">
        <v>860</v>
      </c>
      <c r="O409" s="6" t="s">
        <v>861</v>
      </c>
      <c r="P409" s="8">
        <v>8474</v>
      </c>
      <c r="Q409" s="6" t="str">
        <f>MID(Таблица1[[#This Row],[ТН ВЭД 1]],1,2)</f>
        <v>84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W409" s="1"/>
      <c r="WX409" s="1"/>
      <c r="WY409" s="1"/>
      <c r="WZ409" s="1"/>
      <c r="XA409" s="1"/>
      <c r="XB409" s="1"/>
      <c r="XC409" s="1"/>
      <c r="XD409" s="1"/>
      <c r="XE409" s="1"/>
      <c r="XF409" s="1"/>
      <c r="XG409" s="1"/>
      <c r="XH409" s="1"/>
      <c r="XI409" s="1"/>
      <c r="XJ409" s="1"/>
      <c r="XK409" s="1"/>
      <c r="XL409" s="1"/>
      <c r="XM409" s="1"/>
      <c r="XN409" s="1"/>
      <c r="XO409" s="1"/>
      <c r="XP409" s="1"/>
      <c r="XQ409" s="1"/>
      <c r="XR409" s="1"/>
      <c r="XS409" s="1"/>
      <c r="XT409" s="1"/>
      <c r="XU409" s="1"/>
      <c r="XV409" s="1"/>
      <c r="XW409" s="1"/>
      <c r="XX409" s="1"/>
      <c r="XY409" s="1"/>
      <c r="XZ409" s="1"/>
      <c r="YA409" s="1"/>
      <c r="YB409" s="1"/>
      <c r="YC409" s="1"/>
      <c r="YD409" s="1"/>
      <c r="YE409" s="1"/>
      <c r="YF409" s="1"/>
      <c r="YG409" s="1"/>
      <c r="YH409" s="1"/>
      <c r="YI409" s="1"/>
      <c r="YJ409" s="1"/>
      <c r="YK409" s="1"/>
      <c r="YL409" s="1"/>
      <c r="YM409" s="1"/>
      <c r="YN409" s="1"/>
      <c r="YO409" s="1"/>
      <c r="YP409" s="1"/>
      <c r="YQ409" s="1"/>
      <c r="YR409" s="1"/>
      <c r="YS409" s="1"/>
      <c r="YT409" s="1"/>
      <c r="YU409" s="1"/>
      <c r="YV409" s="1"/>
      <c r="YW409" s="1"/>
      <c r="YX409" s="1"/>
      <c r="YY409" s="1"/>
      <c r="YZ409" s="1"/>
      <c r="ZA409" s="1"/>
      <c r="ZB409" s="1"/>
      <c r="ZC409" s="1"/>
      <c r="ZD409" s="1"/>
      <c r="ZE409" s="1"/>
      <c r="ZF409" s="1"/>
      <c r="ZG409" s="1"/>
      <c r="ZH409" s="1"/>
      <c r="ZI409" s="1"/>
      <c r="ZJ409" s="1"/>
      <c r="ZK409" s="1"/>
      <c r="ZL409" s="1"/>
      <c r="ZM409" s="1"/>
      <c r="ZN409" s="1"/>
      <c r="ZO409" s="1"/>
      <c r="ZP409" s="1"/>
      <c r="ZQ409" s="1"/>
      <c r="ZR409" s="1"/>
      <c r="ZS409" s="1"/>
      <c r="ZT409" s="1"/>
      <c r="ZU409" s="1"/>
      <c r="ZV409" s="1"/>
      <c r="ZW409" s="1"/>
      <c r="ZX409" s="1"/>
      <c r="ZY409" s="1"/>
      <c r="ZZ409" s="1"/>
      <c r="AAA409" s="1"/>
      <c r="AAB409" s="1"/>
      <c r="AAC409" s="1"/>
      <c r="AAD409" s="1"/>
      <c r="AAE409" s="1"/>
      <c r="AAF409" s="1"/>
      <c r="AAG409" s="1"/>
      <c r="AAH409" s="1"/>
      <c r="AAI409" s="1"/>
      <c r="AAJ409" s="1"/>
      <c r="AAK409" s="1"/>
      <c r="AAL409" s="1"/>
      <c r="AAM409" s="1"/>
      <c r="AAN409" s="1"/>
      <c r="AAO409" s="1"/>
      <c r="AAP409" s="1"/>
      <c r="AAQ409" s="1"/>
      <c r="AAR409" s="1"/>
      <c r="AAS409" s="1"/>
      <c r="AAT409" s="1"/>
      <c r="AAU409" s="1"/>
      <c r="AAV409" s="1"/>
      <c r="AAW409" s="1"/>
      <c r="AAX409" s="1"/>
      <c r="AAY409" s="1"/>
      <c r="AAZ409" s="1"/>
      <c r="ABA409" s="1"/>
      <c r="ABB409" s="1"/>
      <c r="ABC409" s="1"/>
      <c r="ABD409" s="1"/>
      <c r="ABE409" s="1"/>
      <c r="ABF409" s="1"/>
      <c r="ABG409" s="1"/>
      <c r="ABH409" s="1"/>
      <c r="ABI409" s="1"/>
      <c r="ABJ409" s="1"/>
      <c r="ABK409" s="1"/>
      <c r="ABL409" s="1"/>
      <c r="ABM409" s="1"/>
      <c r="ABN409" s="1"/>
      <c r="ABO409" s="1"/>
      <c r="ABP409" s="1"/>
      <c r="ABQ409" s="1"/>
      <c r="ABR409" s="1"/>
      <c r="ABS409" s="1"/>
      <c r="ABT409" s="1"/>
      <c r="ABU409" s="1"/>
      <c r="ABV409" s="1"/>
      <c r="ABW409" s="1"/>
      <c r="ABX409" s="1"/>
      <c r="ABY409" s="1"/>
      <c r="ABZ409" s="1"/>
      <c r="ACA409" s="1"/>
      <c r="ACB409" s="1"/>
      <c r="ACC409" s="1"/>
      <c r="ACD409" s="1"/>
      <c r="ACE409" s="1"/>
      <c r="ACF409" s="1"/>
      <c r="ACG409" s="1"/>
      <c r="ACH409" s="1"/>
      <c r="ACI409" s="1"/>
      <c r="ACJ409" s="1"/>
      <c r="ACK409" s="1"/>
      <c r="ACL409" s="1"/>
      <c r="ACM409" s="1"/>
      <c r="ACN409" s="1"/>
      <c r="ACO409" s="1"/>
      <c r="ACP409" s="1"/>
      <c r="ACQ409" s="1"/>
      <c r="ACR409" s="1"/>
      <c r="ACS409" s="1"/>
      <c r="ACT409" s="1"/>
      <c r="ACU409" s="1"/>
      <c r="ACV409" s="1"/>
      <c r="ACW409" s="1"/>
      <c r="ACX409" s="1"/>
      <c r="ACY409" s="1"/>
      <c r="ACZ409" s="1"/>
      <c r="ADA409" s="1"/>
      <c r="ADB409" s="1"/>
      <c r="ADC409" s="1"/>
      <c r="ADD409" s="1"/>
      <c r="ADE409" s="1"/>
      <c r="ADF409" s="1"/>
      <c r="ADG409" s="1"/>
      <c r="ADH409" s="1"/>
      <c r="ADI409" s="1"/>
      <c r="ADJ409" s="1"/>
      <c r="ADK409" s="1"/>
      <c r="ADL409" s="1"/>
      <c r="ADM409" s="1"/>
      <c r="ADN409" s="1"/>
      <c r="ADO409" s="1"/>
      <c r="ADP409" s="1"/>
      <c r="ADQ409" s="1"/>
      <c r="ADR409" s="1"/>
      <c r="ADS409" s="1"/>
      <c r="ADT409" s="1"/>
      <c r="ADU409" s="1"/>
      <c r="ADV409" s="1"/>
      <c r="ADW409" s="1"/>
      <c r="ADX409" s="1"/>
      <c r="ADY409" s="1"/>
      <c r="ADZ409" s="1"/>
      <c r="AEA409" s="1"/>
      <c r="AEB409" s="1"/>
      <c r="AEC409" s="1"/>
      <c r="AED409" s="1"/>
      <c r="AEE409" s="1"/>
      <c r="AEF409" s="1"/>
      <c r="AEG409" s="1"/>
      <c r="AEH409" s="1"/>
      <c r="AEI409" s="1"/>
      <c r="AEJ409" s="1"/>
      <c r="AEK409" s="1"/>
      <c r="AEL409" s="1"/>
      <c r="AEM409" s="1"/>
      <c r="AEN409" s="1"/>
      <c r="AEO409" s="1"/>
      <c r="AEP409" s="1"/>
      <c r="AEQ409" s="1"/>
      <c r="AER409" s="1"/>
      <c r="AES409" s="1"/>
      <c r="AET409" s="1"/>
      <c r="AEU409" s="1"/>
      <c r="AEV409" s="1"/>
      <c r="AEW409" s="1"/>
      <c r="AEX409" s="1"/>
      <c r="AEY409" s="1"/>
      <c r="AEZ409" s="1"/>
      <c r="AFA409" s="1"/>
      <c r="AFB409" s="1"/>
      <c r="AFC409" s="1"/>
      <c r="AFD409" s="1"/>
      <c r="AFE409" s="1"/>
      <c r="AFF409" s="1"/>
      <c r="AFG409" s="1"/>
      <c r="AFH409" s="1"/>
      <c r="AFI409" s="1"/>
      <c r="AFJ409" s="1"/>
      <c r="AFK409" s="1"/>
      <c r="AFL409" s="1"/>
      <c r="AFM409" s="1"/>
      <c r="AFN409" s="1"/>
      <c r="AFO409" s="1"/>
      <c r="AFP409" s="1"/>
      <c r="AFQ409" s="1"/>
      <c r="AFR409" s="1"/>
      <c r="AFS409" s="1"/>
      <c r="AFT409" s="1"/>
      <c r="AFU409" s="1"/>
      <c r="AFV409" s="1"/>
      <c r="AFW409" s="1"/>
      <c r="AFX409" s="1"/>
      <c r="AFY409" s="1"/>
      <c r="AFZ409" s="1"/>
      <c r="AGA409" s="1"/>
      <c r="AGB409" s="1"/>
      <c r="AGC409" s="1"/>
      <c r="AGD409" s="1"/>
      <c r="AGE409" s="1"/>
      <c r="AGF409" s="1"/>
      <c r="AGG409" s="1"/>
      <c r="AGH409" s="1"/>
      <c r="AGI409" s="1"/>
      <c r="AGJ409" s="1"/>
      <c r="AGK409" s="1"/>
      <c r="AGL409" s="1"/>
      <c r="AGM409" s="1"/>
      <c r="AGN409" s="1"/>
      <c r="AGO409" s="1"/>
      <c r="AGP409" s="1"/>
      <c r="AGQ409" s="1"/>
      <c r="AGR409" s="1"/>
      <c r="AGS409" s="1"/>
      <c r="AGT409" s="1"/>
      <c r="AGU409" s="1"/>
      <c r="AGV409" s="1"/>
      <c r="AGW409" s="1"/>
      <c r="AGX409" s="1"/>
      <c r="AGY409" s="1"/>
      <c r="AGZ409" s="1"/>
      <c r="AHA409" s="1"/>
      <c r="AHB409" s="1"/>
      <c r="AHC409" s="1"/>
      <c r="AHD409" s="1"/>
      <c r="AHE409" s="1"/>
      <c r="AHF409" s="1"/>
      <c r="AHG409" s="1"/>
      <c r="AHH409" s="1"/>
      <c r="AHI409" s="1"/>
      <c r="AHJ409" s="1"/>
      <c r="AHK409" s="1"/>
      <c r="AHL409" s="1"/>
      <c r="AHM409" s="1"/>
      <c r="AHN409" s="1"/>
      <c r="AHO409" s="1"/>
      <c r="AHP409" s="1"/>
      <c r="AHQ409" s="1"/>
      <c r="AHR409" s="1"/>
      <c r="AHS409" s="1"/>
      <c r="AHT409" s="1"/>
      <c r="AHU409" s="1"/>
      <c r="AHV409" s="1"/>
      <c r="AHW409" s="1"/>
      <c r="AHX409" s="1"/>
      <c r="AHY409" s="1"/>
      <c r="AHZ409" s="1"/>
      <c r="AIA409" s="1"/>
      <c r="AIB409" s="1"/>
      <c r="AIC409" s="1"/>
      <c r="AID409" s="1"/>
      <c r="AIE409" s="1"/>
      <c r="AIF409" s="1"/>
      <c r="AIG409" s="1"/>
      <c r="AIH409" s="1"/>
      <c r="AII409" s="1"/>
      <c r="AIJ409" s="1"/>
      <c r="AIK409" s="1"/>
      <c r="AIL409" s="1"/>
      <c r="AIM409" s="1"/>
      <c r="AIN409" s="1"/>
      <c r="AIO409" s="1"/>
      <c r="AIP409" s="1"/>
      <c r="AIQ409" s="1"/>
      <c r="AIR409" s="1"/>
      <c r="AIS409" s="1"/>
      <c r="AIT409" s="1"/>
      <c r="AIU409" s="1"/>
      <c r="AIV409" s="1"/>
      <c r="AIW409" s="1"/>
      <c r="AIX409" s="1"/>
      <c r="AIY409" s="1"/>
      <c r="AIZ409" s="1"/>
      <c r="AJA409" s="1"/>
      <c r="AJB409" s="1"/>
      <c r="AJC409" s="1"/>
      <c r="AJD409" s="1"/>
      <c r="AJE409" s="1"/>
      <c r="AJF409" s="1"/>
      <c r="AJG409" s="1"/>
      <c r="AJH409" s="1"/>
      <c r="AJI409" s="1"/>
      <c r="AJJ409" s="1"/>
      <c r="AJK409" s="1"/>
      <c r="AJL409" s="1"/>
      <c r="AJM409" s="1"/>
      <c r="AJN409" s="1"/>
      <c r="AJO409" s="1"/>
      <c r="AJP409" s="1"/>
      <c r="AJQ409" s="1"/>
      <c r="AJR409" s="1"/>
      <c r="AJS409" s="1"/>
      <c r="AJT409" s="1"/>
      <c r="AJU409" s="1"/>
      <c r="AJV409" s="1"/>
      <c r="AJW409" s="1"/>
      <c r="AJX409" s="1"/>
      <c r="AJY409" s="1"/>
      <c r="AJZ409" s="1"/>
      <c r="AKA409" s="1"/>
      <c r="AKB409" s="1"/>
      <c r="AKC409" s="1"/>
      <c r="AKD409" s="1"/>
      <c r="AKE409" s="1"/>
      <c r="AKF409" s="1"/>
      <c r="AKG409" s="1"/>
      <c r="AKH409" s="1"/>
      <c r="AKI409" s="1"/>
      <c r="AKJ409" s="1"/>
      <c r="AKK409" s="1"/>
      <c r="AKL409" s="1"/>
      <c r="AKM409" s="1"/>
      <c r="AKN409" s="1"/>
      <c r="AKO409" s="1"/>
      <c r="AKP409" s="1"/>
      <c r="AKQ409" s="1"/>
      <c r="AKR409" s="1"/>
      <c r="AKS409" s="1"/>
      <c r="AKT409" s="1"/>
      <c r="AKU409" s="1"/>
      <c r="AKV409" s="1"/>
      <c r="AKW409" s="1"/>
      <c r="AKX409" s="1"/>
      <c r="AKY409" s="1"/>
      <c r="AKZ409" s="1"/>
      <c r="ALA409" s="1"/>
      <c r="ALB409" s="1"/>
      <c r="ALC409" s="1"/>
      <c r="ALD409" s="1"/>
      <c r="ALE409" s="1"/>
      <c r="ALF409" s="1"/>
      <c r="ALG409" s="1"/>
      <c r="ALH409" s="1"/>
      <c r="ALI409" s="1"/>
      <c r="ALJ409" s="1"/>
      <c r="ALK409" s="1"/>
      <c r="ALL409" s="1"/>
      <c r="ALM409" s="1"/>
      <c r="ALN409" s="1"/>
      <c r="ALO409" s="1"/>
      <c r="ALP409" s="1"/>
      <c r="ALQ409" s="1"/>
      <c r="ALR409" s="1"/>
      <c r="ALS409" s="1"/>
      <c r="ALT409" s="1"/>
      <c r="ALU409" s="1"/>
      <c r="ALV409" s="1"/>
      <c r="ALW409" s="1"/>
      <c r="ALX409" s="1"/>
      <c r="ALY409" s="1"/>
      <c r="ALZ409" s="1"/>
      <c r="AMA409" s="1"/>
      <c r="AMB409" s="1"/>
      <c r="AMC409" s="1"/>
      <c r="AMD409" s="1"/>
      <c r="AME409" s="1"/>
      <c r="AMF409" s="1"/>
      <c r="AMG409" s="1"/>
      <c r="AMH409" s="1"/>
      <c r="AMI409" s="1"/>
      <c r="AMJ409" s="1"/>
    </row>
    <row r="410" spans="1:1024" customFormat="1" hidden="1" x14ac:dyDescent="0.25">
      <c r="A410" s="49" t="s">
        <v>925</v>
      </c>
      <c r="B410" s="10">
        <v>8421392008</v>
      </c>
      <c r="C410" s="13" t="s">
        <v>926</v>
      </c>
      <c r="D410" s="83" t="s">
        <v>927</v>
      </c>
      <c r="E410" s="27" t="s">
        <v>870</v>
      </c>
      <c r="F410" s="10"/>
      <c r="G410" s="10"/>
      <c r="H410" s="10"/>
      <c r="I410" s="10"/>
      <c r="J410" s="10"/>
      <c r="K410" s="38" t="s">
        <v>858</v>
      </c>
      <c r="L410" s="38">
        <v>7118004789</v>
      </c>
      <c r="M410" s="38" t="s">
        <v>859</v>
      </c>
      <c r="N410" s="13" t="s">
        <v>860</v>
      </c>
      <c r="O410" s="13" t="s">
        <v>861</v>
      </c>
      <c r="P410" s="15">
        <v>8421</v>
      </c>
      <c r="Q410" s="13" t="str">
        <f>MID(Таблица1[[#This Row],[ТН ВЭД 1]],1,2)</f>
        <v>84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  <c r="MQ410" s="1"/>
      <c r="MR410" s="1"/>
      <c r="MS410" s="1"/>
      <c r="MT410" s="1"/>
      <c r="MU410" s="1"/>
      <c r="MV410" s="1"/>
      <c r="MW410" s="1"/>
      <c r="MX410" s="1"/>
      <c r="MY410" s="1"/>
      <c r="MZ410" s="1"/>
      <c r="NA410" s="1"/>
      <c r="NB410" s="1"/>
      <c r="NC410" s="1"/>
      <c r="ND410" s="1"/>
      <c r="NE410" s="1"/>
      <c r="NF410" s="1"/>
      <c r="NG410" s="1"/>
      <c r="NH410" s="1"/>
      <c r="NI410" s="1"/>
      <c r="NJ410" s="1"/>
      <c r="NK410" s="1"/>
      <c r="NL410" s="1"/>
      <c r="NM410" s="1"/>
      <c r="NN410" s="1"/>
      <c r="NO410" s="1"/>
      <c r="NP410" s="1"/>
      <c r="NQ410" s="1"/>
      <c r="NR410" s="1"/>
      <c r="NS410" s="1"/>
      <c r="NT410" s="1"/>
      <c r="NU410" s="1"/>
      <c r="NV410" s="1"/>
      <c r="NW410" s="1"/>
      <c r="NX410" s="1"/>
      <c r="NY410" s="1"/>
      <c r="NZ410" s="1"/>
      <c r="OA410" s="1"/>
      <c r="OB410" s="1"/>
      <c r="OC410" s="1"/>
      <c r="OD410" s="1"/>
      <c r="OE410" s="1"/>
      <c r="OF410" s="1"/>
      <c r="OG410" s="1"/>
      <c r="OH410" s="1"/>
      <c r="OI410" s="1"/>
      <c r="OJ410" s="1"/>
      <c r="OK410" s="1"/>
      <c r="OL410" s="1"/>
      <c r="OM410" s="1"/>
      <c r="ON410" s="1"/>
      <c r="OO410" s="1"/>
      <c r="OP410" s="1"/>
      <c r="OQ410" s="1"/>
      <c r="OR410" s="1"/>
      <c r="OS410" s="1"/>
      <c r="OT410" s="1"/>
      <c r="OU410" s="1"/>
      <c r="OV410" s="1"/>
      <c r="OW410" s="1"/>
      <c r="OX410" s="1"/>
      <c r="OY410" s="1"/>
      <c r="OZ410" s="1"/>
      <c r="PA410" s="1"/>
      <c r="PB410" s="1"/>
      <c r="PC410" s="1"/>
      <c r="PD410" s="1"/>
      <c r="PE410" s="1"/>
      <c r="PF410" s="1"/>
      <c r="PG410" s="1"/>
      <c r="PH410" s="1"/>
      <c r="PI410" s="1"/>
      <c r="PJ410" s="1"/>
      <c r="PK410" s="1"/>
      <c r="PL410" s="1"/>
      <c r="PM410" s="1"/>
      <c r="PN410" s="1"/>
      <c r="PO410" s="1"/>
      <c r="PP410" s="1"/>
      <c r="PQ410" s="1"/>
      <c r="PR410" s="1"/>
      <c r="PS410" s="1"/>
      <c r="PT410" s="1"/>
      <c r="PU410" s="1"/>
      <c r="PV410" s="1"/>
      <c r="PW410" s="1"/>
      <c r="PX410" s="1"/>
      <c r="PY410" s="1"/>
      <c r="PZ410" s="1"/>
      <c r="QA410" s="1"/>
      <c r="QB410" s="1"/>
      <c r="QC410" s="1"/>
      <c r="QD410" s="1"/>
      <c r="QE410" s="1"/>
      <c r="QF410" s="1"/>
      <c r="QG410" s="1"/>
      <c r="QH410" s="1"/>
      <c r="QI410" s="1"/>
      <c r="QJ410" s="1"/>
      <c r="QK410" s="1"/>
      <c r="QL410" s="1"/>
      <c r="QM410" s="1"/>
      <c r="QN410" s="1"/>
      <c r="QO410" s="1"/>
      <c r="QP410" s="1"/>
      <c r="QQ410" s="1"/>
      <c r="QR410" s="1"/>
      <c r="QS410" s="1"/>
      <c r="QT410" s="1"/>
      <c r="QU410" s="1"/>
      <c r="QV410" s="1"/>
      <c r="QW410" s="1"/>
      <c r="QX410" s="1"/>
      <c r="QY410" s="1"/>
      <c r="QZ410" s="1"/>
      <c r="RA410" s="1"/>
      <c r="RB410" s="1"/>
      <c r="RC410" s="1"/>
      <c r="RD410" s="1"/>
      <c r="RE410" s="1"/>
      <c r="RF410" s="1"/>
      <c r="RG410" s="1"/>
      <c r="RH410" s="1"/>
      <c r="RI410" s="1"/>
      <c r="RJ410" s="1"/>
      <c r="RK410" s="1"/>
      <c r="RL410" s="1"/>
      <c r="RM410" s="1"/>
      <c r="RN410" s="1"/>
      <c r="RO410" s="1"/>
      <c r="RP410" s="1"/>
      <c r="RQ410" s="1"/>
      <c r="RR410" s="1"/>
      <c r="RS410" s="1"/>
      <c r="RT410" s="1"/>
      <c r="RU410" s="1"/>
      <c r="RV410" s="1"/>
      <c r="RW410" s="1"/>
      <c r="RX410" s="1"/>
      <c r="RY410" s="1"/>
      <c r="RZ410" s="1"/>
      <c r="SA410" s="1"/>
      <c r="SB410" s="1"/>
      <c r="SC410" s="1"/>
      <c r="SD410" s="1"/>
      <c r="SE410" s="1"/>
      <c r="SF410" s="1"/>
      <c r="SG410" s="1"/>
      <c r="SH410" s="1"/>
      <c r="SI410" s="1"/>
      <c r="SJ410" s="1"/>
      <c r="SK410" s="1"/>
      <c r="SL410" s="1"/>
      <c r="SM410" s="1"/>
      <c r="SN410" s="1"/>
      <c r="SO410" s="1"/>
      <c r="SP410" s="1"/>
      <c r="SQ410" s="1"/>
      <c r="SR410" s="1"/>
      <c r="SS410" s="1"/>
      <c r="ST410" s="1"/>
      <c r="SU410" s="1"/>
      <c r="SV410" s="1"/>
      <c r="SW410" s="1"/>
      <c r="SX410" s="1"/>
      <c r="SY410" s="1"/>
      <c r="SZ410" s="1"/>
      <c r="TA410" s="1"/>
      <c r="TB410" s="1"/>
      <c r="TC410" s="1"/>
      <c r="TD410" s="1"/>
      <c r="TE410" s="1"/>
      <c r="TF410" s="1"/>
      <c r="TG410" s="1"/>
      <c r="TH410" s="1"/>
      <c r="TI410" s="1"/>
      <c r="TJ410" s="1"/>
      <c r="TK410" s="1"/>
      <c r="TL410" s="1"/>
      <c r="TM410" s="1"/>
      <c r="TN410" s="1"/>
      <c r="TO410" s="1"/>
      <c r="TP410" s="1"/>
      <c r="TQ410" s="1"/>
      <c r="TR410" s="1"/>
      <c r="TS410" s="1"/>
      <c r="TT410" s="1"/>
      <c r="TU410" s="1"/>
      <c r="TV410" s="1"/>
      <c r="TW410" s="1"/>
      <c r="TX410" s="1"/>
      <c r="TY410" s="1"/>
      <c r="TZ410" s="1"/>
      <c r="UA410" s="1"/>
      <c r="UB410" s="1"/>
      <c r="UC410" s="1"/>
      <c r="UD410" s="1"/>
      <c r="UE410" s="1"/>
      <c r="UF410" s="1"/>
      <c r="UG410" s="1"/>
      <c r="UH410" s="1"/>
      <c r="UI410" s="1"/>
      <c r="UJ410" s="1"/>
      <c r="UK410" s="1"/>
      <c r="UL410" s="1"/>
      <c r="UM410" s="1"/>
      <c r="UN410" s="1"/>
      <c r="UO410" s="1"/>
      <c r="UP410" s="1"/>
      <c r="UQ410" s="1"/>
      <c r="UR410" s="1"/>
      <c r="US410" s="1"/>
      <c r="UT410" s="1"/>
      <c r="UU410" s="1"/>
      <c r="UV410" s="1"/>
      <c r="UW410" s="1"/>
      <c r="UX410" s="1"/>
      <c r="UY410" s="1"/>
      <c r="UZ410" s="1"/>
      <c r="VA410" s="1"/>
      <c r="VB410" s="1"/>
      <c r="VC410" s="1"/>
      <c r="VD410" s="1"/>
      <c r="VE410" s="1"/>
      <c r="VF410" s="1"/>
      <c r="VG410" s="1"/>
      <c r="VH410" s="1"/>
      <c r="VI410" s="1"/>
      <c r="VJ410" s="1"/>
      <c r="VK410" s="1"/>
      <c r="VL410" s="1"/>
      <c r="VM410" s="1"/>
      <c r="VN410" s="1"/>
      <c r="VO410" s="1"/>
      <c r="VP410" s="1"/>
      <c r="VQ410" s="1"/>
      <c r="VR410" s="1"/>
      <c r="VS410" s="1"/>
      <c r="VT410" s="1"/>
      <c r="VU410" s="1"/>
      <c r="VV410" s="1"/>
      <c r="VW410" s="1"/>
      <c r="VX410" s="1"/>
      <c r="VY410" s="1"/>
      <c r="VZ410" s="1"/>
      <c r="WA410" s="1"/>
      <c r="WB410" s="1"/>
      <c r="WC410" s="1"/>
      <c r="WD410" s="1"/>
      <c r="WE410" s="1"/>
      <c r="WF410" s="1"/>
      <c r="WG410" s="1"/>
      <c r="WH410" s="1"/>
      <c r="WI410" s="1"/>
      <c r="WJ410" s="1"/>
      <c r="WK410" s="1"/>
      <c r="WL410" s="1"/>
      <c r="WM410" s="1"/>
      <c r="WN410" s="1"/>
      <c r="WO410" s="1"/>
      <c r="WP410" s="1"/>
      <c r="WQ410" s="1"/>
      <c r="WR410" s="1"/>
      <c r="WS410" s="1"/>
      <c r="WT410" s="1"/>
      <c r="WU410" s="1"/>
      <c r="WV410" s="1"/>
      <c r="WW410" s="1"/>
      <c r="WX410" s="1"/>
      <c r="WY410" s="1"/>
      <c r="WZ410" s="1"/>
      <c r="XA410" s="1"/>
      <c r="XB410" s="1"/>
      <c r="XC410" s="1"/>
      <c r="XD410" s="1"/>
      <c r="XE410" s="1"/>
      <c r="XF410" s="1"/>
      <c r="XG410" s="1"/>
      <c r="XH410" s="1"/>
      <c r="XI410" s="1"/>
      <c r="XJ410" s="1"/>
      <c r="XK410" s="1"/>
      <c r="XL410" s="1"/>
      <c r="XM410" s="1"/>
      <c r="XN410" s="1"/>
      <c r="XO410" s="1"/>
      <c r="XP410" s="1"/>
      <c r="XQ410" s="1"/>
      <c r="XR410" s="1"/>
      <c r="XS410" s="1"/>
      <c r="XT410" s="1"/>
      <c r="XU410" s="1"/>
      <c r="XV410" s="1"/>
      <c r="XW410" s="1"/>
      <c r="XX410" s="1"/>
      <c r="XY410" s="1"/>
      <c r="XZ410" s="1"/>
      <c r="YA410" s="1"/>
      <c r="YB410" s="1"/>
      <c r="YC410" s="1"/>
      <c r="YD410" s="1"/>
      <c r="YE410" s="1"/>
      <c r="YF410" s="1"/>
      <c r="YG410" s="1"/>
      <c r="YH410" s="1"/>
      <c r="YI410" s="1"/>
      <c r="YJ410" s="1"/>
      <c r="YK410" s="1"/>
      <c r="YL410" s="1"/>
      <c r="YM410" s="1"/>
      <c r="YN410" s="1"/>
      <c r="YO410" s="1"/>
      <c r="YP410" s="1"/>
      <c r="YQ410" s="1"/>
      <c r="YR410" s="1"/>
      <c r="YS410" s="1"/>
      <c r="YT410" s="1"/>
      <c r="YU410" s="1"/>
      <c r="YV410" s="1"/>
      <c r="YW410" s="1"/>
      <c r="YX410" s="1"/>
      <c r="YY410" s="1"/>
      <c r="YZ410" s="1"/>
      <c r="ZA410" s="1"/>
      <c r="ZB410" s="1"/>
      <c r="ZC410" s="1"/>
      <c r="ZD410" s="1"/>
      <c r="ZE410" s="1"/>
      <c r="ZF410" s="1"/>
      <c r="ZG410" s="1"/>
      <c r="ZH410" s="1"/>
      <c r="ZI410" s="1"/>
      <c r="ZJ410" s="1"/>
      <c r="ZK410" s="1"/>
      <c r="ZL410" s="1"/>
      <c r="ZM410" s="1"/>
      <c r="ZN410" s="1"/>
      <c r="ZO410" s="1"/>
      <c r="ZP410" s="1"/>
      <c r="ZQ410" s="1"/>
      <c r="ZR410" s="1"/>
      <c r="ZS410" s="1"/>
      <c r="ZT410" s="1"/>
      <c r="ZU410" s="1"/>
      <c r="ZV410" s="1"/>
      <c r="ZW410" s="1"/>
      <c r="ZX410" s="1"/>
      <c r="ZY410" s="1"/>
      <c r="ZZ410" s="1"/>
      <c r="AAA410" s="1"/>
      <c r="AAB410" s="1"/>
      <c r="AAC410" s="1"/>
      <c r="AAD410" s="1"/>
      <c r="AAE410" s="1"/>
      <c r="AAF410" s="1"/>
      <c r="AAG410" s="1"/>
      <c r="AAH410" s="1"/>
      <c r="AAI410" s="1"/>
      <c r="AAJ410" s="1"/>
      <c r="AAK410" s="1"/>
      <c r="AAL410" s="1"/>
      <c r="AAM410" s="1"/>
      <c r="AAN410" s="1"/>
      <c r="AAO410" s="1"/>
      <c r="AAP410" s="1"/>
      <c r="AAQ410" s="1"/>
      <c r="AAR410" s="1"/>
      <c r="AAS410" s="1"/>
      <c r="AAT410" s="1"/>
      <c r="AAU410" s="1"/>
      <c r="AAV410" s="1"/>
      <c r="AAW410" s="1"/>
      <c r="AAX410" s="1"/>
      <c r="AAY410" s="1"/>
      <c r="AAZ410" s="1"/>
      <c r="ABA410" s="1"/>
      <c r="ABB410" s="1"/>
      <c r="ABC410" s="1"/>
      <c r="ABD410" s="1"/>
      <c r="ABE410" s="1"/>
      <c r="ABF410" s="1"/>
      <c r="ABG410" s="1"/>
      <c r="ABH410" s="1"/>
      <c r="ABI410" s="1"/>
      <c r="ABJ410" s="1"/>
      <c r="ABK410" s="1"/>
      <c r="ABL410" s="1"/>
      <c r="ABM410" s="1"/>
      <c r="ABN410" s="1"/>
      <c r="ABO410" s="1"/>
      <c r="ABP410" s="1"/>
      <c r="ABQ410" s="1"/>
      <c r="ABR410" s="1"/>
      <c r="ABS410" s="1"/>
      <c r="ABT410" s="1"/>
      <c r="ABU410" s="1"/>
      <c r="ABV410" s="1"/>
      <c r="ABW410" s="1"/>
      <c r="ABX410" s="1"/>
      <c r="ABY410" s="1"/>
      <c r="ABZ410" s="1"/>
      <c r="ACA410" s="1"/>
      <c r="ACB410" s="1"/>
      <c r="ACC410" s="1"/>
      <c r="ACD410" s="1"/>
      <c r="ACE410" s="1"/>
      <c r="ACF410" s="1"/>
      <c r="ACG410" s="1"/>
      <c r="ACH410" s="1"/>
      <c r="ACI410" s="1"/>
      <c r="ACJ410" s="1"/>
      <c r="ACK410" s="1"/>
      <c r="ACL410" s="1"/>
      <c r="ACM410" s="1"/>
      <c r="ACN410" s="1"/>
      <c r="ACO410" s="1"/>
      <c r="ACP410" s="1"/>
      <c r="ACQ410" s="1"/>
      <c r="ACR410" s="1"/>
      <c r="ACS410" s="1"/>
      <c r="ACT410" s="1"/>
      <c r="ACU410" s="1"/>
      <c r="ACV410" s="1"/>
      <c r="ACW410" s="1"/>
      <c r="ACX410" s="1"/>
      <c r="ACY410" s="1"/>
      <c r="ACZ410" s="1"/>
      <c r="ADA410" s="1"/>
      <c r="ADB410" s="1"/>
      <c r="ADC410" s="1"/>
      <c r="ADD410" s="1"/>
      <c r="ADE410" s="1"/>
      <c r="ADF410" s="1"/>
      <c r="ADG410" s="1"/>
      <c r="ADH410" s="1"/>
      <c r="ADI410" s="1"/>
      <c r="ADJ410" s="1"/>
      <c r="ADK410" s="1"/>
      <c r="ADL410" s="1"/>
      <c r="ADM410" s="1"/>
      <c r="ADN410" s="1"/>
      <c r="ADO410" s="1"/>
      <c r="ADP410" s="1"/>
      <c r="ADQ410" s="1"/>
      <c r="ADR410" s="1"/>
      <c r="ADS410" s="1"/>
      <c r="ADT410" s="1"/>
      <c r="ADU410" s="1"/>
      <c r="ADV410" s="1"/>
      <c r="ADW410" s="1"/>
      <c r="ADX410" s="1"/>
      <c r="ADY410" s="1"/>
      <c r="ADZ410" s="1"/>
      <c r="AEA410" s="1"/>
      <c r="AEB410" s="1"/>
      <c r="AEC410" s="1"/>
      <c r="AED410" s="1"/>
      <c r="AEE410" s="1"/>
      <c r="AEF410" s="1"/>
      <c r="AEG410" s="1"/>
      <c r="AEH410" s="1"/>
      <c r="AEI410" s="1"/>
      <c r="AEJ410" s="1"/>
      <c r="AEK410" s="1"/>
      <c r="AEL410" s="1"/>
      <c r="AEM410" s="1"/>
      <c r="AEN410" s="1"/>
      <c r="AEO410" s="1"/>
      <c r="AEP410" s="1"/>
      <c r="AEQ410" s="1"/>
      <c r="AER410" s="1"/>
      <c r="AES410" s="1"/>
      <c r="AET410" s="1"/>
      <c r="AEU410" s="1"/>
      <c r="AEV410" s="1"/>
      <c r="AEW410" s="1"/>
      <c r="AEX410" s="1"/>
      <c r="AEY410" s="1"/>
      <c r="AEZ410" s="1"/>
      <c r="AFA410" s="1"/>
      <c r="AFB410" s="1"/>
      <c r="AFC410" s="1"/>
      <c r="AFD410" s="1"/>
      <c r="AFE410" s="1"/>
      <c r="AFF410" s="1"/>
      <c r="AFG410" s="1"/>
      <c r="AFH410" s="1"/>
      <c r="AFI410" s="1"/>
      <c r="AFJ410" s="1"/>
      <c r="AFK410" s="1"/>
      <c r="AFL410" s="1"/>
      <c r="AFM410" s="1"/>
      <c r="AFN410" s="1"/>
      <c r="AFO410" s="1"/>
      <c r="AFP410" s="1"/>
      <c r="AFQ410" s="1"/>
      <c r="AFR410" s="1"/>
      <c r="AFS410" s="1"/>
      <c r="AFT410" s="1"/>
      <c r="AFU410" s="1"/>
      <c r="AFV410" s="1"/>
      <c r="AFW410" s="1"/>
      <c r="AFX410" s="1"/>
      <c r="AFY410" s="1"/>
      <c r="AFZ410" s="1"/>
      <c r="AGA410" s="1"/>
      <c r="AGB410" s="1"/>
      <c r="AGC410" s="1"/>
      <c r="AGD410" s="1"/>
      <c r="AGE410" s="1"/>
      <c r="AGF410" s="1"/>
      <c r="AGG410" s="1"/>
      <c r="AGH410" s="1"/>
      <c r="AGI410" s="1"/>
      <c r="AGJ410" s="1"/>
      <c r="AGK410" s="1"/>
      <c r="AGL410" s="1"/>
      <c r="AGM410" s="1"/>
      <c r="AGN410" s="1"/>
      <c r="AGO410" s="1"/>
      <c r="AGP410" s="1"/>
      <c r="AGQ410" s="1"/>
      <c r="AGR410" s="1"/>
      <c r="AGS410" s="1"/>
      <c r="AGT410" s="1"/>
      <c r="AGU410" s="1"/>
      <c r="AGV410" s="1"/>
      <c r="AGW410" s="1"/>
      <c r="AGX410" s="1"/>
      <c r="AGY410" s="1"/>
      <c r="AGZ410" s="1"/>
      <c r="AHA410" s="1"/>
      <c r="AHB410" s="1"/>
      <c r="AHC410" s="1"/>
      <c r="AHD410" s="1"/>
      <c r="AHE410" s="1"/>
      <c r="AHF410" s="1"/>
      <c r="AHG410" s="1"/>
      <c r="AHH410" s="1"/>
      <c r="AHI410" s="1"/>
      <c r="AHJ410" s="1"/>
      <c r="AHK410" s="1"/>
      <c r="AHL410" s="1"/>
      <c r="AHM410" s="1"/>
      <c r="AHN410" s="1"/>
      <c r="AHO410" s="1"/>
      <c r="AHP410" s="1"/>
      <c r="AHQ410" s="1"/>
      <c r="AHR410" s="1"/>
      <c r="AHS410" s="1"/>
      <c r="AHT410" s="1"/>
      <c r="AHU410" s="1"/>
      <c r="AHV410" s="1"/>
      <c r="AHW410" s="1"/>
      <c r="AHX410" s="1"/>
      <c r="AHY410" s="1"/>
      <c r="AHZ410" s="1"/>
      <c r="AIA410" s="1"/>
      <c r="AIB410" s="1"/>
      <c r="AIC410" s="1"/>
      <c r="AID410" s="1"/>
      <c r="AIE410" s="1"/>
      <c r="AIF410" s="1"/>
      <c r="AIG410" s="1"/>
      <c r="AIH410" s="1"/>
      <c r="AII410" s="1"/>
      <c r="AIJ410" s="1"/>
      <c r="AIK410" s="1"/>
      <c r="AIL410" s="1"/>
      <c r="AIM410" s="1"/>
      <c r="AIN410" s="1"/>
      <c r="AIO410" s="1"/>
      <c r="AIP410" s="1"/>
      <c r="AIQ410" s="1"/>
      <c r="AIR410" s="1"/>
      <c r="AIS410" s="1"/>
      <c r="AIT410" s="1"/>
      <c r="AIU410" s="1"/>
      <c r="AIV410" s="1"/>
      <c r="AIW410" s="1"/>
      <c r="AIX410" s="1"/>
      <c r="AIY410" s="1"/>
      <c r="AIZ410" s="1"/>
      <c r="AJA410" s="1"/>
      <c r="AJB410" s="1"/>
      <c r="AJC410" s="1"/>
      <c r="AJD410" s="1"/>
      <c r="AJE410" s="1"/>
      <c r="AJF410" s="1"/>
      <c r="AJG410" s="1"/>
      <c r="AJH410" s="1"/>
      <c r="AJI410" s="1"/>
      <c r="AJJ410" s="1"/>
      <c r="AJK410" s="1"/>
      <c r="AJL410" s="1"/>
      <c r="AJM410" s="1"/>
      <c r="AJN410" s="1"/>
      <c r="AJO410" s="1"/>
      <c r="AJP410" s="1"/>
      <c r="AJQ410" s="1"/>
      <c r="AJR410" s="1"/>
      <c r="AJS410" s="1"/>
      <c r="AJT410" s="1"/>
      <c r="AJU410" s="1"/>
      <c r="AJV410" s="1"/>
      <c r="AJW410" s="1"/>
      <c r="AJX410" s="1"/>
      <c r="AJY410" s="1"/>
      <c r="AJZ410" s="1"/>
      <c r="AKA410" s="1"/>
      <c r="AKB410" s="1"/>
      <c r="AKC410" s="1"/>
      <c r="AKD410" s="1"/>
      <c r="AKE410" s="1"/>
      <c r="AKF410" s="1"/>
      <c r="AKG410" s="1"/>
      <c r="AKH410" s="1"/>
      <c r="AKI410" s="1"/>
      <c r="AKJ410" s="1"/>
      <c r="AKK410" s="1"/>
      <c r="AKL410" s="1"/>
      <c r="AKM410" s="1"/>
      <c r="AKN410" s="1"/>
      <c r="AKO410" s="1"/>
      <c r="AKP410" s="1"/>
      <c r="AKQ410" s="1"/>
      <c r="AKR410" s="1"/>
      <c r="AKS410" s="1"/>
      <c r="AKT410" s="1"/>
      <c r="AKU410" s="1"/>
      <c r="AKV410" s="1"/>
      <c r="AKW410" s="1"/>
      <c r="AKX410" s="1"/>
      <c r="AKY410" s="1"/>
      <c r="AKZ410" s="1"/>
      <c r="ALA410" s="1"/>
      <c r="ALB410" s="1"/>
      <c r="ALC410" s="1"/>
      <c r="ALD410" s="1"/>
      <c r="ALE410" s="1"/>
      <c r="ALF410" s="1"/>
      <c r="ALG410" s="1"/>
      <c r="ALH410" s="1"/>
      <c r="ALI410" s="1"/>
      <c r="ALJ410" s="1"/>
      <c r="ALK410" s="1"/>
      <c r="ALL410" s="1"/>
      <c r="ALM410" s="1"/>
      <c r="ALN410" s="1"/>
      <c r="ALO410" s="1"/>
      <c r="ALP410" s="1"/>
      <c r="ALQ410" s="1"/>
      <c r="ALR410" s="1"/>
      <c r="ALS410" s="1"/>
      <c r="ALT410" s="1"/>
      <c r="ALU410" s="1"/>
      <c r="ALV410" s="1"/>
      <c r="ALW410" s="1"/>
      <c r="ALX410" s="1"/>
      <c r="ALY410" s="1"/>
      <c r="ALZ410" s="1"/>
      <c r="AMA410" s="1"/>
      <c r="AMB410" s="1"/>
      <c r="AMC410" s="1"/>
      <c r="AMD410" s="1"/>
      <c r="AME410" s="1"/>
      <c r="AMF410" s="1"/>
      <c r="AMG410" s="1"/>
      <c r="AMH410" s="1"/>
      <c r="AMI410" s="1"/>
      <c r="AMJ410" s="1"/>
    </row>
    <row r="411" spans="1:1024" customFormat="1" hidden="1" x14ac:dyDescent="0.25">
      <c r="A411" s="41" t="s">
        <v>928</v>
      </c>
      <c r="B411" s="3">
        <v>8419500000</v>
      </c>
      <c r="C411" s="6" t="s">
        <v>929</v>
      </c>
      <c r="D411" s="4" t="s">
        <v>930</v>
      </c>
      <c r="E411" s="23" t="s">
        <v>870</v>
      </c>
      <c r="F411" s="3"/>
      <c r="G411" s="3"/>
      <c r="H411" s="3"/>
      <c r="I411" s="3"/>
      <c r="J411" s="3"/>
      <c r="K411" s="37" t="s">
        <v>858</v>
      </c>
      <c r="L411" s="37">
        <v>7118004789</v>
      </c>
      <c r="M411" s="37" t="s">
        <v>859</v>
      </c>
      <c r="N411" s="6" t="s">
        <v>860</v>
      </c>
      <c r="O411" s="6" t="s">
        <v>861</v>
      </c>
      <c r="P411" s="8">
        <v>8419</v>
      </c>
      <c r="Q411" s="6" t="str">
        <f>MID(Таблица1[[#This Row],[ТН ВЭД 1]],1,2)</f>
        <v>84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  <c r="MQ411" s="1"/>
      <c r="MR411" s="1"/>
      <c r="MS411" s="1"/>
      <c r="MT411" s="1"/>
      <c r="MU411" s="1"/>
      <c r="MV411" s="1"/>
      <c r="MW411" s="1"/>
      <c r="MX411" s="1"/>
      <c r="MY411" s="1"/>
      <c r="MZ411" s="1"/>
      <c r="NA411" s="1"/>
      <c r="NB411" s="1"/>
      <c r="NC411" s="1"/>
      <c r="ND411" s="1"/>
      <c r="NE411" s="1"/>
      <c r="NF411" s="1"/>
      <c r="NG411" s="1"/>
      <c r="NH411" s="1"/>
      <c r="NI411" s="1"/>
      <c r="NJ411" s="1"/>
      <c r="NK411" s="1"/>
      <c r="NL411" s="1"/>
      <c r="NM411" s="1"/>
      <c r="NN411" s="1"/>
      <c r="NO411" s="1"/>
      <c r="NP411" s="1"/>
      <c r="NQ411" s="1"/>
      <c r="NR411" s="1"/>
      <c r="NS411" s="1"/>
      <c r="NT411" s="1"/>
      <c r="NU411" s="1"/>
      <c r="NV411" s="1"/>
      <c r="NW411" s="1"/>
      <c r="NX411" s="1"/>
      <c r="NY411" s="1"/>
      <c r="NZ411" s="1"/>
      <c r="OA411" s="1"/>
      <c r="OB411" s="1"/>
      <c r="OC411" s="1"/>
      <c r="OD411" s="1"/>
      <c r="OE411" s="1"/>
      <c r="OF411" s="1"/>
      <c r="OG411" s="1"/>
      <c r="OH411" s="1"/>
      <c r="OI411" s="1"/>
      <c r="OJ411" s="1"/>
      <c r="OK411" s="1"/>
      <c r="OL411" s="1"/>
      <c r="OM411" s="1"/>
      <c r="ON411" s="1"/>
      <c r="OO411" s="1"/>
      <c r="OP411" s="1"/>
      <c r="OQ411" s="1"/>
      <c r="OR411" s="1"/>
      <c r="OS411" s="1"/>
      <c r="OT411" s="1"/>
      <c r="OU411" s="1"/>
      <c r="OV411" s="1"/>
      <c r="OW411" s="1"/>
      <c r="OX411" s="1"/>
      <c r="OY411" s="1"/>
      <c r="OZ411" s="1"/>
      <c r="PA411" s="1"/>
      <c r="PB411" s="1"/>
      <c r="PC411" s="1"/>
      <c r="PD411" s="1"/>
      <c r="PE411" s="1"/>
      <c r="PF411" s="1"/>
      <c r="PG411" s="1"/>
      <c r="PH411" s="1"/>
      <c r="PI411" s="1"/>
      <c r="PJ411" s="1"/>
      <c r="PK411" s="1"/>
      <c r="PL411" s="1"/>
      <c r="PM411" s="1"/>
      <c r="PN411" s="1"/>
      <c r="PO411" s="1"/>
      <c r="PP411" s="1"/>
      <c r="PQ411" s="1"/>
      <c r="PR411" s="1"/>
      <c r="PS411" s="1"/>
      <c r="PT411" s="1"/>
      <c r="PU411" s="1"/>
      <c r="PV411" s="1"/>
      <c r="PW411" s="1"/>
      <c r="PX411" s="1"/>
      <c r="PY411" s="1"/>
      <c r="PZ411" s="1"/>
      <c r="QA411" s="1"/>
      <c r="QB411" s="1"/>
      <c r="QC411" s="1"/>
      <c r="QD411" s="1"/>
      <c r="QE411" s="1"/>
      <c r="QF411" s="1"/>
      <c r="QG411" s="1"/>
      <c r="QH411" s="1"/>
      <c r="QI411" s="1"/>
      <c r="QJ411" s="1"/>
      <c r="QK411" s="1"/>
      <c r="QL411" s="1"/>
      <c r="QM411" s="1"/>
      <c r="QN411" s="1"/>
      <c r="QO411" s="1"/>
      <c r="QP411" s="1"/>
      <c r="QQ411" s="1"/>
      <c r="QR411" s="1"/>
      <c r="QS411" s="1"/>
      <c r="QT411" s="1"/>
      <c r="QU411" s="1"/>
      <c r="QV411" s="1"/>
      <c r="QW411" s="1"/>
      <c r="QX411" s="1"/>
      <c r="QY411" s="1"/>
      <c r="QZ411" s="1"/>
      <c r="RA411" s="1"/>
      <c r="RB411" s="1"/>
      <c r="RC411" s="1"/>
      <c r="RD411" s="1"/>
      <c r="RE411" s="1"/>
      <c r="RF411" s="1"/>
      <c r="RG411" s="1"/>
      <c r="RH411" s="1"/>
      <c r="RI411" s="1"/>
      <c r="RJ411" s="1"/>
      <c r="RK411" s="1"/>
      <c r="RL411" s="1"/>
      <c r="RM411" s="1"/>
      <c r="RN411" s="1"/>
      <c r="RO411" s="1"/>
      <c r="RP411" s="1"/>
      <c r="RQ411" s="1"/>
      <c r="RR411" s="1"/>
      <c r="RS411" s="1"/>
      <c r="RT411" s="1"/>
      <c r="RU411" s="1"/>
      <c r="RV411" s="1"/>
      <c r="RW411" s="1"/>
      <c r="RX411" s="1"/>
      <c r="RY411" s="1"/>
      <c r="RZ411" s="1"/>
      <c r="SA411" s="1"/>
      <c r="SB411" s="1"/>
      <c r="SC411" s="1"/>
      <c r="SD411" s="1"/>
      <c r="SE411" s="1"/>
      <c r="SF411" s="1"/>
      <c r="SG411" s="1"/>
      <c r="SH411" s="1"/>
      <c r="SI411" s="1"/>
      <c r="SJ411" s="1"/>
      <c r="SK411" s="1"/>
      <c r="SL411" s="1"/>
      <c r="SM411" s="1"/>
      <c r="SN411" s="1"/>
      <c r="SO411" s="1"/>
      <c r="SP411" s="1"/>
      <c r="SQ411" s="1"/>
      <c r="SR411" s="1"/>
      <c r="SS411" s="1"/>
      <c r="ST411" s="1"/>
      <c r="SU411" s="1"/>
      <c r="SV411" s="1"/>
      <c r="SW411" s="1"/>
      <c r="SX411" s="1"/>
      <c r="SY411" s="1"/>
      <c r="SZ411" s="1"/>
      <c r="TA411" s="1"/>
      <c r="TB411" s="1"/>
      <c r="TC411" s="1"/>
      <c r="TD411" s="1"/>
      <c r="TE411" s="1"/>
      <c r="TF411" s="1"/>
      <c r="TG411" s="1"/>
      <c r="TH411" s="1"/>
      <c r="TI411" s="1"/>
      <c r="TJ411" s="1"/>
      <c r="TK411" s="1"/>
      <c r="TL411" s="1"/>
      <c r="TM411" s="1"/>
      <c r="TN411" s="1"/>
      <c r="TO411" s="1"/>
      <c r="TP411" s="1"/>
      <c r="TQ411" s="1"/>
      <c r="TR411" s="1"/>
      <c r="TS411" s="1"/>
      <c r="TT411" s="1"/>
      <c r="TU411" s="1"/>
      <c r="TV411" s="1"/>
      <c r="TW411" s="1"/>
      <c r="TX411" s="1"/>
      <c r="TY411" s="1"/>
      <c r="TZ411" s="1"/>
      <c r="UA411" s="1"/>
      <c r="UB411" s="1"/>
      <c r="UC411" s="1"/>
      <c r="UD411" s="1"/>
      <c r="UE411" s="1"/>
      <c r="UF411" s="1"/>
      <c r="UG411" s="1"/>
      <c r="UH411" s="1"/>
      <c r="UI411" s="1"/>
      <c r="UJ411" s="1"/>
      <c r="UK411" s="1"/>
      <c r="UL411" s="1"/>
      <c r="UM411" s="1"/>
      <c r="UN411" s="1"/>
      <c r="UO411" s="1"/>
      <c r="UP411" s="1"/>
      <c r="UQ411" s="1"/>
      <c r="UR411" s="1"/>
      <c r="US411" s="1"/>
      <c r="UT411" s="1"/>
      <c r="UU411" s="1"/>
      <c r="UV411" s="1"/>
      <c r="UW411" s="1"/>
      <c r="UX411" s="1"/>
      <c r="UY411" s="1"/>
      <c r="UZ411" s="1"/>
      <c r="VA411" s="1"/>
      <c r="VB411" s="1"/>
      <c r="VC411" s="1"/>
      <c r="VD411" s="1"/>
      <c r="VE411" s="1"/>
      <c r="VF411" s="1"/>
      <c r="VG411" s="1"/>
      <c r="VH411" s="1"/>
      <c r="VI411" s="1"/>
      <c r="VJ411" s="1"/>
      <c r="VK411" s="1"/>
      <c r="VL411" s="1"/>
      <c r="VM411" s="1"/>
      <c r="VN411" s="1"/>
      <c r="VO411" s="1"/>
      <c r="VP411" s="1"/>
      <c r="VQ411" s="1"/>
      <c r="VR411" s="1"/>
      <c r="VS411" s="1"/>
      <c r="VT411" s="1"/>
      <c r="VU411" s="1"/>
      <c r="VV411" s="1"/>
      <c r="VW411" s="1"/>
      <c r="VX411" s="1"/>
      <c r="VY411" s="1"/>
      <c r="VZ411" s="1"/>
      <c r="WA411" s="1"/>
      <c r="WB411" s="1"/>
      <c r="WC411" s="1"/>
      <c r="WD411" s="1"/>
      <c r="WE411" s="1"/>
      <c r="WF411" s="1"/>
      <c r="WG411" s="1"/>
      <c r="WH411" s="1"/>
      <c r="WI411" s="1"/>
      <c r="WJ411" s="1"/>
      <c r="WK411" s="1"/>
      <c r="WL411" s="1"/>
      <c r="WM411" s="1"/>
      <c r="WN411" s="1"/>
      <c r="WO411" s="1"/>
      <c r="WP411" s="1"/>
      <c r="WQ411" s="1"/>
      <c r="WR411" s="1"/>
      <c r="WS411" s="1"/>
      <c r="WT411" s="1"/>
      <c r="WU411" s="1"/>
      <c r="WV411" s="1"/>
      <c r="WW411" s="1"/>
      <c r="WX411" s="1"/>
      <c r="WY411" s="1"/>
      <c r="WZ411" s="1"/>
      <c r="XA411" s="1"/>
      <c r="XB411" s="1"/>
      <c r="XC411" s="1"/>
      <c r="XD411" s="1"/>
      <c r="XE411" s="1"/>
      <c r="XF411" s="1"/>
      <c r="XG411" s="1"/>
      <c r="XH411" s="1"/>
      <c r="XI411" s="1"/>
      <c r="XJ411" s="1"/>
      <c r="XK411" s="1"/>
      <c r="XL411" s="1"/>
      <c r="XM411" s="1"/>
      <c r="XN411" s="1"/>
      <c r="XO411" s="1"/>
      <c r="XP411" s="1"/>
      <c r="XQ411" s="1"/>
      <c r="XR411" s="1"/>
      <c r="XS411" s="1"/>
      <c r="XT411" s="1"/>
      <c r="XU411" s="1"/>
      <c r="XV411" s="1"/>
      <c r="XW411" s="1"/>
      <c r="XX411" s="1"/>
      <c r="XY411" s="1"/>
      <c r="XZ411" s="1"/>
      <c r="YA411" s="1"/>
      <c r="YB411" s="1"/>
      <c r="YC411" s="1"/>
      <c r="YD411" s="1"/>
      <c r="YE411" s="1"/>
      <c r="YF411" s="1"/>
      <c r="YG411" s="1"/>
      <c r="YH411" s="1"/>
      <c r="YI411" s="1"/>
      <c r="YJ411" s="1"/>
      <c r="YK411" s="1"/>
      <c r="YL411" s="1"/>
      <c r="YM411" s="1"/>
      <c r="YN411" s="1"/>
      <c r="YO411" s="1"/>
      <c r="YP411" s="1"/>
      <c r="YQ411" s="1"/>
      <c r="YR411" s="1"/>
      <c r="YS411" s="1"/>
      <c r="YT411" s="1"/>
      <c r="YU411" s="1"/>
      <c r="YV411" s="1"/>
      <c r="YW411" s="1"/>
      <c r="YX411" s="1"/>
      <c r="YY411" s="1"/>
      <c r="YZ411" s="1"/>
      <c r="ZA411" s="1"/>
      <c r="ZB411" s="1"/>
      <c r="ZC411" s="1"/>
      <c r="ZD411" s="1"/>
      <c r="ZE411" s="1"/>
      <c r="ZF411" s="1"/>
      <c r="ZG411" s="1"/>
      <c r="ZH411" s="1"/>
      <c r="ZI411" s="1"/>
      <c r="ZJ411" s="1"/>
      <c r="ZK411" s="1"/>
      <c r="ZL411" s="1"/>
      <c r="ZM411" s="1"/>
      <c r="ZN411" s="1"/>
      <c r="ZO411" s="1"/>
      <c r="ZP411" s="1"/>
      <c r="ZQ411" s="1"/>
      <c r="ZR411" s="1"/>
      <c r="ZS411" s="1"/>
      <c r="ZT411" s="1"/>
      <c r="ZU411" s="1"/>
      <c r="ZV411" s="1"/>
      <c r="ZW411" s="1"/>
      <c r="ZX411" s="1"/>
      <c r="ZY411" s="1"/>
      <c r="ZZ411" s="1"/>
      <c r="AAA411" s="1"/>
      <c r="AAB411" s="1"/>
      <c r="AAC411" s="1"/>
      <c r="AAD411" s="1"/>
      <c r="AAE411" s="1"/>
      <c r="AAF411" s="1"/>
      <c r="AAG411" s="1"/>
      <c r="AAH411" s="1"/>
      <c r="AAI411" s="1"/>
      <c r="AAJ411" s="1"/>
      <c r="AAK411" s="1"/>
      <c r="AAL411" s="1"/>
      <c r="AAM411" s="1"/>
      <c r="AAN411" s="1"/>
      <c r="AAO411" s="1"/>
      <c r="AAP411" s="1"/>
      <c r="AAQ411" s="1"/>
      <c r="AAR411" s="1"/>
      <c r="AAS411" s="1"/>
      <c r="AAT411" s="1"/>
      <c r="AAU411" s="1"/>
      <c r="AAV411" s="1"/>
      <c r="AAW411" s="1"/>
      <c r="AAX411" s="1"/>
      <c r="AAY411" s="1"/>
      <c r="AAZ411" s="1"/>
      <c r="ABA411" s="1"/>
      <c r="ABB411" s="1"/>
      <c r="ABC411" s="1"/>
      <c r="ABD411" s="1"/>
      <c r="ABE411" s="1"/>
      <c r="ABF411" s="1"/>
      <c r="ABG411" s="1"/>
      <c r="ABH411" s="1"/>
      <c r="ABI411" s="1"/>
      <c r="ABJ411" s="1"/>
      <c r="ABK411" s="1"/>
      <c r="ABL411" s="1"/>
      <c r="ABM411" s="1"/>
      <c r="ABN411" s="1"/>
      <c r="ABO411" s="1"/>
      <c r="ABP411" s="1"/>
      <c r="ABQ411" s="1"/>
      <c r="ABR411" s="1"/>
      <c r="ABS411" s="1"/>
      <c r="ABT411" s="1"/>
      <c r="ABU411" s="1"/>
      <c r="ABV411" s="1"/>
      <c r="ABW411" s="1"/>
      <c r="ABX411" s="1"/>
      <c r="ABY411" s="1"/>
      <c r="ABZ411" s="1"/>
      <c r="ACA411" s="1"/>
      <c r="ACB411" s="1"/>
      <c r="ACC411" s="1"/>
      <c r="ACD411" s="1"/>
      <c r="ACE411" s="1"/>
      <c r="ACF411" s="1"/>
      <c r="ACG411" s="1"/>
      <c r="ACH411" s="1"/>
      <c r="ACI411" s="1"/>
      <c r="ACJ411" s="1"/>
      <c r="ACK411" s="1"/>
      <c r="ACL411" s="1"/>
      <c r="ACM411" s="1"/>
      <c r="ACN411" s="1"/>
      <c r="ACO411" s="1"/>
      <c r="ACP411" s="1"/>
      <c r="ACQ411" s="1"/>
      <c r="ACR411" s="1"/>
      <c r="ACS411" s="1"/>
      <c r="ACT411" s="1"/>
      <c r="ACU411" s="1"/>
      <c r="ACV411" s="1"/>
      <c r="ACW411" s="1"/>
      <c r="ACX411" s="1"/>
      <c r="ACY411" s="1"/>
      <c r="ACZ411" s="1"/>
      <c r="ADA411" s="1"/>
      <c r="ADB411" s="1"/>
      <c r="ADC411" s="1"/>
      <c r="ADD411" s="1"/>
      <c r="ADE411" s="1"/>
      <c r="ADF411" s="1"/>
      <c r="ADG411" s="1"/>
      <c r="ADH411" s="1"/>
      <c r="ADI411" s="1"/>
      <c r="ADJ411" s="1"/>
      <c r="ADK411" s="1"/>
      <c r="ADL411" s="1"/>
      <c r="ADM411" s="1"/>
      <c r="ADN411" s="1"/>
      <c r="ADO411" s="1"/>
      <c r="ADP411" s="1"/>
      <c r="ADQ411" s="1"/>
      <c r="ADR411" s="1"/>
      <c r="ADS411" s="1"/>
      <c r="ADT411" s="1"/>
      <c r="ADU411" s="1"/>
      <c r="ADV411" s="1"/>
      <c r="ADW411" s="1"/>
      <c r="ADX411" s="1"/>
      <c r="ADY411" s="1"/>
      <c r="ADZ411" s="1"/>
      <c r="AEA411" s="1"/>
      <c r="AEB411" s="1"/>
      <c r="AEC411" s="1"/>
      <c r="AED411" s="1"/>
      <c r="AEE411" s="1"/>
      <c r="AEF411" s="1"/>
      <c r="AEG411" s="1"/>
      <c r="AEH411" s="1"/>
      <c r="AEI411" s="1"/>
      <c r="AEJ411" s="1"/>
      <c r="AEK411" s="1"/>
      <c r="AEL411" s="1"/>
      <c r="AEM411" s="1"/>
      <c r="AEN411" s="1"/>
      <c r="AEO411" s="1"/>
      <c r="AEP411" s="1"/>
      <c r="AEQ411" s="1"/>
      <c r="AER411" s="1"/>
      <c r="AES411" s="1"/>
      <c r="AET411" s="1"/>
      <c r="AEU411" s="1"/>
      <c r="AEV411" s="1"/>
      <c r="AEW411" s="1"/>
      <c r="AEX411" s="1"/>
      <c r="AEY411" s="1"/>
      <c r="AEZ411" s="1"/>
      <c r="AFA411" s="1"/>
      <c r="AFB411" s="1"/>
      <c r="AFC411" s="1"/>
      <c r="AFD411" s="1"/>
      <c r="AFE411" s="1"/>
      <c r="AFF411" s="1"/>
      <c r="AFG411" s="1"/>
      <c r="AFH411" s="1"/>
      <c r="AFI411" s="1"/>
      <c r="AFJ411" s="1"/>
      <c r="AFK411" s="1"/>
      <c r="AFL411" s="1"/>
      <c r="AFM411" s="1"/>
      <c r="AFN411" s="1"/>
      <c r="AFO411" s="1"/>
      <c r="AFP411" s="1"/>
      <c r="AFQ411" s="1"/>
      <c r="AFR411" s="1"/>
      <c r="AFS411" s="1"/>
      <c r="AFT411" s="1"/>
      <c r="AFU411" s="1"/>
      <c r="AFV411" s="1"/>
      <c r="AFW411" s="1"/>
      <c r="AFX411" s="1"/>
      <c r="AFY411" s="1"/>
      <c r="AFZ411" s="1"/>
      <c r="AGA411" s="1"/>
      <c r="AGB411" s="1"/>
      <c r="AGC411" s="1"/>
      <c r="AGD411" s="1"/>
      <c r="AGE411" s="1"/>
      <c r="AGF411" s="1"/>
      <c r="AGG411" s="1"/>
      <c r="AGH411" s="1"/>
      <c r="AGI411" s="1"/>
      <c r="AGJ411" s="1"/>
      <c r="AGK411" s="1"/>
      <c r="AGL411" s="1"/>
      <c r="AGM411" s="1"/>
      <c r="AGN411" s="1"/>
      <c r="AGO411" s="1"/>
      <c r="AGP411" s="1"/>
      <c r="AGQ411" s="1"/>
      <c r="AGR411" s="1"/>
      <c r="AGS411" s="1"/>
      <c r="AGT411" s="1"/>
      <c r="AGU411" s="1"/>
      <c r="AGV411" s="1"/>
      <c r="AGW411" s="1"/>
      <c r="AGX411" s="1"/>
      <c r="AGY411" s="1"/>
      <c r="AGZ411" s="1"/>
      <c r="AHA411" s="1"/>
      <c r="AHB411" s="1"/>
      <c r="AHC411" s="1"/>
      <c r="AHD411" s="1"/>
      <c r="AHE411" s="1"/>
      <c r="AHF411" s="1"/>
      <c r="AHG411" s="1"/>
      <c r="AHH411" s="1"/>
      <c r="AHI411" s="1"/>
      <c r="AHJ411" s="1"/>
      <c r="AHK411" s="1"/>
      <c r="AHL411" s="1"/>
      <c r="AHM411" s="1"/>
      <c r="AHN411" s="1"/>
      <c r="AHO411" s="1"/>
      <c r="AHP411" s="1"/>
      <c r="AHQ411" s="1"/>
      <c r="AHR411" s="1"/>
      <c r="AHS411" s="1"/>
      <c r="AHT411" s="1"/>
      <c r="AHU411" s="1"/>
      <c r="AHV411" s="1"/>
      <c r="AHW411" s="1"/>
      <c r="AHX411" s="1"/>
      <c r="AHY411" s="1"/>
      <c r="AHZ411" s="1"/>
      <c r="AIA411" s="1"/>
      <c r="AIB411" s="1"/>
      <c r="AIC411" s="1"/>
      <c r="AID411" s="1"/>
      <c r="AIE411" s="1"/>
      <c r="AIF411" s="1"/>
      <c r="AIG411" s="1"/>
      <c r="AIH411" s="1"/>
      <c r="AII411" s="1"/>
      <c r="AIJ411" s="1"/>
      <c r="AIK411" s="1"/>
      <c r="AIL411" s="1"/>
      <c r="AIM411" s="1"/>
      <c r="AIN411" s="1"/>
      <c r="AIO411" s="1"/>
      <c r="AIP411" s="1"/>
      <c r="AIQ411" s="1"/>
      <c r="AIR411" s="1"/>
      <c r="AIS411" s="1"/>
      <c r="AIT411" s="1"/>
      <c r="AIU411" s="1"/>
      <c r="AIV411" s="1"/>
      <c r="AIW411" s="1"/>
      <c r="AIX411" s="1"/>
      <c r="AIY411" s="1"/>
      <c r="AIZ411" s="1"/>
      <c r="AJA411" s="1"/>
      <c r="AJB411" s="1"/>
      <c r="AJC411" s="1"/>
      <c r="AJD411" s="1"/>
      <c r="AJE411" s="1"/>
      <c r="AJF411" s="1"/>
      <c r="AJG411" s="1"/>
      <c r="AJH411" s="1"/>
      <c r="AJI411" s="1"/>
      <c r="AJJ411" s="1"/>
      <c r="AJK411" s="1"/>
      <c r="AJL411" s="1"/>
      <c r="AJM411" s="1"/>
      <c r="AJN411" s="1"/>
      <c r="AJO411" s="1"/>
      <c r="AJP411" s="1"/>
      <c r="AJQ411" s="1"/>
      <c r="AJR411" s="1"/>
      <c r="AJS411" s="1"/>
      <c r="AJT411" s="1"/>
      <c r="AJU411" s="1"/>
      <c r="AJV411" s="1"/>
      <c r="AJW411" s="1"/>
      <c r="AJX411" s="1"/>
      <c r="AJY411" s="1"/>
      <c r="AJZ411" s="1"/>
      <c r="AKA411" s="1"/>
      <c r="AKB411" s="1"/>
      <c r="AKC411" s="1"/>
      <c r="AKD411" s="1"/>
      <c r="AKE411" s="1"/>
      <c r="AKF411" s="1"/>
      <c r="AKG411" s="1"/>
      <c r="AKH411" s="1"/>
      <c r="AKI411" s="1"/>
      <c r="AKJ411" s="1"/>
      <c r="AKK411" s="1"/>
      <c r="AKL411" s="1"/>
      <c r="AKM411" s="1"/>
      <c r="AKN411" s="1"/>
      <c r="AKO411" s="1"/>
      <c r="AKP411" s="1"/>
      <c r="AKQ411" s="1"/>
      <c r="AKR411" s="1"/>
      <c r="AKS411" s="1"/>
      <c r="AKT411" s="1"/>
      <c r="AKU411" s="1"/>
      <c r="AKV411" s="1"/>
      <c r="AKW411" s="1"/>
      <c r="AKX411" s="1"/>
      <c r="AKY411" s="1"/>
      <c r="AKZ411" s="1"/>
      <c r="ALA411" s="1"/>
      <c r="ALB411" s="1"/>
      <c r="ALC411" s="1"/>
      <c r="ALD411" s="1"/>
      <c r="ALE411" s="1"/>
      <c r="ALF411" s="1"/>
      <c r="ALG411" s="1"/>
      <c r="ALH411" s="1"/>
      <c r="ALI411" s="1"/>
      <c r="ALJ411" s="1"/>
      <c r="ALK411" s="1"/>
      <c r="ALL411" s="1"/>
      <c r="ALM411" s="1"/>
      <c r="ALN411" s="1"/>
      <c r="ALO411" s="1"/>
      <c r="ALP411" s="1"/>
      <c r="ALQ411" s="1"/>
      <c r="ALR411" s="1"/>
      <c r="ALS411" s="1"/>
      <c r="ALT411" s="1"/>
      <c r="ALU411" s="1"/>
      <c r="ALV411" s="1"/>
      <c r="ALW411" s="1"/>
      <c r="ALX411" s="1"/>
      <c r="ALY411" s="1"/>
      <c r="ALZ411" s="1"/>
      <c r="AMA411" s="1"/>
      <c r="AMB411" s="1"/>
      <c r="AMC411" s="1"/>
      <c r="AMD411" s="1"/>
      <c r="AME411" s="1"/>
      <c r="AMF411" s="1"/>
      <c r="AMG411" s="1"/>
      <c r="AMH411" s="1"/>
      <c r="AMI411" s="1"/>
      <c r="AMJ411" s="1"/>
    </row>
    <row r="412" spans="1:1024" customFormat="1" hidden="1" x14ac:dyDescent="0.25">
      <c r="A412" s="49" t="s">
        <v>931</v>
      </c>
      <c r="B412" s="10">
        <v>841950000</v>
      </c>
      <c r="C412" s="13" t="s">
        <v>929</v>
      </c>
      <c r="D412" s="13" t="s">
        <v>932</v>
      </c>
      <c r="E412" s="27" t="s">
        <v>870</v>
      </c>
      <c r="F412" s="10"/>
      <c r="G412" s="10"/>
      <c r="H412" s="10"/>
      <c r="I412" s="10"/>
      <c r="J412" s="10"/>
      <c r="K412" s="38" t="s">
        <v>858</v>
      </c>
      <c r="L412" s="38">
        <v>7118004789</v>
      </c>
      <c r="M412" s="38" t="s">
        <v>859</v>
      </c>
      <c r="N412" s="13" t="s">
        <v>860</v>
      </c>
      <c r="O412" s="13" t="s">
        <v>861</v>
      </c>
      <c r="P412" s="15">
        <v>8419</v>
      </c>
      <c r="Q412" s="13" t="str">
        <f>MID(Таблица1[[#This Row],[ТН ВЭД 1]],1,2)</f>
        <v>84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  <c r="MQ412" s="1"/>
      <c r="MR412" s="1"/>
      <c r="MS412" s="1"/>
      <c r="MT412" s="1"/>
      <c r="MU412" s="1"/>
      <c r="MV412" s="1"/>
      <c r="MW412" s="1"/>
      <c r="MX412" s="1"/>
      <c r="MY412" s="1"/>
      <c r="MZ412" s="1"/>
      <c r="NA412" s="1"/>
      <c r="NB412" s="1"/>
      <c r="NC412" s="1"/>
      <c r="ND412" s="1"/>
      <c r="NE412" s="1"/>
      <c r="NF412" s="1"/>
      <c r="NG412" s="1"/>
      <c r="NH412" s="1"/>
      <c r="NI412" s="1"/>
      <c r="NJ412" s="1"/>
      <c r="NK412" s="1"/>
      <c r="NL412" s="1"/>
      <c r="NM412" s="1"/>
      <c r="NN412" s="1"/>
      <c r="NO412" s="1"/>
      <c r="NP412" s="1"/>
      <c r="NQ412" s="1"/>
      <c r="NR412" s="1"/>
      <c r="NS412" s="1"/>
      <c r="NT412" s="1"/>
      <c r="NU412" s="1"/>
      <c r="NV412" s="1"/>
      <c r="NW412" s="1"/>
      <c r="NX412" s="1"/>
      <c r="NY412" s="1"/>
      <c r="NZ412" s="1"/>
      <c r="OA412" s="1"/>
      <c r="OB412" s="1"/>
      <c r="OC412" s="1"/>
      <c r="OD412" s="1"/>
      <c r="OE412" s="1"/>
      <c r="OF412" s="1"/>
      <c r="OG412" s="1"/>
      <c r="OH412" s="1"/>
      <c r="OI412" s="1"/>
      <c r="OJ412" s="1"/>
      <c r="OK412" s="1"/>
      <c r="OL412" s="1"/>
      <c r="OM412" s="1"/>
      <c r="ON412" s="1"/>
      <c r="OO412" s="1"/>
      <c r="OP412" s="1"/>
      <c r="OQ412" s="1"/>
      <c r="OR412" s="1"/>
      <c r="OS412" s="1"/>
      <c r="OT412" s="1"/>
      <c r="OU412" s="1"/>
      <c r="OV412" s="1"/>
      <c r="OW412" s="1"/>
      <c r="OX412" s="1"/>
      <c r="OY412" s="1"/>
      <c r="OZ412" s="1"/>
      <c r="PA412" s="1"/>
      <c r="PB412" s="1"/>
      <c r="PC412" s="1"/>
      <c r="PD412" s="1"/>
      <c r="PE412" s="1"/>
      <c r="PF412" s="1"/>
      <c r="PG412" s="1"/>
      <c r="PH412" s="1"/>
      <c r="PI412" s="1"/>
      <c r="PJ412" s="1"/>
      <c r="PK412" s="1"/>
      <c r="PL412" s="1"/>
      <c r="PM412" s="1"/>
      <c r="PN412" s="1"/>
      <c r="PO412" s="1"/>
      <c r="PP412" s="1"/>
      <c r="PQ412" s="1"/>
      <c r="PR412" s="1"/>
      <c r="PS412" s="1"/>
      <c r="PT412" s="1"/>
      <c r="PU412" s="1"/>
      <c r="PV412" s="1"/>
      <c r="PW412" s="1"/>
      <c r="PX412" s="1"/>
      <c r="PY412" s="1"/>
      <c r="PZ412" s="1"/>
      <c r="QA412" s="1"/>
      <c r="QB412" s="1"/>
      <c r="QC412" s="1"/>
      <c r="QD412" s="1"/>
      <c r="QE412" s="1"/>
      <c r="QF412" s="1"/>
      <c r="QG412" s="1"/>
      <c r="QH412" s="1"/>
      <c r="QI412" s="1"/>
      <c r="QJ412" s="1"/>
      <c r="QK412" s="1"/>
      <c r="QL412" s="1"/>
      <c r="QM412" s="1"/>
      <c r="QN412" s="1"/>
      <c r="QO412" s="1"/>
      <c r="QP412" s="1"/>
      <c r="QQ412" s="1"/>
      <c r="QR412" s="1"/>
      <c r="QS412" s="1"/>
      <c r="QT412" s="1"/>
      <c r="QU412" s="1"/>
      <c r="QV412" s="1"/>
      <c r="QW412" s="1"/>
      <c r="QX412" s="1"/>
      <c r="QY412" s="1"/>
      <c r="QZ412" s="1"/>
      <c r="RA412" s="1"/>
      <c r="RB412" s="1"/>
      <c r="RC412" s="1"/>
      <c r="RD412" s="1"/>
      <c r="RE412" s="1"/>
      <c r="RF412" s="1"/>
      <c r="RG412" s="1"/>
      <c r="RH412" s="1"/>
      <c r="RI412" s="1"/>
      <c r="RJ412" s="1"/>
      <c r="RK412" s="1"/>
      <c r="RL412" s="1"/>
      <c r="RM412" s="1"/>
      <c r="RN412" s="1"/>
      <c r="RO412" s="1"/>
      <c r="RP412" s="1"/>
      <c r="RQ412" s="1"/>
      <c r="RR412" s="1"/>
      <c r="RS412" s="1"/>
      <c r="RT412" s="1"/>
      <c r="RU412" s="1"/>
      <c r="RV412" s="1"/>
      <c r="RW412" s="1"/>
      <c r="RX412" s="1"/>
      <c r="RY412" s="1"/>
      <c r="RZ412" s="1"/>
      <c r="SA412" s="1"/>
      <c r="SB412" s="1"/>
      <c r="SC412" s="1"/>
      <c r="SD412" s="1"/>
      <c r="SE412" s="1"/>
      <c r="SF412" s="1"/>
      <c r="SG412" s="1"/>
      <c r="SH412" s="1"/>
      <c r="SI412" s="1"/>
      <c r="SJ412" s="1"/>
      <c r="SK412" s="1"/>
      <c r="SL412" s="1"/>
      <c r="SM412" s="1"/>
      <c r="SN412" s="1"/>
      <c r="SO412" s="1"/>
      <c r="SP412" s="1"/>
      <c r="SQ412" s="1"/>
      <c r="SR412" s="1"/>
      <c r="SS412" s="1"/>
      <c r="ST412" s="1"/>
      <c r="SU412" s="1"/>
      <c r="SV412" s="1"/>
      <c r="SW412" s="1"/>
      <c r="SX412" s="1"/>
      <c r="SY412" s="1"/>
      <c r="SZ412" s="1"/>
      <c r="TA412" s="1"/>
      <c r="TB412" s="1"/>
      <c r="TC412" s="1"/>
      <c r="TD412" s="1"/>
      <c r="TE412" s="1"/>
      <c r="TF412" s="1"/>
      <c r="TG412" s="1"/>
      <c r="TH412" s="1"/>
      <c r="TI412" s="1"/>
      <c r="TJ412" s="1"/>
      <c r="TK412" s="1"/>
      <c r="TL412" s="1"/>
      <c r="TM412" s="1"/>
      <c r="TN412" s="1"/>
      <c r="TO412" s="1"/>
      <c r="TP412" s="1"/>
      <c r="TQ412" s="1"/>
      <c r="TR412" s="1"/>
      <c r="TS412" s="1"/>
      <c r="TT412" s="1"/>
      <c r="TU412" s="1"/>
      <c r="TV412" s="1"/>
      <c r="TW412" s="1"/>
      <c r="TX412" s="1"/>
      <c r="TY412" s="1"/>
      <c r="TZ412" s="1"/>
      <c r="UA412" s="1"/>
      <c r="UB412" s="1"/>
      <c r="UC412" s="1"/>
      <c r="UD412" s="1"/>
      <c r="UE412" s="1"/>
      <c r="UF412" s="1"/>
      <c r="UG412" s="1"/>
      <c r="UH412" s="1"/>
      <c r="UI412" s="1"/>
      <c r="UJ412" s="1"/>
      <c r="UK412" s="1"/>
      <c r="UL412" s="1"/>
      <c r="UM412" s="1"/>
      <c r="UN412" s="1"/>
      <c r="UO412" s="1"/>
      <c r="UP412" s="1"/>
      <c r="UQ412" s="1"/>
      <c r="UR412" s="1"/>
      <c r="US412" s="1"/>
      <c r="UT412" s="1"/>
      <c r="UU412" s="1"/>
      <c r="UV412" s="1"/>
      <c r="UW412" s="1"/>
      <c r="UX412" s="1"/>
      <c r="UY412" s="1"/>
      <c r="UZ412" s="1"/>
      <c r="VA412" s="1"/>
      <c r="VB412" s="1"/>
      <c r="VC412" s="1"/>
      <c r="VD412" s="1"/>
      <c r="VE412" s="1"/>
      <c r="VF412" s="1"/>
      <c r="VG412" s="1"/>
      <c r="VH412" s="1"/>
      <c r="VI412" s="1"/>
      <c r="VJ412" s="1"/>
      <c r="VK412" s="1"/>
      <c r="VL412" s="1"/>
      <c r="VM412" s="1"/>
      <c r="VN412" s="1"/>
      <c r="VO412" s="1"/>
      <c r="VP412" s="1"/>
      <c r="VQ412" s="1"/>
      <c r="VR412" s="1"/>
      <c r="VS412" s="1"/>
      <c r="VT412" s="1"/>
      <c r="VU412" s="1"/>
      <c r="VV412" s="1"/>
      <c r="VW412" s="1"/>
      <c r="VX412" s="1"/>
      <c r="VY412" s="1"/>
      <c r="VZ412" s="1"/>
      <c r="WA412" s="1"/>
      <c r="WB412" s="1"/>
      <c r="WC412" s="1"/>
      <c r="WD412" s="1"/>
      <c r="WE412" s="1"/>
      <c r="WF412" s="1"/>
      <c r="WG412" s="1"/>
      <c r="WH412" s="1"/>
      <c r="WI412" s="1"/>
      <c r="WJ412" s="1"/>
      <c r="WK412" s="1"/>
      <c r="WL412" s="1"/>
      <c r="WM412" s="1"/>
      <c r="WN412" s="1"/>
      <c r="WO412" s="1"/>
      <c r="WP412" s="1"/>
      <c r="WQ412" s="1"/>
      <c r="WR412" s="1"/>
      <c r="WS412" s="1"/>
      <c r="WT412" s="1"/>
      <c r="WU412" s="1"/>
      <c r="WV412" s="1"/>
      <c r="WW412" s="1"/>
      <c r="WX412" s="1"/>
      <c r="WY412" s="1"/>
      <c r="WZ412" s="1"/>
      <c r="XA412" s="1"/>
      <c r="XB412" s="1"/>
      <c r="XC412" s="1"/>
      <c r="XD412" s="1"/>
      <c r="XE412" s="1"/>
      <c r="XF412" s="1"/>
      <c r="XG412" s="1"/>
      <c r="XH412" s="1"/>
      <c r="XI412" s="1"/>
      <c r="XJ412" s="1"/>
      <c r="XK412" s="1"/>
      <c r="XL412" s="1"/>
      <c r="XM412" s="1"/>
      <c r="XN412" s="1"/>
      <c r="XO412" s="1"/>
      <c r="XP412" s="1"/>
      <c r="XQ412" s="1"/>
      <c r="XR412" s="1"/>
      <c r="XS412" s="1"/>
      <c r="XT412" s="1"/>
      <c r="XU412" s="1"/>
      <c r="XV412" s="1"/>
      <c r="XW412" s="1"/>
      <c r="XX412" s="1"/>
      <c r="XY412" s="1"/>
      <c r="XZ412" s="1"/>
      <c r="YA412" s="1"/>
      <c r="YB412" s="1"/>
      <c r="YC412" s="1"/>
      <c r="YD412" s="1"/>
      <c r="YE412" s="1"/>
      <c r="YF412" s="1"/>
      <c r="YG412" s="1"/>
      <c r="YH412" s="1"/>
      <c r="YI412" s="1"/>
      <c r="YJ412" s="1"/>
      <c r="YK412" s="1"/>
      <c r="YL412" s="1"/>
      <c r="YM412" s="1"/>
      <c r="YN412" s="1"/>
      <c r="YO412" s="1"/>
      <c r="YP412" s="1"/>
      <c r="YQ412" s="1"/>
      <c r="YR412" s="1"/>
      <c r="YS412" s="1"/>
      <c r="YT412" s="1"/>
      <c r="YU412" s="1"/>
      <c r="YV412" s="1"/>
      <c r="YW412" s="1"/>
      <c r="YX412" s="1"/>
      <c r="YY412" s="1"/>
      <c r="YZ412" s="1"/>
      <c r="ZA412" s="1"/>
      <c r="ZB412" s="1"/>
      <c r="ZC412" s="1"/>
      <c r="ZD412" s="1"/>
      <c r="ZE412" s="1"/>
      <c r="ZF412" s="1"/>
      <c r="ZG412" s="1"/>
      <c r="ZH412" s="1"/>
      <c r="ZI412" s="1"/>
      <c r="ZJ412" s="1"/>
      <c r="ZK412" s="1"/>
      <c r="ZL412" s="1"/>
      <c r="ZM412" s="1"/>
      <c r="ZN412" s="1"/>
      <c r="ZO412" s="1"/>
      <c r="ZP412" s="1"/>
      <c r="ZQ412" s="1"/>
      <c r="ZR412" s="1"/>
      <c r="ZS412" s="1"/>
      <c r="ZT412" s="1"/>
      <c r="ZU412" s="1"/>
      <c r="ZV412" s="1"/>
      <c r="ZW412" s="1"/>
      <c r="ZX412" s="1"/>
      <c r="ZY412" s="1"/>
      <c r="ZZ412" s="1"/>
      <c r="AAA412" s="1"/>
      <c r="AAB412" s="1"/>
      <c r="AAC412" s="1"/>
      <c r="AAD412" s="1"/>
      <c r="AAE412" s="1"/>
      <c r="AAF412" s="1"/>
      <c r="AAG412" s="1"/>
      <c r="AAH412" s="1"/>
      <c r="AAI412" s="1"/>
      <c r="AAJ412" s="1"/>
      <c r="AAK412" s="1"/>
      <c r="AAL412" s="1"/>
      <c r="AAM412" s="1"/>
      <c r="AAN412" s="1"/>
      <c r="AAO412" s="1"/>
      <c r="AAP412" s="1"/>
      <c r="AAQ412" s="1"/>
      <c r="AAR412" s="1"/>
      <c r="AAS412" s="1"/>
      <c r="AAT412" s="1"/>
      <c r="AAU412" s="1"/>
      <c r="AAV412" s="1"/>
      <c r="AAW412" s="1"/>
      <c r="AAX412" s="1"/>
      <c r="AAY412" s="1"/>
      <c r="AAZ412" s="1"/>
      <c r="ABA412" s="1"/>
      <c r="ABB412" s="1"/>
      <c r="ABC412" s="1"/>
      <c r="ABD412" s="1"/>
      <c r="ABE412" s="1"/>
      <c r="ABF412" s="1"/>
      <c r="ABG412" s="1"/>
      <c r="ABH412" s="1"/>
      <c r="ABI412" s="1"/>
      <c r="ABJ412" s="1"/>
      <c r="ABK412" s="1"/>
      <c r="ABL412" s="1"/>
      <c r="ABM412" s="1"/>
      <c r="ABN412" s="1"/>
      <c r="ABO412" s="1"/>
      <c r="ABP412" s="1"/>
      <c r="ABQ412" s="1"/>
      <c r="ABR412" s="1"/>
      <c r="ABS412" s="1"/>
      <c r="ABT412" s="1"/>
      <c r="ABU412" s="1"/>
      <c r="ABV412" s="1"/>
      <c r="ABW412" s="1"/>
      <c r="ABX412" s="1"/>
      <c r="ABY412" s="1"/>
      <c r="ABZ412" s="1"/>
      <c r="ACA412" s="1"/>
      <c r="ACB412" s="1"/>
      <c r="ACC412" s="1"/>
      <c r="ACD412" s="1"/>
      <c r="ACE412" s="1"/>
      <c r="ACF412" s="1"/>
      <c r="ACG412" s="1"/>
      <c r="ACH412" s="1"/>
      <c r="ACI412" s="1"/>
      <c r="ACJ412" s="1"/>
      <c r="ACK412" s="1"/>
      <c r="ACL412" s="1"/>
      <c r="ACM412" s="1"/>
      <c r="ACN412" s="1"/>
      <c r="ACO412" s="1"/>
      <c r="ACP412" s="1"/>
      <c r="ACQ412" s="1"/>
      <c r="ACR412" s="1"/>
      <c r="ACS412" s="1"/>
      <c r="ACT412" s="1"/>
      <c r="ACU412" s="1"/>
      <c r="ACV412" s="1"/>
      <c r="ACW412" s="1"/>
      <c r="ACX412" s="1"/>
      <c r="ACY412" s="1"/>
      <c r="ACZ412" s="1"/>
      <c r="ADA412" s="1"/>
      <c r="ADB412" s="1"/>
      <c r="ADC412" s="1"/>
      <c r="ADD412" s="1"/>
      <c r="ADE412" s="1"/>
      <c r="ADF412" s="1"/>
      <c r="ADG412" s="1"/>
      <c r="ADH412" s="1"/>
      <c r="ADI412" s="1"/>
      <c r="ADJ412" s="1"/>
      <c r="ADK412" s="1"/>
      <c r="ADL412" s="1"/>
      <c r="ADM412" s="1"/>
      <c r="ADN412" s="1"/>
      <c r="ADO412" s="1"/>
      <c r="ADP412" s="1"/>
      <c r="ADQ412" s="1"/>
      <c r="ADR412" s="1"/>
      <c r="ADS412" s="1"/>
      <c r="ADT412" s="1"/>
      <c r="ADU412" s="1"/>
      <c r="ADV412" s="1"/>
      <c r="ADW412" s="1"/>
      <c r="ADX412" s="1"/>
      <c r="ADY412" s="1"/>
      <c r="ADZ412" s="1"/>
      <c r="AEA412" s="1"/>
      <c r="AEB412" s="1"/>
      <c r="AEC412" s="1"/>
      <c r="AED412" s="1"/>
      <c r="AEE412" s="1"/>
      <c r="AEF412" s="1"/>
      <c r="AEG412" s="1"/>
      <c r="AEH412" s="1"/>
      <c r="AEI412" s="1"/>
      <c r="AEJ412" s="1"/>
      <c r="AEK412" s="1"/>
      <c r="AEL412" s="1"/>
      <c r="AEM412" s="1"/>
      <c r="AEN412" s="1"/>
      <c r="AEO412" s="1"/>
      <c r="AEP412" s="1"/>
      <c r="AEQ412" s="1"/>
      <c r="AER412" s="1"/>
      <c r="AES412" s="1"/>
      <c r="AET412" s="1"/>
      <c r="AEU412" s="1"/>
      <c r="AEV412" s="1"/>
      <c r="AEW412" s="1"/>
      <c r="AEX412" s="1"/>
      <c r="AEY412" s="1"/>
      <c r="AEZ412" s="1"/>
      <c r="AFA412" s="1"/>
      <c r="AFB412" s="1"/>
      <c r="AFC412" s="1"/>
      <c r="AFD412" s="1"/>
      <c r="AFE412" s="1"/>
      <c r="AFF412" s="1"/>
      <c r="AFG412" s="1"/>
      <c r="AFH412" s="1"/>
      <c r="AFI412" s="1"/>
      <c r="AFJ412" s="1"/>
      <c r="AFK412" s="1"/>
      <c r="AFL412" s="1"/>
      <c r="AFM412" s="1"/>
      <c r="AFN412" s="1"/>
      <c r="AFO412" s="1"/>
      <c r="AFP412" s="1"/>
      <c r="AFQ412" s="1"/>
      <c r="AFR412" s="1"/>
      <c r="AFS412" s="1"/>
      <c r="AFT412" s="1"/>
      <c r="AFU412" s="1"/>
      <c r="AFV412" s="1"/>
      <c r="AFW412" s="1"/>
      <c r="AFX412" s="1"/>
      <c r="AFY412" s="1"/>
      <c r="AFZ412" s="1"/>
      <c r="AGA412" s="1"/>
      <c r="AGB412" s="1"/>
      <c r="AGC412" s="1"/>
      <c r="AGD412" s="1"/>
      <c r="AGE412" s="1"/>
      <c r="AGF412" s="1"/>
      <c r="AGG412" s="1"/>
      <c r="AGH412" s="1"/>
      <c r="AGI412" s="1"/>
      <c r="AGJ412" s="1"/>
      <c r="AGK412" s="1"/>
      <c r="AGL412" s="1"/>
      <c r="AGM412" s="1"/>
      <c r="AGN412" s="1"/>
      <c r="AGO412" s="1"/>
      <c r="AGP412" s="1"/>
      <c r="AGQ412" s="1"/>
      <c r="AGR412" s="1"/>
      <c r="AGS412" s="1"/>
      <c r="AGT412" s="1"/>
      <c r="AGU412" s="1"/>
      <c r="AGV412" s="1"/>
      <c r="AGW412" s="1"/>
      <c r="AGX412" s="1"/>
      <c r="AGY412" s="1"/>
      <c r="AGZ412" s="1"/>
      <c r="AHA412" s="1"/>
      <c r="AHB412" s="1"/>
      <c r="AHC412" s="1"/>
      <c r="AHD412" s="1"/>
      <c r="AHE412" s="1"/>
      <c r="AHF412" s="1"/>
      <c r="AHG412" s="1"/>
      <c r="AHH412" s="1"/>
      <c r="AHI412" s="1"/>
      <c r="AHJ412" s="1"/>
      <c r="AHK412" s="1"/>
      <c r="AHL412" s="1"/>
      <c r="AHM412" s="1"/>
      <c r="AHN412" s="1"/>
      <c r="AHO412" s="1"/>
      <c r="AHP412" s="1"/>
      <c r="AHQ412" s="1"/>
      <c r="AHR412" s="1"/>
      <c r="AHS412" s="1"/>
      <c r="AHT412" s="1"/>
      <c r="AHU412" s="1"/>
      <c r="AHV412" s="1"/>
      <c r="AHW412" s="1"/>
      <c r="AHX412" s="1"/>
      <c r="AHY412" s="1"/>
      <c r="AHZ412" s="1"/>
      <c r="AIA412" s="1"/>
      <c r="AIB412" s="1"/>
      <c r="AIC412" s="1"/>
      <c r="AID412" s="1"/>
      <c r="AIE412" s="1"/>
      <c r="AIF412" s="1"/>
      <c r="AIG412" s="1"/>
      <c r="AIH412" s="1"/>
      <c r="AII412" s="1"/>
      <c r="AIJ412" s="1"/>
      <c r="AIK412" s="1"/>
      <c r="AIL412" s="1"/>
      <c r="AIM412" s="1"/>
      <c r="AIN412" s="1"/>
      <c r="AIO412" s="1"/>
      <c r="AIP412" s="1"/>
      <c r="AIQ412" s="1"/>
      <c r="AIR412" s="1"/>
      <c r="AIS412" s="1"/>
      <c r="AIT412" s="1"/>
      <c r="AIU412" s="1"/>
      <c r="AIV412" s="1"/>
      <c r="AIW412" s="1"/>
      <c r="AIX412" s="1"/>
      <c r="AIY412" s="1"/>
      <c r="AIZ412" s="1"/>
      <c r="AJA412" s="1"/>
      <c r="AJB412" s="1"/>
      <c r="AJC412" s="1"/>
      <c r="AJD412" s="1"/>
      <c r="AJE412" s="1"/>
      <c r="AJF412" s="1"/>
      <c r="AJG412" s="1"/>
      <c r="AJH412" s="1"/>
      <c r="AJI412" s="1"/>
      <c r="AJJ412" s="1"/>
      <c r="AJK412" s="1"/>
      <c r="AJL412" s="1"/>
      <c r="AJM412" s="1"/>
      <c r="AJN412" s="1"/>
      <c r="AJO412" s="1"/>
      <c r="AJP412" s="1"/>
      <c r="AJQ412" s="1"/>
      <c r="AJR412" s="1"/>
      <c r="AJS412" s="1"/>
      <c r="AJT412" s="1"/>
      <c r="AJU412" s="1"/>
      <c r="AJV412" s="1"/>
      <c r="AJW412" s="1"/>
      <c r="AJX412" s="1"/>
      <c r="AJY412" s="1"/>
      <c r="AJZ412" s="1"/>
      <c r="AKA412" s="1"/>
      <c r="AKB412" s="1"/>
      <c r="AKC412" s="1"/>
      <c r="AKD412" s="1"/>
      <c r="AKE412" s="1"/>
      <c r="AKF412" s="1"/>
      <c r="AKG412" s="1"/>
      <c r="AKH412" s="1"/>
      <c r="AKI412" s="1"/>
      <c r="AKJ412" s="1"/>
      <c r="AKK412" s="1"/>
      <c r="AKL412" s="1"/>
      <c r="AKM412" s="1"/>
      <c r="AKN412" s="1"/>
      <c r="AKO412" s="1"/>
      <c r="AKP412" s="1"/>
      <c r="AKQ412" s="1"/>
      <c r="AKR412" s="1"/>
      <c r="AKS412" s="1"/>
      <c r="AKT412" s="1"/>
      <c r="AKU412" s="1"/>
      <c r="AKV412" s="1"/>
      <c r="AKW412" s="1"/>
      <c r="AKX412" s="1"/>
      <c r="AKY412" s="1"/>
      <c r="AKZ412" s="1"/>
      <c r="ALA412" s="1"/>
      <c r="ALB412" s="1"/>
      <c r="ALC412" s="1"/>
      <c r="ALD412" s="1"/>
      <c r="ALE412" s="1"/>
      <c r="ALF412" s="1"/>
      <c r="ALG412" s="1"/>
      <c r="ALH412" s="1"/>
      <c r="ALI412" s="1"/>
      <c r="ALJ412" s="1"/>
      <c r="ALK412" s="1"/>
      <c r="ALL412" s="1"/>
      <c r="ALM412" s="1"/>
      <c r="ALN412" s="1"/>
      <c r="ALO412" s="1"/>
      <c r="ALP412" s="1"/>
      <c r="ALQ412" s="1"/>
      <c r="ALR412" s="1"/>
      <c r="ALS412" s="1"/>
      <c r="ALT412" s="1"/>
      <c r="ALU412" s="1"/>
      <c r="ALV412" s="1"/>
      <c r="ALW412" s="1"/>
      <c r="ALX412" s="1"/>
      <c r="ALY412" s="1"/>
      <c r="ALZ412" s="1"/>
      <c r="AMA412" s="1"/>
      <c r="AMB412" s="1"/>
      <c r="AMC412" s="1"/>
      <c r="AMD412" s="1"/>
      <c r="AME412" s="1"/>
      <c r="AMF412" s="1"/>
      <c r="AMG412" s="1"/>
      <c r="AMH412" s="1"/>
      <c r="AMI412" s="1"/>
      <c r="AMJ412" s="1"/>
    </row>
    <row r="413" spans="1:1024" customFormat="1" hidden="1" x14ac:dyDescent="0.25">
      <c r="A413" s="41" t="s">
        <v>933</v>
      </c>
      <c r="B413" s="3">
        <v>8413705900</v>
      </c>
      <c r="C413" s="6" t="s">
        <v>934</v>
      </c>
      <c r="D413" s="6" t="s">
        <v>935</v>
      </c>
      <c r="E413" s="23" t="s">
        <v>870</v>
      </c>
      <c r="F413" s="3"/>
      <c r="G413" s="3"/>
      <c r="H413" s="3"/>
      <c r="I413" s="3"/>
      <c r="J413" s="3"/>
      <c r="K413" s="37" t="s">
        <v>858</v>
      </c>
      <c r="L413" s="37">
        <v>7118004789</v>
      </c>
      <c r="M413" s="37" t="s">
        <v>859</v>
      </c>
      <c r="N413" s="6" t="s">
        <v>860</v>
      </c>
      <c r="O413" s="6" t="s">
        <v>861</v>
      </c>
      <c r="P413" s="8">
        <v>8413</v>
      </c>
      <c r="Q413" s="6" t="str">
        <f>MID(Таблица1[[#This Row],[ТН ВЭД 1]],1,2)</f>
        <v>84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W413" s="1"/>
      <c r="WX413" s="1"/>
      <c r="WY413" s="1"/>
      <c r="WZ413" s="1"/>
      <c r="XA413" s="1"/>
      <c r="XB413" s="1"/>
      <c r="XC413" s="1"/>
      <c r="XD413" s="1"/>
      <c r="XE413" s="1"/>
      <c r="XF413" s="1"/>
      <c r="XG413" s="1"/>
      <c r="XH413" s="1"/>
      <c r="XI413" s="1"/>
      <c r="XJ413" s="1"/>
      <c r="XK413" s="1"/>
      <c r="XL413" s="1"/>
      <c r="XM413" s="1"/>
      <c r="XN413" s="1"/>
      <c r="XO413" s="1"/>
      <c r="XP413" s="1"/>
      <c r="XQ413" s="1"/>
      <c r="XR413" s="1"/>
      <c r="XS413" s="1"/>
      <c r="XT413" s="1"/>
      <c r="XU413" s="1"/>
      <c r="XV413" s="1"/>
      <c r="XW413" s="1"/>
      <c r="XX413" s="1"/>
      <c r="XY413" s="1"/>
      <c r="XZ413" s="1"/>
      <c r="YA413" s="1"/>
      <c r="YB413" s="1"/>
      <c r="YC413" s="1"/>
      <c r="YD413" s="1"/>
      <c r="YE413" s="1"/>
      <c r="YF413" s="1"/>
      <c r="YG413" s="1"/>
      <c r="YH413" s="1"/>
      <c r="YI413" s="1"/>
      <c r="YJ413" s="1"/>
      <c r="YK413" s="1"/>
      <c r="YL413" s="1"/>
      <c r="YM413" s="1"/>
      <c r="YN413" s="1"/>
      <c r="YO413" s="1"/>
      <c r="YP413" s="1"/>
      <c r="YQ413" s="1"/>
      <c r="YR413" s="1"/>
      <c r="YS413" s="1"/>
      <c r="YT413" s="1"/>
      <c r="YU413" s="1"/>
      <c r="YV413" s="1"/>
      <c r="YW413" s="1"/>
      <c r="YX413" s="1"/>
      <c r="YY413" s="1"/>
      <c r="YZ413" s="1"/>
      <c r="ZA413" s="1"/>
      <c r="ZB413" s="1"/>
      <c r="ZC413" s="1"/>
      <c r="ZD413" s="1"/>
      <c r="ZE413" s="1"/>
      <c r="ZF413" s="1"/>
      <c r="ZG413" s="1"/>
      <c r="ZH413" s="1"/>
      <c r="ZI413" s="1"/>
      <c r="ZJ413" s="1"/>
      <c r="ZK413" s="1"/>
      <c r="ZL413" s="1"/>
      <c r="ZM413" s="1"/>
      <c r="ZN413" s="1"/>
      <c r="ZO413" s="1"/>
      <c r="ZP413" s="1"/>
      <c r="ZQ413" s="1"/>
      <c r="ZR413" s="1"/>
      <c r="ZS413" s="1"/>
      <c r="ZT413" s="1"/>
      <c r="ZU413" s="1"/>
      <c r="ZV413" s="1"/>
      <c r="ZW413" s="1"/>
      <c r="ZX413" s="1"/>
      <c r="ZY413" s="1"/>
      <c r="ZZ413" s="1"/>
      <c r="AAA413" s="1"/>
      <c r="AAB413" s="1"/>
      <c r="AAC413" s="1"/>
      <c r="AAD413" s="1"/>
      <c r="AAE413" s="1"/>
      <c r="AAF413" s="1"/>
      <c r="AAG413" s="1"/>
      <c r="AAH413" s="1"/>
      <c r="AAI413" s="1"/>
      <c r="AAJ413" s="1"/>
      <c r="AAK413" s="1"/>
      <c r="AAL413" s="1"/>
      <c r="AAM413" s="1"/>
      <c r="AAN413" s="1"/>
      <c r="AAO413" s="1"/>
      <c r="AAP413" s="1"/>
      <c r="AAQ413" s="1"/>
      <c r="AAR413" s="1"/>
      <c r="AAS413" s="1"/>
      <c r="AAT413" s="1"/>
      <c r="AAU413" s="1"/>
      <c r="AAV413" s="1"/>
      <c r="AAW413" s="1"/>
      <c r="AAX413" s="1"/>
      <c r="AAY413" s="1"/>
      <c r="AAZ413" s="1"/>
      <c r="ABA413" s="1"/>
      <c r="ABB413" s="1"/>
      <c r="ABC413" s="1"/>
      <c r="ABD413" s="1"/>
      <c r="ABE413" s="1"/>
      <c r="ABF413" s="1"/>
      <c r="ABG413" s="1"/>
      <c r="ABH413" s="1"/>
      <c r="ABI413" s="1"/>
      <c r="ABJ413" s="1"/>
      <c r="ABK413" s="1"/>
      <c r="ABL413" s="1"/>
      <c r="ABM413" s="1"/>
      <c r="ABN413" s="1"/>
      <c r="ABO413" s="1"/>
      <c r="ABP413" s="1"/>
      <c r="ABQ413" s="1"/>
      <c r="ABR413" s="1"/>
      <c r="ABS413" s="1"/>
      <c r="ABT413" s="1"/>
      <c r="ABU413" s="1"/>
      <c r="ABV413" s="1"/>
      <c r="ABW413" s="1"/>
      <c r="ABX413" s="1"/>
      <c r="ABY413" s="1"/>
      <c r="ABZ413" s="1"/>
      <c r="ACA413" s="1"/>
      <c r="ACB413" s="1"/>
      <c r="ACC413" s="1"/>
      <c r="ACD413" s="1"/>
      <c r="ACE413" s="1"/>
      <c r="ACF413" s="1"/>
      <c r="ACG413" s="1"/>
      <c r="ACH413" s="1"/>
      <c r="ACI413" s="1"/>
      <c r="ACJ413" s="1"/>
      <c r="ACK413" s="1"/>
      <c r="ACL413" s="1"/>
      <c r="ACM413" s="1"/>
      <c r="ACN413" s="1"/>
      <c r="ACO413" s="1"/>
      <c r="ACP413" s="1"/>
      <c r="ACQ413" s="1"/>
      <c r="ACR413" s="1"/>
      <c r="ACS413" s="1"/>
      <c r="ACT413" s="1"/>
      <c r="ACU413" s="1"/>
      <c r="ACV413" s="1"/>
      <c r="ACW413" s="1"/>
      <c r="ACX413" s="1"/>
      <c r="ACY413" s="1"/>
      <c r="ACZ413" s="1"/>
      <c r="ADA413" s="1"/>
      <c r="ADB413" s="1"/>
      <c r="ADC413" s="1"/>
      <c r="ADD413" s="1"/>
      <c r="ADE413" s="1"/>
      <c r="ADF413" s="1"/>
      <c r="ADG413" s="1"/>
      <c r="ADH413" s="1"/>
      <c r="ADI413" s="1"/>
      <c r="ADJ413" s="1"/>
      <c r="ADK413" s="1"/>
      <c r="ADL413" s="1"/>
      <c r="ADM413" s="1"/>
      <c r="ADN413" s="1"/>
      <c r="ADO413" s="1"/>
      <c r="ADP413" s="1"/>
      <c r="ADQ413" s="1"/>
      <c r="ADR413" s="1"/>
      <c r="ADS413" s="1"/>
      <c r="ADT413" s="1"/>
      <c r="ADU413" s="1"/>
      <c r="ADV413" s="1"/>
      <c r="ADW413" s="1"/>
      <c r="ADX413" s="1"/>
      <c r="ADY413" s="1"/>
      <c r="ADZ413" s="1"/>
      <c r="AEA413" s="1"/>
      <c r="AEB413" s="1"/>
      <c r="AEC413" s="1"/>
      <c r="AED413" s="1"/>
      <c r="AEE413" s="1"/>
      <c r="AEF413" s="1"/>
      <c r="AEG413" s="1"/>
      <c r="AEH413" s="1"/>
      <c r="AEI413" s="1"/>
      <c r="AEJ413" s="1"/>
      <c r="AEK413" s="1"/>
      <c r="AEL413" s="1"/>
      <c r="AEM413" s="1"/>
      <c r="AEN413" s="1"/>
      <c r="AEO413" s="1"/>
      <c r="AEP413" s="1"/>
      <c r="AEQ413" s="1"/>
      <c r="AER413" s="1"/>
      <c r="AES413" s="1"/>
      <c r="AET413" s="1"/>
      <c r="AEU413" s="1"/>
      <c r="AEV413" s="1"/>
      <c r="AEW413" s="1"/>
      <c r="AEX413" s="1"/>
      <c r="AEY413" s="1"/>
      <c r="AEZ413" s="1"/>
      <c r="AFA413" s="1"/>
      <c r="AFB413" s="1"/>
      <c r="AFC413" s="1"/>
      <c r="AFD413" s="1"/>
      <c r="AFE413" s="1"/>
      <c r="AFF413" s="1"/>
      <c r="AFG413" s="1"/>
      <c r="AFH413" s="1"/>
      <c r="AFI413" s="1"/>
      <c r="AFJ413" s="1"/>
      <c r="AFK413" s="1"/>
      <c r="AFL413" s="1"/>
      <c r="AFM413" s="1"/>
      <c r="AFN413" s="1"/>
      <c r="AFO413" s="1"/>
      <c r="AFP413" s="1"/>
      <c r="AFQ413" s="1"/>
      <c r="AFR413" s="1"/>
      <c r="AFS413" s="1"/>
      <c r="AFT413" s="1"/>
      <c r="AFU413" s="1"/>
      <c r="AFV413" s="1"/>
      <c r="AFW413" s="1"/>
      <c r="AFX413" s="1"/>
      <c r="AFY413" s="1"/>
      <c r="AFZ413" s="1"/>
      <c r="AGA413" s="1"/>
      <c r="AGB413" s="1"/>
      <c r="AGC413" s="1"/>
      <c r="AGD413" s="1"/>
      <c r="AGE413" s="1"/>
      <c r="AGF413" s="1"/>
      <c r="AGG413" s="1"/>
      <c r="AGH413" s="1"/>
      <c r="AGI413" s="1"/>
      <c r="AGJ413" s="1"/>
      <c r="AGK413" s="1"/>
      <c r="AGL413" s="1"/>
      <c r="AGM413" s="1"/>
      <c r="AGN413" s="1"/>
      <c r="AGO413" s="1"/>
      <c r="AGP413" s="1"/>
      <c r="AGQ413" s="1"/>
      <c r="AGR413" s="1"/>
      <c r="AGS413" s="1"/>
      <c r="AGT413" s="1"/>
      <c r="AGU413" s="1"/>
      <c r="AGV413" s="1"/>
      <c r="AGW413" s="1"/>
      <c r="AGX413" s="1"/>
      <c r="AGY413" s="1"/>
      <c r="AGZ413" s="1"/>
      <c r="AHA413" s="1"/>
      <c r="AHB413" s="1"/>
      <c r="AHC413" s="1"/>
      <c r="AHD413" s="1"/>
      <c r="AHE413" s="1"/>
      <c r="AHF413" s="1"/>
      <c r="AHG413" s="1"/>
      <c r="AHH413" s="1"/>
      <c r="AHI413" s="1"/>
      <c r="AHJ413" s="1"/>
      <c r="AHK413" s="1"/>
      <c r="AHL413" s="1"/>
      <c r="AHM413" s="1"/>
      <c r="AHN413" s="1"/>
      <c r="AHO413" s="1"/>
      <c r="AHP413" s="1"/>
      <c r="AHQ413" s="1"/>
      <c r="AHR413" s="1"/>
      <c r="AHS413" s="1"/>
      <c r="AHT413" s="1"/>
      <c r="AHU413" s="1"/>
      <c r="AHV413" s="1"/>
      <c r="AHW413" s="1"/>
      <c r="AHX413" s="1"/>
      <c r="AHY413" s="1"/>
      <c r="AHZ413" s="1"/>
      <c r="AIA413" s="1"/>
      <c r="AIB413" s="1"/>
      <c r="AIC413" s="1"/>
      <c r="AID413" s="1"/>
      <c r="AIE413" s="1"/>
      <c r="AIF413" s="1"/>
      <c r="AIG413" s="1"/>
      <c r="AIH413" s="1"/>
      <c r="AII413" s="1"/>
      <c r="AIJ413" s="1"/>
      <c r="AIK413" s="1"/>
      <c r="AIL413" s="1"/>
      <c r="AIM413" s="1"/>
      <c r="AIN413" s="1"/>
      <c r="AIO413" s="1"/>
      <c r="AIP413" s="1"/>
      <c r="AIQ413" s="1"/>
      <c r="AIR413" s="1"/>
      <c r="AIS413" s="1"/>
      <c r="AIT413" s="1"/>
      <c r="AIU413" s="1"/>
      <c r="AIV413" s="1"/>
      <c r="AIW413" s="1"/>
      <c r="AIX413" s="1"/>
      <c r="AIY413" s="1"/>
      <c r="AIZ413" s="1"/>
      <c r="AJA413" s="1"/>
      <c r="AJB413" s="1"/>
      <c r="AJC413" s="1"/>
      <c r="AJD413" s="1"/>
      <c r="AJE413" s="1"/>
      <c r="AJF413" s="1"/>
      <c r="AJG413" s="1"/>
      <c r="AJH413" s="1"/>
      <c r="AJI413" s="1"/>
      <c r="AJJ413" s="1"/>
      <c r="AJK413" s="1"/>
      <c r="AJL413" s="1"/>
      <c r="AJM413" s="1"/>
      <c r="AJN413" s="1"/>
      <c r="AJO413" s="1"/>
      <c r="AJP413" s="1"/>
      <c r="AJQ413" s="1"/>
      <c r="AJR413" s="1"/>
      <c r="AJS413" s="1"/>
      <c r="AJT413" s="1"/>
      <c r="AJU413" s="1"/>
      <c r="AJV413" s="1"/>
      <c r="AJW413" s="1"/>
      <c r="AJX413" s="1"/>
      <c r="AJY413" s="1"/>
      <c r="AJZ413" s="1"/>
      <c r="AKA413" s="1"/>
      <c r="AKB413" s="1"/>
      <c r="AKC413" s="1"/>
      <c r="AKD413" s="1"/>
      <c r="AKE413" s="1"/>
      <c r="AKF413" s="1"/>
      <c r="AKG413" s="1"/>
      <c r="AKH413" s="1"/>
      <c r="AKI413" s="1"/>
      <c r="AKJ413" s="1"/>
      <c r="AKK413" s="1"/>
      <c r="AKL413" s="1"/>
      <c r="AKM413" s="1"/>
      <c r="AKN413" s="1"/>
      <c r="AKO413" s="1"/>
      <c r="AKP413" s="1"/>
      <c r="AKQ413" s="1"/>
      <c r="AKR413" s="1"/>
      <c r="AKS413" s="1"/>
      <c r="AKT413" s="1"/>
      <c r="AKU413" s="1"/>
      <c r="AKV413" s="1"/>
      <c r="AKW413" s="1"/>
      <c r="AKX413" s="1"/>
      <c r="AKY413" s="1"/>
      <c r="AKZ413" s="1"/>
      <c r="ALA413" s="1"/>
      <c r="ALB413" s="1"/>
      <c r="ALC413" s="1"/>
      <c r="ALD413" s="1"/>
      <c r="ALE413" s="1"/>
      <c r="ALF413" s="1"/>
      <c r="ALG413" s="1"/>
      <c r="ALH413" s="1"/>
      <c r="ALI413" s="1"/>
      <c r="ALJ413" s="1"/>
      <c r="ALK413" s="1"/>
      <c r="ALL413" s="1"/>
      <c r="ALM413" s="1"/>
      <c r="ALN413" s="1"/>
      <c r="ALO413" s="1"/>
      <c r="ALP413" s="1"/>
      <c r="ALQ413" s="1"/>
      <c r="ALR413" s="1"/>
      <c r="ALS413" s="1"/>
      <c r="ALT413" s="1"/>
      <c r="ALU413" s="1"/>
      <c r="ALV413" s="1"/>
      <c r="ALW413" s="1"/>
      <c r="ALX413" s="1"/>
      <c r="ALY413" s="1"/>
      <c r="ALZ413" s="1"/>
      <c r="AMA413" s="1"/>
      <c r="AMB413" s="1"/>
      <c r="AMC413" s="1"/>
      <c r="AMD413" s="1"/>
      <c r="AME413" s="1"/>
      <c r="AMF413" s="1"/>
      <c r="AMG413" s="1"/>
      <c r="AMH413" s="1"/>
      <c r="AMI413" s="1"/>
      <c r="AMJ413" s="1"/>
    </row>
    <row r="414" spans="1:1024" customFormat="1" hidden="1" x14ac:dyDescent="0.25">
      <c r="A414" s="49" t="s">
        <v>936</v>
      </c>
      <c r="B414" s="10">
        <v>8413707500</v>
      </c>
      <c r="C414" s="13" t="s">
        <v>937</v>
      </c>
      <c r="D414" s="13" t="s">
        <v>938</v>
      </c>
      <c r="E414" s="27" t="s">
        <v>870</v>
      </c>
      <c r="F414" s="10"/>
      <c r="G414" s="10"/>
      <c r="H414" s="10"/>
      <c r="I414" s="10"/>
      <c r="J414" s="10"/>
      <c r="K414" s="38" t="s">
        <v>858</v>
      </c>
      <c r="L414" s="38">
        <v>7118004789</v>
      </c>
      <c r="M414" s="38" t="s">
        <v>859</v>
      </c>
      <c r="N414" s="13" t="s">
        <v>860</v>
      </c>
      <c r="O414" s="13" t="s">
        <v>861</v>
      </c>
      <c r="P414" s="15">
        <v>8413</v>
      </c>
      <c r="Q414" s="13" t="str">
        <f>MID(Таблица1[[#This Row],[ТН ВЭД 1]],1,2)</f>
        <v>84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  <c r="KQ414" s="1"/>
      <c r="KR414" s="1"/>
      <c r="KS414" s="1"/>
      <c r="KT414" s="1"/>
      <c r="KU414" s="1"/>
      <c r="KV414" s="1"/>
      <c r="KW414" s="1"/>
      <c r="KX414" s="1"/>
      <c r="KY414" s="1"/>
      <c r="KZ414" s="1"/>
      <c r="LA414" s="1"/>
      <c r="LB414" s="1"/>
      <c r="LC414" s="1"/>
      <c r="LD414" s="1"/>
      <c r="LE414" s="1"/>
      <c r="LF414" s="1"/>
      <c r="LG414" s="1"/>
      <c r="LH414" s="1"/>
      <c r="LI414" s="1"/>
      <c r="LJ414" s="1"/>
      <c r="LK414" s="1"/>
      <c r="LL414" s="1"/>
      <c r="LM414" s="1"/>
      <c r="LN414" s="1"/>
      <c r="LO414" s="1"/>
      <c r="LP414" s="1"/>
      <c r="LQ414" s="1"/>
      <c r="LR414" s="1"/>
      <c r="LS414" s="1"/>
      <c r="LT414" s="1"/>
      <c r="LU414" s="1"/>
      <c r="LV414" s="1"/>
      <c r="LW414" s="1"/>
      <c r="LX414" s="1"/>
      <c r="LY414" s="1"/>
      <c r="LZ414" s="1"/>
      <c r="MA414" s="1"/>
      <c r="MB414" s="1"/>
      <c r="MC414" s="1"/>
      <c r="MD414" s="1"/>
      <c r="ME414" s="1"/>
      <c r="MF414" s="1"/>
      <c r="MG414" s="1"/>
      <c r="MH414" s="1"/>
      <c r="MI414" s="1"/>
      <c r="MJ414" s="1"/>
      <c r="MK414" s="1"/>
      <c r="ML414" s="1"/>
      <c r="MM414" s="1"/>
      <c r="MN414" s="1"/>
      <c r="MO414" s="1"/>
      <c r="MP414" s="1"/>
      <c r="MQ414" s="1"/>
      <c r="MR414" s="1"/>
      <c r="MS414" s="1"/>
      <c r="MT414" s="1"/>
      <c r="MU414" s="1"/>
      <c r="MV414" s="1"/>
      <c r="MW414" s="1"/>
      <c r="MX414" s="1"/>
      <c r="MY414" s="1"/>
      <c r="MZ414" s="1"/>
      <c r="NA414" s="1"/>
      <c r="NB414" s="1"/>
      <c r="NC414" s="1"/>
      <c r="ND414" s="1"/>
      <c r="NE414" s="1"/>
      <c r="NF414" s="1"/>
      <c r="NG414" s="1"/>
      <c r="NH414" s="1"/>
      <c r="NI414" s="1"/>
      <c r="NJ414" s="1"/>
      <c r="NK414" s="1"/>
      <c r="NL414" s="1"/>
      <c r="NM414" s="1"/>
      <c r="NN414" s="1"/>
      <c r="NO414" s="1"/>
      <c r="NP414" s="1"/>
      <c r="NQ414" s="1"/>
      <c r="NR414" s="1"/>
      <c r="NS414" s="1"/>
      <c r="NT414" s="1"/>
      <c r="NU414" s="1"/>
      <c r="NV414" s="1"/>
      <c r="NW414" s="1"/>
      <c r="NX414" s="1"/>
      <c r="NY414" s="1"/>
      <c r="NZ414" s="1"/>
      <c r="OA414" s="1"/>
      <c r="OB414" s="1"/>
      <c r="OC414" s="1"/>
      <c r="OD414" s="1"/>
      <c r="OE414" s="1"/>
      <c r="OF414" s="1"/>
      <c r="OG414" s="1"/>
      <c r="OH414" s="1"/>
      <c r="OI414" s="1"/>
      <c r="OJ414" s="1"/>
      <c r="OK414" s="1"/>
      <c r="OL414" s="1"/>
      <c r="OM414" s="1"/>
      <c r="ON414" s="1"/>
      <c r="OO414" s="1"/>
      <c r="OP414" s="1"/>
      <c r="OQ414" s="1"/>
      <c r="OR414" s="1"/>
      <c r="OS414" s="1"/>
      <c r="OT414" s="1"/>
      <c r="OU414" s="1"/>
      <c r="OV414" s="1"/>
      <c r="OW414" s="1"/>
      <c r="OX414" s="1"/>
      <c r="OY414" s="1"/>
      <c r="OZ414" s="1"/>
      <c r="PA414" s="1"/>
      <c r="PB414" s="1"/>
      <c r="PC414" s="1"/>
      <c r="PD414" s="1"/>
      <c r="PE414" s="1"/>
      <c r="PF414" s="1"/>
      <c r="PG414" s="1"/>
      <c r="PH414" s="1"/>
      <c r="PI414" s="1"/>
      <c r="PJ414" s="1"/>
      <c r="PK414" s="1"/>
      <c r="PL414" s="1"/>
      <c r="PM414" s="1"/>
      <c r="PN414" s="1"/>
      <c r="PO414" s="1"/>
      <c r="PP414" s="1"/>
      <c r="PQ414" s="1"/>
      <c r="PR414" s="1"/>
      <c r="PS414" s="1"/>
      <c r="PT414" s="1"/>
      <c r="PU414" s="1"/>
      <c r="PV414" s="1"/>
      <c r="PW414" s="1"/>
      <c r="PX414" s="1"/>
      <c r="PY414" s="1"/>
      <c r="PZ414" s="1"/>
      <c r="QA414" s="1"/>
      <c r="QB414" s="1"/>
      <c r="QC414" s="1"/>
      <c r="QD414" s="1"/>
      <c r="QE414" s="1"/>
      <c r="QF414" s="1"/>
      <c r="QG414" s="1"/>
      <c r="QH414" s="1"/>
      <c r="QI414" s="1"/>
      <c r="QJ414" s="1"/>
      <c r="QK414" s="1"/>
      <c r="QL414" s="1"/>
      <c r="QM414" s="1"/>
      <c r="QN414" s="1"/>
      <c r="QO414" s="1"/>
      <c r="QP414" s="1"/>
      <c r="QQ414" s="1"/>
      <c r="QR414" s="1"/>
      <c r="QS414" s="1"/>
      <c r="QT414" s="1"/>
      <c r="QU414" s="1"/>
      <c r="QV414" s="1"/>
      <c r="QW414" s="1"/>
      <c r="QX414" s="1"/>
      <c r="QY414" s="1"/>
      <c r="QZ414" s="1"/>
      <c r="RA414" s="1"/>
      <c r="RB414" s="1"/>
      <c r="RC414" s="1"/>
      <c r="RD414" s="1"/>
      <c r="RE414" s="1"/>
      <c r="RF414" s="1"/>
      <c r="RG414" s="1"/>
      <c r="RH414" s="1"/>
      <c r="RI414" s="1"/>
      <c r="RJ414" s="1"/>
      <c r="RK414" s="1"/>
      <c r="RL414" s="1"/>
      <c r="RM414" s="1"/>
      <c r="RN414" s="1"/>
      <c r="RO414" s="1"/>
      <c r="RP414" s="1"/>
      <c r="RQ414" s="1"/>
      <c r="RR414" s="1"/>
      <c r="RS414" s="1"/>
      <c r="RT414" s="1"/>
      <c r="RU414" s="1"/>
      <c r="RV414" s="1"/>
      <c r="RW414" s="1"/>
      <c r="RX414" s="1"/>
      <c r="RY414" s="1"/>
      <c r="RZ414" s="1"/>
      <c r="SA414" s="1"/>
      <c r="SB414" s="1"/>
      <c r="SC414" s="1"/>
      <c r="SD414" s="1"/>
      <c r="SE414" s="1"/>
      <c r="SF414" s="1"/>
      <c r="SG414" s="1"/>
      <c r="SH414" s="1"/>
      <c r="SI414" s="1"/>
      <c r="SJ414" s="1"/>
      <c r="SK414" s="1"/>
      <c r="SL414" s="1"/>
      <c r="SM414" s="1"/>
      <c r="SN414" s="1"/>
      <c r="SO414" s="1"/>
      <c r="SP414" s="1"/>
      <c r="SQ414" s="1"/>
      <c r="SR414" s="1"/>
      <c r="SS414" s="1"/>
      <c r="ST414" s="1"/>
      <c r="SU414" s="1"/>
      <c r="SV414" s="1"/>
      <c r="SW414" s="1"/>
      <c r="SX414" s="1"/>
      <c r="SY414" s="1"/>
      <c r="SZ414" s="1"/>
      <c r="TA414" s="1"/>
      <c r="TB414" s="1"/>
      <c r="TC414" s="1"/>
      <c r="TD414" s="1"/>
      <c r="TE414" s="1"/>
      <c r="TF414" s="1"/>
      <c r="TG414" s="1"/>
      <c r="TH414" s="1"/>
      <c r="TI414" s="1"/>
      <c r="TJ414" s="1"/>
      <c r="TK414" s="1"/>
      <c r="TL414" s="1"/>
      <c r="TM414" s="1"/>
      <c r="TN414" s="1"/>
      <c r="TO414" s="1"/>
      <c r="TP414" s="1"/>
      <c r="TQ414" s="1"/>
      <c r="TR414" s="1"/>
      <c r="TS414" s="1"/>
      <c r="TT414" s="1"/>
      <c r="TU414" s="1"/>
      <c r="TV414" s="1"/>
      <c r="TW414" s="1"/>
      <c r="TX414" s="1"/>
      <c r="TY414" s="1"/>
      <c r="TZ414" s="1"/>
      <c r="UA414" s="1"/>
      <c r="UB414" s="1"/>
      <c r="UC414" s="1"/>
      <c r="UD414" s="1"/>
      <c r="UE414" s="1"/>
      <c r="UF414" s="1"/>
      <c r="UG414" s="1"/>
      <c r="UH414" s="1"/>
      <c r="UI414" s="1"/>
      <c r="UJ414" s="1"/>
      <c r="UK414" s="1"/>
      <c r="UL414" s="1"/>
      <c r="UM414" s="1"/>
      <c r="UN414" s="1"/>
      <c r="UO414" s="1"/>
      <c r="UP414" s="1"/>
      <c r="UQ414" s="1"/>
      <c r="UR414" s="1"/>
      <c r="US414" s="1"/>
      <c r="UT414" s="1"/>
      <c r="UU414" s="1"/>
      <c r="UV414" s="1"/>
      <c r="UW414" s="1"/>
      <c r="UX414" s="1"/>
      <c r="UY414" s="1"/>
      <c r="UZ414" s="1"/>
      <c r="VA414" s="1"/>
      <c r="VB414" s="1"/>
      <c r="VC414" s="1"/>
      <c r="VD414" s="1"/>
      <c r="VE414" s="1"/>
      <c r="VF414" s="1"/>
      <c r="VG414" s="1"/>
      <c r="VH414" s="1"/>
      <c r="VI414" s="1"/>
      <c r="VJ414" s="1"/>
      <c r="VK414" s="1"/>
      <c r="VL414" s="1"/>
      <c r="VM414" s="1"/>
      <c r="VN414" s="1"/>
      <c r="VO414" s="1"/>
      <c r="VP414" s="1"/>
      <c r="VQ414" s="1"/>
      <c r="VR414" s="1"/>
      <c r="VS414" s="1"/>
      <c r="VT414" s="1"/>
      <c r="VU414" s="1"/>
      <c r="VV414" s="1"/>
      <c r="VW414" s="1"/>
      <c r="VX414" s="1"/>
      <c r="VY414" s="1"/>
      <c r="VZ414" s="1"/>
      <c r="WA414" s="1"/>
      <c r="WB414" s="1"/>
      <c r="WC414" s="1"/>
      <c r="WD414" s="1"/>
      <c r="WE414" s="1"/>
      <c r="WF414" s="1"/>
      <c r="WG414" s="1"/>
      <c r="WH414" s="1"/>
      <c r="WI414" s="1"/>
      <c r="WJ414" s="1"/>
      <c r="WK414" s="1"/>
      <c r="WL414" s="1"/>
      <c r="WM414" s="1"/>
      <c r="WN414" s="1"/>
      <c r="WO414" s="1"/>
      <c r="WP414" s="1"/>
      <c r="WQ414" s="1"/>
      <c r="WR414" s="1"/>
      <c r="WS414" s="1"/>
      <c r="WT414" s="1"/>
      <c r="WU414" s="1"/>
      <c r="WV414" s="1"/>
      <c r="WW414" s="1"/>
      <c r="WX414" s="1"/>
      <c r="WY414" s="1"/>
      <c r="WZ414" s="1"/>
      <c r="XA414" s="1"/>
      <c r="XB414" s="1"/>
      <c r="XC414" s="1"/>
      <c r="XD414" s="1"/>
      <c r="XE414" s="1"/>
      <c r="XF414" s="1"/>
      <c r="XG414" s="1"/>
      <c r="XH414" s="1"/>
      <c r="XI414" s="1"/>
      <c r="XJ414" s="1"/>
      <c r="XK414" s="1"/>
      <c r="XL414" s="1"/>
      <c r="XM414" s="1"/>
      <c r="XN414" s="1"/>
      <c r="XO414" s="1"/>
      <c r="XP414" s="1"/>
      <c r="XQ414" s="1"/>
      <c r="XR414" s="1"/>
      <c r="XS414" s="1"/>
      <c r="XT414" s="1"/>
      <c r="XU414" s="1"/>
      <c r="XV414" s="1"/>
      <c r="XW414" s="1"/>
      <c r="XX414" s="1"/>
      <c r="XY414" s="1"/>
      <c r="XZ414" s="1"/>
      <c r="YA414" s="1"/>
      <c r="YB414" s="1"/>
      <c r="YC414" s="1"/>
      <c r="YD414" s="1"/>
      <c r="YE414" s="1"/>
      <c r="YF414" s="1"/>
      <c r="YG414" s="1"/>
      <c r="YH414" s="1"/>
      <c r="YI414" s="1"/>
      <c r="YJ414" s="1"/>
      <c r="YK414" s="1"/>
      <c r="YL414" s="1"/>
      <c r="YM414" s="1"/>
      <c r="YN414" s="1"/>
      <c r="YO414" s="1"/>
      <c r="YP414" s="1"/>
      <c r="YQ414" s="1"/>
      <c r="YR414" s="1"/>
      <c r="YS414" s="1"/>
      <c r="YT414" s="1"/>
      <c r="YU414" s="1"/>
      <c r="YV414" s="1"/>
      <c r="YW414" s="1"/>
      <c r="YX414" s="1"/>
      <c r="YY414" s="1"/>
      <c r="YZ414" s="1"/>
      <c r="ZA414" s="1"/>
      <c r="ZB414" s="1"/>
      <c r="ZC414" s="1"/>
      <c r="ZD414" s="1"/>
      <c r="ZE414" s="1"/>
      <c r="ZF414" s="1"/>
      <c r="ZG414" s="1"/>
      <c r="ZH414" s="1"/>
      <c r="ZI414" s="1"/>
      <c r="ZJ414" s="1"/>
      <c r="ZK414" s="1"/>
      <c r="ZL414" s="1"/>
      <c r="ZM414" s="1"/>
      <c r="ZN414" s="1"/>
      <c r="ZO414" s="1"/>
      <c r="ZP414" s="1"/>
      <c r="ZQ414" s="1"/>
      <c r="ZR414" s="1"/>
      <c r="ZS414" s="1"/>
      <c r="ZT414" s="1"/>
      <c r="ZU414" s="1"/>
      <c r="ZV414" s="1"/>
      <c r="ZW414" s="1"/>
      <c r="ZX414" s="1"/>
      <c r="ZY414" s="1"/>
      <c r="ZZ414" s="1"/>
      <c r="AAA414" s="1"/>
      <c r="AAB414" s="1"/>
      <c r="AAC414" s="1"/>
      <c r="AAD414" s="1"/>
      <c r="AAE414" s="1"/>
      <c r="AAF414" s="1"/>
      <c r="AAG414" s="1"/>
      <c r="AAH414" s="1"/>
      <c r="AAI414" s="1"/>
      <c r="AAJ414" s="1"/>
      <c r="AAK414" s="1"/>
      <c r="AAL414" s="1"/>
      <c r="AAM414" s="1"/>
      <c r="AAN414" s="1"/>
      <c r="AAO414" s="1"/>
      <c r="AAP414" s="1"/>
      <c r="AAQ414" s="1"/>
      <c r="AAR414" s="1"/>
      <c r="AAS414" s="1"/>
      <c r="AAT414" s="1"/>
      <c r="AAU414" s="1"/>
      <c r="AAV414" s="1"/>
      <c r="AAW414" s="1"/>
      <c r="AAX414" s="1"/>
      <c r="AAY414" s="1"/>
      <c r="AAZ414" s="1"/>
      <c r="ABA414" s="1"/>
      <c r="ABB414" s="1"/>
      <c r="ABC414" s="1"/>
      <c r="ABD414" s="1"/>
      <c r="ABE414" s="1"/>
      <c r="ABF414" s="1"/>
      <c r="ABG414" s="1"/>
      <c r="ABH414" s="1"/>
      <c r="ABI414" s="1"/>
      <c r="ABJ414" s="1"/>
      <c r="ABK414" s="1"/>
      <c r="ABL414" s="1"/>
      <c r="ABM414" s="1"/>
      <c r="ABN414" s="1"/>
      <c r="ABO414" s="1"/>
      <c r="ABP414" s="1"/>
      <c r="ABQ414" s="1"/>
      <c r="ABR414" s="1"/>
      <c r="ABS414" s="1"/>
      <c r="ABT414" s="1"/>
      <c r="ABU414" s="1"/>
      <c r="ABV414" s="1"/>
      <c r="ABW414" s="1"/>
      <c r="ABX414" s="1"/>
      <c r="ABY414" s="1"/>
      <c r="ABZ414" s="1"/>
      <c r="ACA414" s="1"/>
      <c r="ACB414" s="1"/>
      <c r="ACC414" s="1"/>
      <c r="ACD414" s="1"/>
      <c r="ACE414" s="1"/>
      <c r="ACF414" s="1"/>
      <c r="ACG414" s="1"/>
      <c r="ACH414" s="1"/>
      <c r="ACI414" s="1"/>
      <c r="ACJ414" s="1"/>
      <c r="ACK414" s="1"/>
      <c r="ACL414" s="1"/>
      <c r="ACM414" s="1"/>
      <c r="ACN414" s="1"/>
      <c r="ACO414" s="1"/>
      <c r="ACP414" s="1"/>
      <c r="ACQ414" s="1"/>
      <c r="ACR414" s="1"/>
      <c r="ACS414" s="1"/>
      <c r="ACT414" s="1"/>
      <c r="ACU414" s="1"/>
      <c r="ACV414" s="1"/>
      <c r="ACW414" s="1"/>
      <c r="ACX414" s="1"/>
      <c r="ACY414" s="1"/>
      <c r="ACZ414" s="1"/>
      <c r="ADA414" s="1"/>
      <c r="ADB414" s="1"/>
      <c r="ADC414" s="1"/>
      <c r="ADD414" s="1"/>
      <c r="ADE414" s="1"/>
      <c r="ADF414" s="1"/>
      <c r="ADG414" s="1"/>
      <c r="ADH414" s="1"/>
      <c r="ADI414" s="1"/>
      <c r="ADJ414" s="1"/>
      <c r="ADK414" s="1"/>
      <c r="ADL414" s="1"/>
      <c r="ADM414" s="1"/>
      <c r="ADN414" s="1"/>
      <c r="ADO414" s="1"/>
      <c r="ADP414" s="1"/>
      <c r="ADQ414" s="1"/>
      <c r="ADR414" s="1"/>
      <c r="ADS414" s="1"/>
      <c r="ADT414" s="1"/>
      <c r="ADU414" s="1"/>
      <c r="ADV414" s="1"/>
      <c r="ADW414" s="1"/>
      <c r="ADX414" s="1"/>
      <c r="ADY414" s="1"/>
      <c r="ADZ414" s="1"/>
      <c r="AEA414" s="1"/>
      <c r="AEB414" s="1"/>
      <c r="AEC414" s="1"/>
      <c r="AED414" s="1"/>
      <c r="AEE414" s="1"/>
      <c r="AEF414" s="1"/>
      <c r="AEG414" s="1"/>
      <c r="AEH414" s="1"/>
      <c r="AEI414" s="1"/>
      <c r="AEJ414" s="1"/>
      <c r="AEK414" s="1"/>
      <c r="AEL414" s="1"/>
      <c r="AEM414" s="1"/>
      <c r="AEN414" s="1"/>
      <c r="AEO414" s="1"/>
      <c r="AEP414" s="1"/>
      <c r="AEQ414" s="1"/>
      <c r="AER414" s="1"/>
      <c r="AES414" s="1"/>
      <c r="AET414" s="1"/>
      <c r="AEU414" s="1"/>
      <c r="AEV414" s="1"/>
      <c r="AEW414" s="1"/>
      <c r="AEX414" s="1"/>
      <c r="AEY414" s="1"/>
      <c r="AEZ414" s="1"/>
      <c r="AFA414" s="1"/>
      <c r="AFB414" s="1"/>
      <c r="AFC414" s="1"/>
      <c r="AFD414" s="1"/>
      <c r="AFE414" s="1"/>
      <c r="AFF414" s="1"/>
      <c r="AFG414" s="1"/>
      <c r="AFH414" s="1"/>
      <c r="AFI414" s="1"/>
      <c r="AFJ414" s="1"/>
      <c r="AFK414" s="1"/>
      <c r="AFL414" s="1"/>
      <c r="AFM414" s="1"/>
      <c r="AFN414" s="1"/>
      <c r="AFO414" s="1"/>
      <c r="AFP414" s="1"/>
      <c r="AFQ414" s="1"/>
      <c r="AFR414" s="1"/>
      <c r="AFS414" s="1"/>
      <c r="AFT414" s="1"/>
      <c r="AFU414" s="1"/>
      <c r="AFV414" s="1"/>
      <c r="AFW414" s="1"/>
      <c r="AFX414" s="1"/>
      <c r="AFY414" s="1"/>
      <c r="AFZ414" s="1"/>
      <c r="AGA414" s="1"/>
      <c r="AGB414" s="1"/>
      <c r="AGC414" s="1"/>
      <c r="AGD414" s="1"/>
      <c r="AGE414" s="1"/>
      <c r="AGF414" s="1"/>
      <c r="AGG414" s="1"/>
      <c r="AGH414" s="1"/>
      <c r="AGI414" s="1"/>
      <c r="AGJ414" s="1"/>
      <c r="AGK414" s="1"/>
      <c r="AGL414" s="1"/>
      <c r="AGM414" s="1"/>
      <c r="AGN414" s="1"/>
      <c r="AGO414" s="1"/>
      <c r="AGP414" s="1"/>
      <c r="AGQ414" s="1"/>
      <c r="AGR414" s="1"/>
      <c r="AGS414" s="1"/>
      <c r="AGT414" s="1"/>
      <c r="AGU414" s="1"/>
      <c r="AGV414" s="1"/>
      <c r="AGW414" s="1"/>
      <c r="AGX414" s="1"/>
      <c r="AGY414" s="1"/>
      <c r="AGZ414" s="1"/>
      <c r="AHA414" s="1"/>
      <c r="AHB414" s="1"/>
      <c r="AHC414" s="1"/>
      <c r="AHD414" s="1"/>
      <c r="AHE414" s="1"/>
      <c r="AHF414" s="1"/>
      <c r="AHG414" s="1"/>
      <c r="AHH414" s="1"/>
      <c r="AHI414" s="1"/>
      <c r="AHJ414" s="1"/>
      <c r="AHK414" s="1"/>
      <c r="AHL414" s="1"/>
      <c r="AHM414" s="1"/>
      <c r="AHN414" s="1"/>
      <c r="AHO414" s="1"/>
      <c r="AHP414" s="1"/>
      <c r="AHQ414" s="1"/>
      <c r="AHR414" s="1"/>
      <c r="AHS414" s="1"/>
      <c r="AHT414" s="1"/>
      <c r="AHU414" s="1"/>
      <c r="AHV414" s="1"/>
      <c r="AHW414" s="1"/>
      <c r="AHX414" s="1"/>
      <c r="AHY414" s="1"/>
      <c r="AHZ414" s="1"/>
      <c r="AIA414" s="1"/>
      <c r="AIB414" s="1"/>
      <c r="AIC414" s="1"/>
      <c r="AID414" s="1"/>
      <c r="AIE414" s="1"/>
      <c r="AIF414" s="1"/>
      <c r="AIG414" s="1"/>
      <c r="AIH414" s="1"/>
      <c r="AII414" s="1"/>
      <c r="AIJ414" s="1"/>
      <c r="AIK414" s="1"/>
      <c r="AIL414" s="1"/>
      <c r="AIM414" s="1"/>
      <c r="AIN414" s="1"/>
      <c r="AIO414" s="1"/>
      <c r="AIP414" s="1"/>
      <c r="AIQ414" s="1"/>
      <c r="AIR414" s="1"/>
      <c r="AIS414" s="1"/>
      <c r="AIT414" s="1"/>
      <c r="AIU414" s="1"/>
      <c r="AIV414" s="1"/>
      <c r="AIW414" s="1"/>
      <c r="AIX414" s="1"/>
      <c r="AIY414" s="1"/>
      <c r="AIZ414" s="1"/>
      <c r="AJA414" s="1"/>
      <c r="AJB414" s="1"/>
      <c r="AJC414" s="1"/>
      <c r="AJD414" s="1"/>
      <c r="AJE414" s="1"/>
      <c r="AJF414" s="1"/>
      <c r="AJG414" s="1"/>
      <c r="AJH414" s="1"/>
      <c r="AJI414" s="1"/>
      <c r="AJJ414" s="1"/>
      <c r="AJK414" s="1"/>
      <c r="AJL414" s="1"/>
      <c r="AJM414" s="1"/>
      <c r="AJN414" s="1"/>
      <c r="AJO414" s="1"/>
      <c r="AJP414" s="1"/>
      <c r="AJQ414" s="1"/>
      <c r="AJR414" s="1"/>
      <c r="AJS414" s="1"/>
      <c r="AJT414" s="1"/>
      <c r="AJU414" s="1"/>
      <c r="AJV414" s="1"/>
      <c r="AJW414" s="1"/>
      <c r="AJX414" s="1"/>
      <c r="AJY414" s="1"/>
      <c r="AJZ414" s="1"/>
      <c r="AKA414" s="1"/>
      <c r="AKB414" s="1"/>
      <c r="AKC414" s="1"/>
      <c r="AKD414" s="1"/>
      <c r="AKE414" s="1"/>
      <c r="AKF414" s="1"/>
      <c r="AKG414" s="1"/>
      <c r="AKH414" s="1"/>
      <c r="AKI414" s="1"/>
      <c r="AKJ414" s="1"/>
      <c r="AKK414" s="1"/>
      <c r="AKL414" s="1"/>
      <c r="AKM414" s="1"/>
      <c r="AKN414" s="1"/>
      <c r="AKO414" s="1"/>
      <c r="AKP414" s="1"/>
      <c r="AKQ414" s="1"/>
      <c r="AKR414" s="1"/>
      <c r="AKS414" s="1"/>
      <c r="AKT414" s="1"/>
      <c r="AKU414" s="1"/>
      <c r="AKV414" s="1"/>
      <c r="AKW414" s="1"/>
      <c r="AKX414" s="1"/>
      <c r="AKY414" s="1"/>
      <c r="AKZ414" s="1"/>
      <c r="ALA414" s="1"/>
      <c r="ALB414" s="1"/>
      <c r="ALC414" s="1"/>
      <c r="ALD414" s="1"/>
      <c r="ALE414" s="1"/>
      <c r="ALF414" s="1"/>
      <c r="ALG414" s="1"/>
      <c r="ALH414" s="1"/>
      <c r="ALI414" s="1"/>
      <c r="ALJ414" s="1"/>
      <c r="ALK414" s="1"/>
      <c r="ALL414" s="1"/>
      <c r="ALM414" s="1"/>
      <c r="ALN414" s="1"/>
      <c r="ALO414" s="1"/>
      <c r="ALP414" s="1"/>
      <c r="ALQ414" s="1"/>
      <c r="ALR414" s="1"/>
      <c r="ALS414" s="1"/>
      <c r="ALT414" s="1"/>
      <c r="ALU414" s="1"/>
      <c r="ALV414" s="1"/>
      <c r="ALW414" s="1"/>
      <c r="ALX414" s="1"/>
      <c r="ALY414" s="1"/>
      <c r="ALZ414" s="1"/>
      <c r="AMA414" s="1"/>
      <c r="AMB414" s="1"/>
      <c r="AMC414" s="1"/>
      <c r="AMD414" s="1"/>
      <c r="AME414" s="1"/>
      <c r="AMF414" s="1"/>
      <c r="AMG414" s="1"/>
      <c r="AMH414" s="1"/>
      <c r="AMI414" s="1"/>
      <c r="AMJ414" s="1"/>
    </row>
    <row r="415" spans="1:1024" customFormat="1" hidden="1" x14ac:dyDescent="0.25">
      <c r="A415" s="41" t="s">
        <v>939</v>
      </c>
      <c r="B415" s="3">
        <v>8414809000</v>
      </c>
      <c r="C415" s="6" t="s">
        <v>940</v>
      </c>
      <c r="D415" s="6" t="s">
        <v>941</v>
      </c>
      <c r="E415" s="23" t="s">
        <v>870</v>
      </c>
      <c r="F415" s="3"/>
      <c r="G415" s="3"/>
      <c r="H415" s="3"/>
      <c r="I415" s="3"/>
      <c r="J415" s="3"/>
      <c r="K415" s="37" t="s">
        <v>858</v>
      </c>
      <c r="L415" s="37">
        <v>7118004789</v>
      </c>
      <c r="M415" s="37" t="s">
        <v>859</v>
      </c>
      <c r="N415" s="6" t="s">
        <v>860</v>
      </c>
      <c r="O415" s="6" t="s">
        <v>861</v>
      </c>
      <c r="P415" s="8">
        <v>8414</v>
      </c>
      <c r="Q415" s="6" t="str">
        <f>MID(Таблица1[[#This Row],[ТН ВЭД 1]],1,2)</f>
        <v>84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  <c r="MQ415" s="1"/>
      <c r="MR415" s="1"/>
      <c r="MS415" s="1"/>
      <c r="MT415" s="1"/>
      <c r="MU415" s="1"/>
      <c r="MV415" s="1"/>
      <c r="MW415" s="1"/>
      <c r="MX415" s="1"/>
      <c r="MY415" s="1"/>
      <c r="MZ415" s="1"/>
      <c r="NA415" s="1"/>
      <c r="NB415" s="1"/>
      <c r="NC415" s="1"/>
      <c r="ND415" s="1"/>
      <c r="NE415" s="1"/>
      <c r="NF415" s="1"/>
      <c r="NG415" s="1"/>
      <c r="NH415" s="1"/>
      <c r="NI415" s="1"/>
      <c r="NJ415" s="1"/>
      <c r="NK415" s="1"/>
      <c r="NL415" s="1"/>
      <c r="NM415" s="1"/>
      <c r="NN415" s="1"/>
      <c r="NO415" s="1"/>
      <c r="NP415" s="1"/>
      <c r="NQ415" s="1"/>
      <c r="NR415" s="1"/>
      <c r="NS415" s="1"/>
      <c r="NT415" s="1"/>
      <c r="NU415" s="1"/>
      <c r="NV415" s="1"/>
      <c r="NW415" s="1"/>
      <c r="NX415" s="1"/>
      <c r="NY415" s="1"/>
      <c r="NZ415" s="1"/>
      <c r="OA415" s="1"/>
      <c r="OB415" s="1"/>
      <c r="OC415" s="1"/>
      <c r="OD415" s="1"/>
      <c r="OE415" s="1"/>
      <c r="OF415" s="1"/>
      <c r="OG415" s="1"/>
      <c r="OH415" s="1"/>
      <c r="OI415" s="1"/>
      <c r="OJ415" s="1"/>
      <c r="OK415" s="1"/>
      <c r="OL415" s="1"/>
      <c r="OM415" s="1"/>
      <c r="ON415" s="1"/>
      <c r="OO415" s="1"/>
      <c r="OP415" s="1"/>
      <c r="OQ415" s="1"/>
      <c r="OR415" s="1"/>
      <c r="OS415" s="1"/>
      <c r="OT415" s="1"/>
      <c r="OU415" s="1"/>
      <c r="OV415" s="1"/>
      <c r="OW415" s="1"/>
      <c r="OX415" s="1"/>
      <c r="OY415" s="1"/>
      <c r="OZ415" s="1"/>
      <c r="PA415" s="1"/>
      <c r="PB415" s="1"/>
      <c r="PC415" s="1"/>
      <c r="PD415" s="1"/>
      <c r="PE415" s="1"/>
      <c r="PF415" s="1"/>
      <c r="PG415" s="1"/>
      <c r="PH415" s="1"/>
      <c r="PI415" s="1"/>
      <c r="PJ415" s="1"/>
      <c r="PK415" s="1"/>
      <c r="PL415" s="1"/>
      <c r="PM415" s="1"/>
      <c r="PN415" s="1"/>
      <c r="PO415" s="1"/>
      <c r="PP415" s="1"/>
      <c r="PQ415" s="1"/>
      <c r="PR415" s="1"/>
      <c r="PS415" s="1"/>
      <c r="PT415" s="1"/>
      <c r="PU415" s="1"/>
      <c r="PV415" s="1"/>
      <c r="PW415" s="1"/>
      <c r="PX415" s="1"/>
      <c r="PY415" s="1"/>
      <c r="PZ415" s="1"/>
      <c r="QA415" s="1"/>
      <c r="QB415" s="1"/>
      <c r="QC415" s="1"/>
      <c r="QD415" s="1"/>
      <c r="QE415" s="1"/>
      <c r="QF415" s="1"/>
      <c r="QG415" s="1"/>
      <c r="QH415" s="1"/>
      <c r="QI415" s="1"/>
      <c r="QJ415" s="1"/>
      <c r="QK415" s="1"/>
      <c r="QL415" s="1"/>
      <c r="QM415" s="1"/>
      <c r="QN415" s="1"/>
      <c r="QO415" s="1"/>
      <c r="QP415" s="1"/>
      <c r="QQ415" s="1"/>
      <c r="QR415" s="1"/>
      <c r="QS415" s="1"/>
      <c r="QT415" s="1"/>
      <c r="QU415" s="1"/>
      <c r="QV415" s="1"/>
      <c r="QW415" s="1"/>
      <c r="QX415" s="1"/>
      <c r="QY415" s="1"/>
      <c r="QZ415" s="1"/>
      <c r="RA415" s="1"/>
      <c r="RB415" s="1"/>
      <c r="RC415" s="1"/>
      <c r="RD415" s="1"/>
      <c r="RE415" s="1"/>
      <c r="RF415" s="1"/>
      <c r="RG415" s="1"/>
      <c r="RH415" s="1"/>
      <c r="RI415" s="1"/>
      <c r="RJ415" s="1"/>
      <c r="RK415" s="1"/>
      <c r="RL415" s="1"/>
      <c r="RM415" s="1"/>
      <c r="RN415" s="1"/>
      <c r="RO415" s="1"/>
      <c r="RP415" s="1"/>
      <c r="RQ415" s="1"/>
      <c r="RR415" s="1"/>
      <c r="RS415" s="1"/>
      <c r="RT415" s="1"/>
      <c r="RU415" s="1"/>
      <c r="RV415" s="1"/>
      <c r="RW415" s="1"/>
      <c r="RX415" s="1"/>
      <c r="RY415" s="1"/>
      <c r="RZ415" s="1"/>
      <c r="SA415" s="1"/>
      <c r="SB415" s="1"/>
      <c r="SC415" s="1"/>
      <c r="SD415" s="1"/>
      <c r="SE415" s="1"/>
      <c r="SF415" s="1"/>
      <c r="SG415" s="1"/>
      <c r="SH415" s="1"/>
      <c r="SI415" s="1"/>
      <c r="SJ415" s="1"/>
      <c r="SK415" s="1"/>
      <c r="SL415" s="1"/>
      <c r="SM415" s="1"/>
      <c r="SN415" s="1"/>
      <c r="SO415" s="1"/>
      <c r="SP415" s="1"/>
      <c r="SQ415" s="1"/>
      <c r="SR415" s="1"/>
      <c r="SS415" s="1"/>
      <c r="ST415" s="1"/>
      <c r="SU415" s="1"/>
      <c r="SV415" s="1"/>
      <c r="SW415" s="1"/>
      <c r="SX415" s="1"/>
      <c r="SY415" s="1"/>
      <c r="SZ415" s="1"/>
      <c r="TA415" s="1"/>
      <c r="TB415" s="1"/>
      <c r="TC415" s="1"/>
      <c r="TD415" s="1"/>
      <c r="TE415" s="1"/>
      <c r="TF415" s="1"/>
      <c r="TG415" s="1"/>
      <c r="TH415" s="1"/>
      <c r="TI415" s="1"/>
      <c r="TJ415" s="1"/>
      <c r="TK415" s="1"/>
      <c r="TL415" s="1"/>
      <c r="TM415" s="1"/>
      <c r="TN415" s="1"/>
      <c r="TO415" s="1"/>
      <c r="TP415" s="1"/>
      <c r="TQ415" s="1"/>
      <c r="TR415" s="1"/>
      <c r="TS415" s="1"/>
      <c r="TT415" s="1"/>
      <c r="TU415" s="1"/>
      <c r="TV415" s="1"/>
      <c r="TW415" s="1"/>
      <c r="TX415" s="1"/>
      <c r="TY415" s="1"/>
      <c r="TZ415" s="1"/>
      <c r="UA415" s="1"/>
      <c r="UB415" s="1"/>
      <c r="UC415" s="1"/>
      <c r="UD415" s="1"/>
      <c r="UE415" s="1"/>
      <c r="UF415" s="1"/>
      <c r="UG415" s="1"/>
      <c r="UH415" s="1"/>
      <c r="UI415" s="1"/>
      <c r="UJ415" s="1"/>
      <c r="UK415" s="1"/>
      <c r="UL415" s="1"/>
      <c r="UM415" s="1"/>
      <c r="UN415" s="1"/>
      <c r="UO415" s="1"/>
      <c r="UP415" s="1"/>
      <c r="UQ415" s="1"/>
      <c r="UR415" s="1"/>
      <c r="US415" s="1"/>
      <c r="UT415" s="1"/>
      <c r="UU415" s="1"/>
      <c r="UV415" s="1"/>
      <c r="UW415" s="1"/>
      <c r="UX415" s="1"/>
      <c r="UY415" s="1"/>
      <c r="UZ415" s="1"/>
      <c r="VA415" s="1"/>
      <c r="VB415" s="1"/>
      <c r="VC415" s="1"/>
      <c r="VD415" s="1"/>
      <c r="VE415" s="1"/>
      <c r="VF415" s="1"/>
      <c r="VG415" s="1"/>
      <c r="VH415" s="1"/>
      <c r="VI415" s="1"/>
      <c r="VJ415" s="1"/>
      <c r="VK415" s="1"/>
      <c r="VL415" s="1"/>
      <c r="VM415" s="1"/>
      <c r="VN415" s="1"/>
      <c r="VO415" s="1"/>
      <c r="VP415" s="1"/>
      <c r="VQ415" s="1"/>
      <c r="VR415" s="1"/>
      <c r="VS415" s="1"/>
      <c r="VT415" s="1"/>
      <c r="VU415" s="1"/>
      <c r="VV415" s="1"/>
      <c r="VW415" s="1"/>
      <c r="VX415" s="1"/>
      <c r="VY415" s="1"/>
      <c r="VZ415" s="1"/>
      <c r="WA415" s="1"/>
      <c r="WB415" s="1"/>
      <c r="WC415" s="1"/>
      <c r="WD415" s="1"/>
      <c r="WE415" s="1"/>
      <c r="WF415" s="1"/>
      <c r="WG415" s="1"/>
      <c r="WH415" s="1"/>
      <c r="WI415" s="1"/>
      <c r="WJ415" s="1"/>
      <c r="WK415" s="1"/>
      <c r="WL415" s="1"/>
      <c r="WM415" s="1"/>
      <c r="WN415" s="1"/>
      <c r="WO415" s="1"/>
      <c r="WP415" s="1"/>
      <c r="WQ415" s="1"/>
      <c r="WR415" s="1"/>
      <c r="WS415" s="1"/>
      <c r="WT415" s="1"/>
      <c r="WU415" s="1"/>
      <c r="WV415" s="1"/>
      <c r="WW415" s="1"/>
      <c r="WX415" s="1"/>
      <c r="WY415" s="1"/>
      <c r="WZ415" s="1"/>
      <c r="XA415" s="1"/>
      <c r="XB415" s="1"/>
      <c r="XC415" s="1"/>
      <c r="XD415" s="1"/>
      <c r="XE415" s="1"/>
      <c r="XF415" s="1"/>
      <c r="XG415" s="1"/>
      <c r="XH415" s="1"/>
      <c r="XI415" s="1"/>
      <c r="XJ415" s="1"/>
      <c r="XK415" s="1"/>
      <c r="XL415" s="1"/>
      <c r="XM415" s="1"/>
      <c r="XN415" s="1"/>
      <c r="XO415" s="1"/>
      <c r="XP415" s="1"/>
      <c r="XQ415" s="1"/>
      <c r="XR415" s="1"/>
      <c r="XS415" s="1"/>
      <c r="XT415" s="1"/>
      <c r="XU415" s="1"/>
      <c r="XV415" s="1"/>
      <c r="XW415" s="1"/>
      <c r="XX415" s="1"/>
      <c r="XY415" s="1"/>
      <c r="XZ415" s="1"/>
      <c r="YA415" s="1"/>
      <c r="YB415" s="1"/>
      <c r="YC415" s="1"/>
      <c r="YD415" s="1"/>
      <c r="YE415" s="1"/>
      <c r="YF415" s="1"/>
      <c r="YG415" s="1"/>
      <c r="YH415" s="1"/>
      <c r="YI415" s="1"/>
      <c r="YJ415" s="1"/>
      <c r="YK415" s="1"/>
      <c r="YL415" s="1"/>
      <c r="YM415" s="1"/>
      <c r="YN415" s="1"/>
      <c r="YO415" s="1"/>
      <c r="YP415" s="1"/>
      <c r="YQ415" s="1"/>
      <c r="YR415" s="1"/>
      <c r="YS415" s="1"/>
      <c r="YT415" s="1"/>
      <c r="YU415" s="1"/>
      <c r="YV415" s="1"/>
      <c r="YW415" s="1"/>
      <c r="YX415" s="1"/>
      <c r="YY415" s="1"/>
      <c r="YZ415" s="1"/>
      <c r="ZA415" s="1"/>
      <c r="ZB415" s="1"/>
      <c r="ZC415" s="1"/>
      <c r="ZD415" s="1"/>
      <c r="ZE415" s="1"/>
      <c r="ZF415" s="1"/>
      <c r="ZG415" s="1"/>
      <c r="ZH415" s="1"/>
      <c r="ZI415" s="1"/>
      <c r="ZJ415" s="1"/>
      <c r="ZK415" s="1"/>
      <c r="ZL415" s="1"/>
      <c r="ZM415" s="1"/>
      <c r="ZN415" s="1"/>
      <c r="ZO415" s="1"/>
      <c r="ZP415" s="1"/>
      <c r="ZQ415" s="1"/>
      <c r="ZR415" s="1"/>
      <c r="ZS415" s="1"/>
      <c r="ZT415" s="1"/>
      <c r="ZU415" s="1"/>
      <c r="ZV415" s="1"/>
      <c r="ZW415" s="1"/>
      <c r="ZX415" s="1"/>
      <c r="ZY415" s="1"/>
      <c r="ZZ415" s="1"/>
      <c r="AAA415" s="1"/>
      <c r="AAB415" s="1"/>
      <c r="AAC415" s="1"/>
      <c r="AAD415" s="1"/>
      <c r="AAE415" s="1"/>
      <c r="AAF415" s="1"/>
      <c r="AAG415" s="1"/>
      <c r="AAH415" s="1"/>
      <c r="AAI415" s="1"/>
      <c r="AAJ415" s="1"/>
      <c r="AAK415" s="1"/>
      <c r="AAL415" s="1"/>
      <c r="AAM415" s="1"/>
      <c r="AAN415" s="1"/>
      <c r="AAO415" s="1"/>
      <c r="AAP415" s="1"/>
      <c r="AAQ415" s="1"/>
      <c r="AAR415" s="1"/>
      <c r="AAS415" s="1"/>
      <c r="AAT415" s="1"/>
      <c r="AAU415" s="1"/>
      <c r="AAV415" s="1"/>
      <c r="AAW415" s="1"/>
      <c r="AAX415" s="1"/>
      <c r="AAY415" s="1"/>
      <c r="AAZ415" s="1"/>
      <c r="ABA415" s="1"/>
      <c r="ABB415" s="1"/>
      <c r="ABC415" s="1"/>
      <c r="ABD415" s="1"/>
      <c r="ABE415" s="1"/>
      <c r="ABF415" s="1"/>
      <c r="ABG415" s="1"/>
      <c r="ABH415" s="1"/>
      <c r="ABI415" s="1"/>
      <c r="ABJ415" s="1"/>
      <c r="ABK415" s="1"/>
      <c r="ABL415" s="1"/>
      <c r="ABM415" s="1"/>
      <c r="ABN415" s="1"/>
      <c r="ABO415" s="1"/>
      <c r="ABP415" s="1"/>
      <c r="ABQ415" s="1"/>
      <c r="ABR415" s="1"/>
      <c r="ABS415" s="1"/>
      <c r="ABT415" s="1"/>
      <c r="ABU415" s="1"/>
      <c r="ABV415" s="1"/>
      <c r="ABW415" s="1"/>
      <c r="ABX415" s="1"/>
      <c r="ABY415" s="1"/>
      <c r="ABZ415" s="1"/>
      <c r="ACA415" s="1"/>
      <c r="ACB415" s="1"/>
      <c r="ACC415" s="1"/>
      <c r="ACD415" s="1"/>
      <c r="ACE415" s="1"/>
      <c r="ACF415" s="1"/>
      <c r="ACG415" s="1"/>
      <c r="ACH415" s="1"/>
      <c r="ACI415" s="1"/>
      <c r="ACJ415" s="1"/>
      <c r="ACK415" s="1"/>
      <c r="ACL415" s="1"/>
      <c r="ACM415" s="1"/>
      <c r="ACN415" s="1"/>
      <c r="ACO415" s="1"/>
      <c r="ACP415" s="1"/>
      <c r="ACQ415" s="1"/>
      <c r="ACR415" s="1"/>
      <c r="ACS415" s="1"/>
      <c r="ACT415" s="1"/>
      <c r="ACU415" s="1"/>
      <c r="ACV415" s="1"/>
      <c r="ACW415" s="1"/>
      <c r="ACX415" s="1"/>
      <c r="ACY415" s="1"/>
      <c r="ACZ415" s="1"/>
      <c r="ADA415" s="1"/>
      <c r="ADB415" s="1"/>
      <c r="ADC415" s="1"/>
      <c r="ADD415" s="1"/>
      <c r="ADE415" s="1"/>
      <c r="ADF415" s="1"/>
      <c r="ADG415" s="1"/>
      <c r="ADH415" s="1"/>
      <c r="ADI415" s="1"/>
      <c r="ADJ415" s="1"/>
      <c r="ADK415" s="1"/>
      <c r="ADL415" s="1"/>
      <c r="ADM415" s="1"/>
      <c r="ADN415" s="1"/>
      <c r="ADO415" s="1"/>
      <c r="ADP415" s="1"/>
      <c r="ADQ415" s="1"/>
      <c r="ADR415" s="1"/>
      <c r="ADS415" s="1"/>
      <c r="ADT415" s="1"/>
      <c r="ADU415" s="1"/>
      <c r="ADV415" s="1"/>
      <c r="ADW415" s="1"/>
      <c r="ADX415" s="1"/>
      <c r="ADY415" s="1"/>
      <c r="ADZ415" s="1"/>
      <c r="AEA415" s="1"/>
      <c r="AEB415" s="1"/>
      <c r="AEC415" s="1"/>
      <c r="AED415" s="1"/>
      <c r="AEE415" s="1"/>
      <c r="AEF415" s="1"/>
      <c r="AEG415" s="1"/>
      <c r="AEH415" s="1"/>
      <c r="AEI415" s="1"/>
      <c r="AEJ415" s="1"/>
      <c r="AEK415" s="1"/>
      <c r="AEL415" s="1"/>
      <c r="AEM415" s="1"/>
      <c r="AEN415" s="1"/>
      <c r="AEO415" s="1"/>
      <c r="AEP415" s="1"/>
      <c r="AEQ415" s="1"/>
      <c r="AER415" s="1"/>
      <c r="AES415" s="1"/>
      <c r="AET415" s="1"/>
      <c r="AEU415" s="1"/>
      <c r="AEV415" s="1"/>
      <c r="AEW415" s="1"/>
      <c r="AEX415" s="1"/>
      <c r="AEY415" s="1"/>
      <c r="AEZ415" s="1"/>
      <c r="AFA415" s="1"/>
      <c r="AFB415" s="1"/>
      <c r="AFC415" s="1"/>
      <c r="AFD415" s="1"/>
      <c r="AFE415" s="1"/>
      <c r="AFF415" s="1"/>
      <c r="AFG415" s="1"/>
      <c r="AFH415" s="1"/>
      <c r="AFI415" s="1"/>
      <c r="AFJ415" s="1"/>
      <c r="AFK415" s="1"/>
      <c r="AFL415" s="1"/>
      <c r="AFM415" s="1"/>
      <c r="AFN415" s="1"/>
      <c r="AFO415" s="1"/>
      <c r="AFP415" s="1"/>
      <c r="AFQ415" s="1"/>
      <c r="AFR415" s="1"/>
      <c r="AFS415" s="1"/>
      <c r="AFT415" s="1"/>
      <c r="AFU415" s="1"/>
      <c r="AFV415" s="1"/>
      <c r="AFW415" s="1"/>
      <c r="AFX415" s="1"/>
      <c r="AFY415" s="1"/>
      <c r="AFZ415" s="1"/>
      <c r="AGA415" s="1"/>
      <c r="AGB415" s="1"/>
      <c r="AGC415" s="1"/>
      <c r="AGD415" s="1"/>
      <c r="AGE415" s="1"/>
      <c r="AGF415" s="1"/>
      <c r="AGG415" s="1"/>
      <c r="AGH415" s="1"/>
      <c r="AGI415" s="1"/>
      <c r="AGJ415" s="1"/>
      <c r="AGK415" s="1"/>
      <c r="AGL415" s="1"/>
      <c r="AGM415" s="1"/>
      <c r="AGN415" s="1"/>
      <c r="AGO415" s="1"/>
      <c r="AGP415" s="1"/>
      <c r="AGQ415" s="1"/>
      <c r="AGR415" s="1"/>
      <c r="AGS415" s="1"/>
      <c r="AGT415" s="1"/>
      <c r="AGU415" s="1"/>
      <c r="AGV415" s="1"/>
      <c r="AGW415" s="1"/>
      <c r="AGX415" s="1"/>
      <c r="AGY415" s="1"/>
      <c r="AGZ415" s="1"/>
      <c r="AHA415" s="1"/>
      <c r="AHB415" s="1"/>
      <c r="AHC415" s="1"/>
      <c r="AHD415" s="1"/>
      <c r="AHE415" s="1"/>
      <c r="AHF415" s="1"/>
      <c r="AHG415" s="1"/>
      <c r="AHH415" s="1"/>
      <c r="AHI415" s="1"/>
      <c r="AHJ415" s="1"/>
      <c r="AHK415" s="1"/>
      <c r="AHL415" s="1"/>
      <c r="AHM415" s="1"/>
      <c r="AHN415" s="1"/>
      <c r="AHO415" s="1"/>
      <c r="AHP415" s="1"/>
      <c r="AHQ415" s="1"/>
      <c r="AHR415" s="1"/>
      <c r="AHS415" s="1"/>
      <c r="AHT415" s="1"/>
      <c r="AHU415" s="1"/>
      <c r="AHV415" s="1"/>
      <c r="AHW415" s="1"/>
      <c r="AHX415" s="1"/>
      <c r="AHY415" s="1"/>
      <c r="AHZ415" s="1"/>
      <c r="AIA415" s="1"/>
      <c r="AIB415" s="1"/>
      <c r="AIC415" s="1"/>
      <c r="AID415" s="1"/>
      <c r="AIE415" s="1"/>
      <c r="AIF415" s="1"/>
      <c r="AIG415" s="1"/>
      <c r="AIH415" s="1"/>
      <c r="AII415" s="1"/>
      <c r="AIJ415" s="1"/>
      <c r="AIK415" s="1"/>
      <c r="AIL415" s="1"/>
      <c r="AIM415" s="1"/>
      <c r="AIN415" s="1"/>
      <c r="AIO415" s="1"/>
      <c r="AIP415" s="1"/>
      <c r="AIQ415" s="1"/>
      <c r="AIR415" s="1"/>
      <c r="AIS415" s="1"/>
      <c r="AIT415" s="1"/>
      <c r="AIU415" s="1"/>
      <c r="AIV415" s="1"/>
      <c r="AIW415" s="1"/>
      <c r="AIX415" s="1"/>
      <c r="AIY415" s="1"/>
      <c r="AIZ415" s="1"/>
      <c r="AJA415" s="1"/>
      <c r="AJB415" s="1"/>
      <c r="AJC415" s="1"/>
      <c r="AJD415" s="1"/>
      <c r="AJE415" s="1"/>
      <c r="AJF415" s="1"/>
      <c r="AJG415" s="1"/>
      <c r="AJH415" s="1"/>
      <c r="AJI415" s="1"/>
      <c r="AJJ415" s="1"/>
      <c r="AJK415" s="1"/>
      <c r="AJL415" s="1"/>
      <c r="AJM415" s="1"/>
      <c r="AJN415" s="1"/>
      <c r="AJO415" s="1"/>
      <c r="AJP415" s="1"/>
      <c r="AJQ415" s="1"/>
      <c r="AJR415" s="1"/>
      <c r="AJS415" s="1"/>
      <c r="AJT415" s="1"/>
      <c r="AJU415" s="1"/>
      <c r="AJV415" s="1"/>
      <c r="AJW415" s="1"/>
      <c r="AJX415" s="1"/>
      <c r="AJY415" s="1"/>
      <c r="AJZ415" s="1"/>
      <c r="AKA415" s="1"/>
      <c r="AKB415" s="1"/>
      <c r="AKC415" s="1"/>
      <c r="AKD415" s="1"/>
      <c r="AKE415" s="1"/>
      <c r="AKF415" s="1"/>
      <c r="AKG415" s="1"/>
      <c r="AKH415" s="1"/>
      <c r="AKI415" s="1"/>
      <c r="AKJ415" s="1"/>
      <c r="AKK415" s="1"/>
      <c r="AKL415" s="1"/>
      <c r="AKM415" s="1"/>
      <c r="AKN415" s="1"/>
      <c r="AKO415" s="1"/>
      <c r="AKP415" s="1"/>
      <c r="AKQ415" s="1"/>
      <c r="AKR415" s="1"/>
      <c r="AKS415" s="1"/>
      <c r="AKT415" s="1"/>
      <c r="AKU415" s="1"/>
      <c r="AKV415" s="1"/>
      <c r="AKW415" s="1"/>
      <c r="AKX415" s="1"/>
      <c r="AKY415" s="1"/>
      <c r="AKZ415" s="1"/>
      <c r="ALA415" s="1"/>
      <c r="ALB415" s="1"/>
      <c r="ALC415" s="1"/>
      <c r="ALD415" s="1"/>
      <c r="ALE415" s="1"/>
      <c r="ALF415" s="1"/>
      <c r="ALG415" s="1"/>
      <c r="ALH415" s="1"/>
      <c r="ALI415" s="1"/>
      <c r="ALJ415" s="1"/>
      <c r="ALK415" s="1"/>
      <c r="ALL415" s="1"/>
      <c r="ALM415" s="1"/>
      <c r="ALN415" s="1"/>
      <c r="ALO415" s="1"/>
      <c r="ALP415" s="1"/>
      <c r="ALQ415" s="1"/>
      <c r="ALR415" s="1"/>
      <c r="ALS415" s="1"/>
      <c r="ALT415" s="1"/>
      <c r="ALU415" s="1"/>
      <c r="ALV415" s="1"/>
      <c r="ALW415" s="1"/>
      <c r="ALX415" s="1"/>
      <c r="ALY415" s="1"/>
      <c r="ALZ415" s="1"/>
      <c r="AMA415" s="1"/>
      <c r="AMB415" s="1"/>
      <c r="AMC415" s="1"/>
      <c r="AMD415" s="1"/>
      <c r="AME415" s="1"/>
      <c r="AMF415" s="1"/>
      <c r="AMG415" s="1"/>
      <c r="AMH415" s="1"/>
      <c r="AMI415" s="1"/>
      <c r="AMJ415" s="1"/>
    </row>
    <row r="416" spans="1:1024" customFormat="1" hidden="1" x14ac:dyDescent="0.25">
      <c r="A416" s="49" t="s">
        <v>942</v>
      </c>
      <c r="B416" s="10">
        <v>8413708100</v>
      </c>
      <c r="C416" s="13" t="s">
        <v>943</v>
      </c>
      <c r="D416" s="13" t="s">
        <v>938</v>
      </c>
      <c r="E416" s="27" t="s">
        <v>870</v>
      </c>
      <c r="F416" s="10"/>
      <c r="G416" s="10"/>
      <c r="H416" s="10"/>
      <c r="I416" s="10"/>
      <c r="J416" s="10"/>
      <c r="K416" s="38" t="s">
        <v>858</v>
      </c>
      <c r="L416" s="38">
        <v>7118004789</v>
      </c>
      <c r="M416" s="38" t="s">
        <v>859</v>
      </c>
      <c r="N416" s="13" t="s">
        <v>860</v>
      </c>
      <c r="O416" s="13" t="s">
        <v>861</v>
      </c>
      <c r="P416" s="15">
        <v>8413</v>
      </c>
      <c r="Q416" s="13" t="str">
        <f>MID(Таблица1[[#This Row],[ТН ВЭД 1]],1,2)</f>
        <v>84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  <c r="AMD416" s="1"/>
      <c r="AME416" s="1"/>
      <c r="AMF416" s="1"/>
      <c r="AMG416" s="1"/>
      <c r="AMH416" s="1"/>
      <c r="AMI416" s="1"/>
      <c r="AMJ416" s="1"/>
    </row>
    <row r="417" spans="1:1024" customFormat="1" hidden="1" x14ac:dyDescent="0.25">
      <c r="A417" s="41" t="s">
        <v>944</v>
      </c>
      <c r="B417" s="3">
        <v>8413708900</v>
      </c>
      <c r="C417" s="6" t="s">
        <v>945</v>
      </c>
      <c r="D417" s="6" t="s">
        <v>938</v>
      </c>
      <c r="E417" s="23" t="s">
        <v>870</v>
      </c>
      <c r="F417" s="3"/>
      <c r="G417" s="3"/>
      <c r="H417" s="3"/>
      <c r="I417" s="3"/>
      <c r="J417" s="3"/>
      <c r="K417" s="37" t="s">
        <v>858</v>
      </c>
      <c r="L417" s="37">
        <v>7118004789</v>
      </c>
      <c r="M417" s="37" t="s">
        <v>859</v>
      </c>
      <c r="N417" s="6" t="s">
        <v>860</v>
      </c>
      <c r="O417" s="6" t="s">
        <v>861</v>
      </c>
      <c r="P417" s="8">
        <v>8413</v>
      </c>
      <c r="Q417" s="6" t="str">
        <f>MID(Таблица1[[#This Row],[ТН ВЭД 1]],1,2)</f>
        <v>84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  <c r="KN417" s="1"/>
      <c r="KO417" s="1"/>
      <c r="KP417" s="1"/>
      <c r="KQ417" s="1"/>
      <c r="KR417" s="1"/>
      <c r="KS417" s="1"/>
      <c r="KT417" s="1"/>
      <c r="KU417" s="1"/>
      <c r="KV417" s="1"/>
      <c r="KW417" s="1"/>
      <c r="KX417" s="1"/>
      <c r="KY417" s="1"/>
      <c r="KZ417" s="1"/>
      <c r="LA417" s="1"/>
      <c r="LB417" s="1"/>
      <c r="LC417" s="1"/>
      <c r="LD417" s="1"/>
      <c r="LE417" s="1"/>
      <c r="LF417" s="1"/>
      <c r="LG417" s="1"/>
      <c r="LH417" s="1"/>
      <c r="LI417" s="1"/>
      <c r="LJ417" s="1"/>
      <c r="LK417" s="1"/>
      <c r="LL417" s="1"/>
      <c r="LM417" s="1"/>
      <c r="LN417" s="1"/>
      <c r="LO417" s="1"/>
      <c r="LP417" s="1"/>
      <c r="LQ417" s="1"/>
      <c r="LR417" s="1"/>
      <c r="LS417" s="1"/>
      <c r="LT417" s="1"/>
      <c r="LU417" s="1"/>
      <c r="LV417" s="1"/>
      <c r="LW417" s="1"/>
      <c r="LX417" s="1"/>
      <c r="LY417" s="1"/>
      <c r="LZ417" s="1"/>
      <c r="MA417" s="1"/>
      <c r="MB417" s="1"/>
      <c r="MC417" s="1"/>
      <c r="MD417" s="1"/>
      <c r="ME417" s="1"/>
      <c r="MF417" s="1"/>
      <c r="MG417" s="1"/>
      <c r="MH417" s="1"/>
      <c r="MI417" s="1"/>
      <c r="MJ417" s="1"/>
      <c r="MK417" s="1"/>
      <c r="ML417" s="1"/>
      <c r="MM417" s="1"/>
      <c r="MN417" s="1"/>
      <c r="MO417" s="1"/>
      <c r="MP417" s="1"/>
      <c r="MQ417" s="1"/>
      <c r="MR417" s="1"/>
      <c r="MS417" s="1"/>
      <c r="MT417" s="1"/>
      <c r="MU417" s="1"/>
      <c r="MV417" s="1"/>
      <c r="MW417" s="1"/>
      <c r="MX417" s="1"/>
      <c r="MY417" s="1"/>
      <c r="MZ417" s="1"/>
      <c r="NA417" s="1"/>
      <c r="NB417" s="1"/>
      <c r="NC417" s="1"/>
      <c r="ND417" s="1"/>
      <c r="NE417" s="1"/>
      <c r="NF417" s="1"/>
      <c r="NG417" s="1"/>
      <c r="NH417" s="1"/>
      <c r="NI417" s="1"/>
      <c r="NJ417" s="1"/>
      <c r="NK417" s="1"/>
      <c r="NL417" s="1"/>
      <c r="NM417" s="1"/>
      <c r="NN417" s="1"/>
      <c r="NO417" s="1"/>
      <c r="NP417" s="1"/>
      <c r="NQ417" s="1"/>
      <c r="NR417" s="1"/>
      <c r="NS417" s="1"/>
      <c r="NT417" s="1"/>
      <c r="NU417" s="1"/>
      <c r="NV417" s="1"/>
      <c r="NW417" s="1"/>
      <c r="NX417" s="1"/>
      <c r="NY417" s="1"/>
      <c r="NZ417" s="1"/>
      <c r="OA417" s="1"/>
      <c r="OB417" s="1"/>
      <c r="OC417" s="1"/>
      <c r="OD417" s="1"/>
      <c r="OE417" s="1"/>
      <c r="OF417" s="1"/>
      <c r="OG417" s="1"/>
      <c r="OH417" s="1"/>
      <c r="OI417" s="1"/>
      <c r="OJ417" s="1"/>
      <c r="OK417" s="1"/>
      <c r="OL417" s="1"/>
      <c r="OM417" s="1"/>
      <c r="ON417" s="1"/>
      <c r="OO417" s="1"/>
      <c r="OP417" s="1"/>
      <c r="OQ417" s="1"/>
      <c r="OR417" s="1"/>
      <c r="OS417" s="1"/>
      <c r="OT417" s="1"/>
      <c r="OU417" s="1"/>
      <c r="OV417" s="1"/>
      <c r="OW417" s="1"/>
      <c r="OX417" s="1"/>
      <c r="OY417" s="1"/>
      <c r="OZ417" s="1"/>
      <c r="PA417" s="1"/>
      <c r="PB417" s="1"/>
      <c r="PC417" s="1"/>
      <c r="PD417" s="1"/>
      <c r="PE417" s="1"/>
      <c r="PF417" s="1"/>
      <c r="PG417" s="1"/>
      <c r="PH417" s="1"/>
      <c r="PI417" s="1"/>
      <c r="PJ417" s="1"/>
      <c r="PK417" s="1"/>
      <c r="PL417" s="1"/>
      <c r="PM417" s="1"/>
      <c r="PN417" s="1"/>
      <c r="PO417" s="1"/>
      <c r="PP417" s="1"/>
      <c r="PQ417" s="1"/>
      <c r="PR417" s="1"/>
      <c r="PS417" s="1"/>
      <c r="PT417" s="1"/>
      <c r="PU417" s="1"/>
      <c r="PV417" s="1"/>
      <c r="PW417" s="1"/>
      <c r="PX417" s="1"/>
      <c r="PY417" s="1"/>
      <c r="PZ417" s="1"/>
      <c r="QA417" s="1"/>
      <c r="QB417" s="1"/>
      <c r="QC417" s="1"/>
      <c r="QD417" s="1"/>
      <c r="QE417" s="1"/>
      <c r="QF417" s="1"/>
      <c r="QG417" s="1"/>
      <c r="QH417" s="1"/>
      <c r="QI417" s="1"/>
      <c r="QJ417" s="1"/>
      <c r="QK417" s="1"/>
      <c r="QL417" s="1"/>
      <c r="QM417" s="1"/>
      <c r="QN417" s="1"/>
      <c r="QO417" s="1"/>
      <c r="QP417" s="1"/>
      <c r="QQ417" s="1"/>
      <c r="QR417" s="1"/>
      <c r="QS417" s="1"/>
      <c r="QT417" s="1"/>
      <c r="QU417" s="1"/>
      <c r="QV417" s="1"/>
      <c r="QW417" s="1"/>
      <c r="QX417" s="1"/>
      <c r="QY417" s="1"/>
      <c r="QZ417" s="1"/>
      <c r="RA417" s="1"/>
      <c r="RB417" s="1"/>
      <c r="RC417" s="1"/>
      <c r="RD417" s="1"/>
      <c r="RE417" s="1"/>
      <c r="RF417" s="1"/>
      <c r="RG417" s="1"/>
      <c r="RH417" s="1"/>
      <c r="RI417" s="1"/>
      <c r="RJ417" s="1"/>
      <c r="RK417" s="1"/>
      <c r="RL417" s="1"/>
      <c r="RM417" s="1"/>
      <c r="RN417" s="1"/>
      <c r="RO417" s="1"/>
      <c r="RP417" s="1"/>
      <c r="RQ417" s="1"/>
      <c r="RR417" s="1"/>
      <c r="RS417" s="1"/>
      <c r="RT417" s="1"/>
      <c r="RU417" s="1"/>
      <c r="RV417" s="1"/>
      <c r="RW417" s="1"/>
      <c r="RX417" s="1"/>
      <c r="RY417" s="1"/>
      <c r="RZ417" s="1"/>
      <c r="SA417" s="1"/>
      <c r="SB417" s="1"/>
      <c r="SC417" s="1"/>
      <c r="SD417" s="1"/>
      <c r="SE417" s="1"/>
      <c r="SF417" s="1"/>
      <c r="SG417" s="1"/>
      <c r="SH417" s="1"/>
      <c r="SI417" s="1"/>
      <c r="SJ417" s="1"/>
      <c r="SK417" s="1"/>
      <c r="SL417" s="1"/>
      <c r="SM417" s="1"/>
      <c r="SN417" s="1"/>
      <c r="SO417" s="1"/>
      <c r="SP417" s="1"/>
      <c r="SQ417" s="1"/>
      <c r="SR417" s="1"/>
      <c r="SS417" s="1"/>
      <c r="ST417" s="1"/>
      <c r="SU417" s="1"/>
      <c r="SV417" s="1"/>
      <c r="SW417" s="1"/>
      <c r="SX417" s="1"/>
      <c r="SY417" s="1"/>
      <c r="SZ417" s="1"/>
      <c r="TA417" s="1"/>
      <c r="TB417" s="1"/>
      <c r="TC417" s="1"/>
      <c r="TD417" s="1"/>
      <c r="TE417" s="1"/>
      <c r="TF417" s="1"/>
      <c r="TG417" s="1"/>
      <c r="TH417" s="1"/>
      <c r="TI417" s="1"/>
      <c r="TJ417" s="1"/>
      <c r="TK417" s="1"/>
      <c r="TL417" s="1"/>
      <c r="TM417" s="1"/>
      <c r="TN417" s="1"/>
      <c r="TO417" s="1"/>
      <c r="TP417" s="1"/>
      <c r="TQ417" s="1"/>
      <c r="TR417" s="1"/>
      <c r="TS417" s="1"/>
      <c r="TT417" s="1"/>
      <c r="TU417" s="1"/>
      <c r="TV417" s="1"/>
      <c r="TW417" s="1"/>
      <c r="TX417" s="1"/>
      <c r="TY417" s="1"/>
      <c r="TZ417" s="1"/>
      <c r="UA417" s="1"/>
      <c r="UB417" s="1"/>
      <c r="UC417" s="1"/>
      <c r="UD417" s="1"/>
      <c r="UE417" s="1"/>
      <c r="UF417" s="1"/>
      <c r="UG417" s="1"/>
      <c r="UH417" s="1"/>
      <c r="UI417" s="1"/>
      <c r="UJ417" s="1"/>
      <c r="UK417" s="1"/>
      <c r="UL417" s="1"/>
      <c r="UM417" s="1"/>
      <c r="UN417" s="1"/>
      <c r="UO417" s="1"/>
      <c r="UP417" s="1"/>
      <c r="UQ417" s="1"/>
      <c r="UR417" s="1"/>
      <c r="US417" s="1"/>
      <c r="UT417" s="1"/>
      <c r="UU417" s="1"/>
      <c r="UV417" s="1"/>
      <c r="UW417" s="1"/>
      <c r="UX417" s="1"/>
      <c r="UY417" s="1"/>
      <c r="UZ417" s="1"/>
      <c r="VA417" s="1"/>
      <c r="VB417" s="1"/>
      <c r="VC417" s="1"/>
      <c r="VD417" s="1"/>
      <c r="VE417" s="1"/>
      <c r="VF417" s="1"/>
      <c r="VG417" s="1"/>
      <c r="VH417" s="1"/>
      <c r="VI417" s="1"/>
      <c r="VJ417" s="1"/>
      <c r="VK417" s="1"/>
      <c r="VL417" s="1"/>
      <c r="VM417" s="1"/>
      <c r="VN417" s="1"/>
      <c r="VO417" s="1"/>
      <c r="VP417" s="1"/>
      <c r="VQ417" s="1"/>
      <c r="VR417" s="1"/>
      <c r="VS417" s="1"/>
      <c r="VT417" s="1"/>
      <c r="VU417" s="1"/>
      <c r="VV417" s="1"/>
      <c r="VW417" s="1"/>
      <c r="VX417" s="1"/>
      <c r="VY417" s="1"/>
      <c r="VZ417" s="1"/>
      <c r="WA417" s="1"/>
      <c r="WB417" s="1"/>
      <c r="WC417" s="1"/>
      <c r="WD417" s="1"/>
      <c r="WE417" s="1"/>
      <c r="WF417" s="1"/>
      <c r="WG417" s="1"/>
      <c r="WH417" s="1"/>
      <c r="WI417" s="1"/>
      <c r="WJ417" s="1"/>
      <c r="WK417" s="1"/>
      <c r="WL417" s="1"/>
      <c r="WM417" s="1"/>
      <c r="WN417" s="1"/>
      <c r="WO417" s="1"/>
      <c r="WP417" s="1"/>
      <c r="WQ417" s="1"/>
      <c r="WR417" s="1"/>
      <c r="WS417" s="1"/>
      <c r="WT417" s="1"/>
      <c r="WU417" s="1"/>
      <c r="WV417" s="1"/>
      <c r="WW417" s="1"/>
      <c r="WX417" s="1"/>
      <c r="WY417" s="1"/>
      <c r="WZ417" s="1"/>
      <c r="XA417" s="1"/>
      <c r="XB417" s="1"/>
      <c r="XC417" s="1"/>
      <c r="XD417" s="1"/>
      <c r="XE417" s="1"/>
      <c r="XF417" s="1"/>
      <c r="XG417" s="1"/>
      <c r="XH417" s="1"/>
      <c r="XI417" s="1"/>
      <c r="XJ417" s="1"/>
      <c r="XK417" s="1"/>
      <c r="XL417" s="1"/>
      <c r="XM417" s="1"/>
      <c r="XN417" s="1"/>
      <c r="XO417" s="1"/>
      <c r="XP417" s="1"/>
      <c r="XQ417" s="1"/>
      <c r="XR417" s="1"/>
      <c r="XS417" s="1"/>
      <c r="XT417" s="1"/>
      <c r="XU417" s="1"/>
      <c r="XV417" s="1"/>
      <c r="XW417" s="1"/>
      <c r="XX417" s="1"/>
      <c r="XY417" s="1"/>
      <c r="XZ417" s="1"/>
      <c r="YA417" s="1"/>
      <c r="YB417" s="1"/>
      <c r="YC417" s="1"/>
      <c r="YD417" s="1"/>
      <c r="YE417" s="1"/>
      <c r="YF417" s="1"/>
      <c r="YG417" s="1"/>
      <c r="YH417" s="1"/>
      <c r="YI417" s="1"/>
      <c r="YJ417" s="1"/>
      <c r="YK417" s="1"/>
      <c r="YL417" s="1"/>
      <c r="YM417" s="1"/>
      <c r="YN417" s="1"/>
      <c r="YO417" s="1"/>
      <c r="YP417" s="1"/>
      <c r="YQ417" s="1"/>
      <c r="YR417" s="1"/>
      <c r="YS417" s="1"/>
      <c r="YT417" s="1"/>
      <c r="YU417" s="1"/>
      <c r="YV417" s="1"/>
      <c r="YW417" s="1"/>
      <c r="YX417" s="1"/>
      <c r="YY417" s="1"/>
      <c r="YZ417" s="1"/>
      <c r="ZA417" s="1"/>
      <c r="ZB417" s="1"/>
      <c r="ZC417" s="1"/>
      <c r="ZD417" s="1"/>
      <c r="ZE417" s="1"/>
      <c r="ZF417" s="1"/>
      <c r="ZG417" s="1"/>
      <c r="ZH417" s="1"/>
      <c r="ZI417" s="1"/>
      <c r="ZJ417" s="1"/>
      <c r="ZK417" s="1"/>
      <c r="ZL417" s="1"/>
      <c r="ZM417" s="1"/>
      <c r="ZN417" s="1"/>
      <c r="ZO417" s="1"/>
      <c r="ZP417" s="1"/>
      <c r="ZQ417" s="1"/>
      <c r="ZR417" s="1"/>
      <c r="ZS417" s="1"/>
      <c r="ZT417" s="1"/>
      <c r="ZU417" s="1"/>
      <c r="ZV417" s="1"/>
      <c r="ZW417" s="1"/>
      <c r="ZX417" s="1"/>
      <c r="ZY417" s="1"/>
      <c r="ZZ417" s="1"/>
      <c r="AAA417" s="1"/>
      <c r="AAB417" s="1"/>
      <c r="AAC417" s="1"/>
      <c r="AAD417" s="1"/>
      <c r="AAE417" s="1"/>
      <c r="AAF417" s="1"/>
      <c r="AAG417" s="1"/>
      <c r="AAH417" s="1"/>
      <c r="AAI417" s="1"/>
      <c r="AAJ417" s="1"/>
      <c r="AAK417" s="1"/>
      <c r="AAL417" s="1"/>
      <c r="AAM417" s="1"/>
      <c r="AAN417" s="1"/>
      <c r="AAO417" s="1"/>
      <c r="AAP417" s="1"/>
      <c r="AAQ417" s="1"/>
      <c r="AAR417" s="1"/>
      <c r="AAS417" s="1"/>
      <c r="AAT417" s="1"/>
      <c r="AAU417" s="1"/>
      <c r="AAV417" s="1"/>
      <c r="AAW417" s="1"/>
      <c r="AAX417" s="1"/>
      <c r="AAY417" s="1"/>
      <c r="AAZ417" s="1"/>
      <c r="ABA417" s="1"/>
      <c r="ABB417" s="1"/>
      <c r="ABC417" s="1"/>
      <c r="ABD417" s="1"/>
      <c r="ABE417" s="1"/>
      <c r="ABF417" s="1"/>
      <c r="ABG417" s="1"/>
      <c r="ABH417" s="1"/>
      <c r="ABI417" s="1"/>
      <c r="ABJ417" s="1"/>
      <c r="ABK417" s="1"/>
      <c r="ABL417" s="1"/>
      <c r="ABM417" s="1"/>
      <c r="ABN417" s="1"/>
      <c r="ABO417" s="1"/>
      <c r="ABP417" s="1"/>
      <c r="ABQ417" s="1"/>
      <c r="ABR417" s="1"/>
      <c r="ABS417" s="1"/>
      <c r="ABT417" s="1"/>
      <c r="ABU417" s="1"/>
      <c r="ABV417" s="1"/>
      <c r="ABW417" s="1"/>
      <c r="ABX417" s="1"/>
      <c r="ABY417" s="1"/>
      <c r="ABZ417" s="1"/>
      <c r="ACA417" s="1"/>
      <c r="ACB417" s="1"/>
      <c r="ACC417" s="1"/>
      <c r="ACD417" s="1"/>
      <c r="ACE417" s="1"/>
      <c r="ACF417" s="1"/>
      <c r="ACG417" s="1"/>
      <c r="ACH417" s="1"/>
      <c r="ACI417" s="1"/>
      <c r="ACJ417" s="1"/>
      <c r="ACK417" s="1"/>
      <c r="ACL417" s="1"/>
      <c r="ACM417" s="1"/>
      <c r="ACN417" s="1"/>
      <c r="ACO417" s="1"/>
      <c r="ACP417" s="1"/>
      <c r="ACQ417" s="1"/>
      <c r="ACR417" s="1"/>
      <c r="ACS417" s="1"/>
      <c r="ACT417" s="1"/>
      <c r="ACU417" s="1"/>
      <c r="ACV417" s="1"/>
      <c r="ACW417" s="1"/>
      <c r="ACX417" s="1"/>
      <c r="ACY417" s="1"/>
      <c r="ACZ417" s="1"/>
      <c r="ADA417" s="1"/>
      <c r="ADB417" s="1"/>
      <c r="ADC417" s="1"/>
      <c r="ADD417" s="1"/>
      <c r="ADE417" s="1"/>
      <c r="ADF417" s="1"/>
      <c r="ADG417" s="1"/>
      <c r="ADH417" s="1"/>
      <c r="ADI417" s="1"/>
      <c r="ADJ417" s="1"/>
      <c r="ADK417" s="1"/>
      <c r="ADL417" s="1"/>
      <c r="ADM417" s="1"/>
      <c r="ADN417" s="1"/>
      <c r="ADO417" s="1"/>
      <c r="ADP417" s="1"/>
      <c r="ADQ417" s="1"/>
      <c r="ADR417" s="1"/>
      <c r="ADS417" s="1"/>
      <c r="ADT417" s="1"/>
      <c r="ADU417" s="1"/>
      <c r="ADV417" s="1"/>
      <c r="ADW417" s="1"/>
      <c r="ADX417" s="1"/>
      <c r="ADY417" s="1"/>
      <c r="ADZ417" s="1"/>
      <c r="AEA417" s="1"/>
      <c r="AEB417" s="1"/>
      <c r="AEC417" s="1"/>
      <c r="AED417" s="1"/>
      <c r="AEE417" s="1"/>
      <c r="AEF417" s="1"/>
      <c r="AEG417" s="1"/>
      <c r="AEH417" s="1"/>
      <c r="AEI417" s="1"/>
      <c r="AEJ417" s="1"/>
      <c r="AEK417" s="1"/>
      <c r="AEL417" s="1"/>
      <c r="AEM417" s="1"/>
      <c r="AEN417" s="1"/>
      <c r="AEO417" s="1"/>
      <c r="AEP417" s="1"/>
      <c r="AEQ417" s="1"/>
      <c r="AER417" s="1"/>
      <c r="AES417" s="1"/>
      <c r="AET417" s="1"/>
      <c r="AEU417" s="1"/>
      <c r="AEV417" s="1"/>
      <c r="AEW417" s="1"/>
      <c r="AEX417" s="1"/>
      <c r="AEY417" s="1"/>
      <c r="AEZ417" s="1"/>
      <c r="AFA417" s="1"/>
      <c r="AFB417" s="1"/>
      <c r="AFC417" s="1"/>
      <c r="AFD417" s="1"/>
      <c r="AFE417" s="1"/>
      <c r="AFF417" s="1"/>
      <c r="AFG417" s="1"/>
      <c r="AFH417" s="1"/>
      <c r="AFI417" s="1"/>
      <c r="AFJ417" s="1"/>
      <c r="AFK417" s="1"/>
      <c r="AFL417" s="1"/>
      <c r="AFM417" s="1"/>
      <c r="AFN417" s="1"/>
      <c r="AFO417" s="1"/>
      <c r="AFP417" s="1"/>
      <c r="AFQ417" s="1"/>
      <c r="AFR417" s="1"/>
      <c r="AFS417" s="1"/>
      <c r="AFT417" s="1"/>
      <c r="AFU417" s="1"/>
      <c r="AFV417" s="1"/>
      <c r="AFW417" s="1"/>
      <c r="AFX417" s="1"/>
      <c r="AFY417" s="1"/>
      <c r="AFZ417" s="1"/>
      <c r="AGA417" s="1"/>
      <c r="AGB417" s="1"/>
      <c r="AGC417" s="1"/>
      <c r="AGD417" s="1"/>
      <c r="AGE417" s="1"/>
      <c r="AGF417" s="1"/>
      <c r="AGG417" s="1"/>
      <c r="AGH417" s="1"/>
      <c r="AGI417" s="1"/>
      <c r="AGJ417" s="1"/>
      <c r="AGK417" s="1"/>
      <c r="AGL417" s="1"/>
      <c r="AGM417" s="1"/>
      <c r="AGN417" s="1"/>
      <c r="AGO417" s="1"/>
      <c r="AGP417" s="1"/>
      <c r="AGQ417" s="1"/>
      <c r="AGR417" s="1"/>
      <c r="AGS417" s="1"/>
      <c r="AGT417" s="1"/>
      <c r="AGU417" s="1"/>
      <c r="AGV417" s="1"/>
      <c r="AGW417" s="1"/>
      <c r="AGX417" s="1"/>
      <c r="AGY417" s="1"/>
      <c r="AGZ417" s="1"/>
      <c r="AHA417" s="1"/>
      <c r="AHB417" s="1"/>
      <c r="AHC417" s="1"/>
      <c r="AHD417" s="1"/>
      <c r="AHE417" s="1"/>
      <c r="AHF417" s="1"/>
      <c r="AHG417" s="1"/>
      <c r="AHH417" s="1"/>
      <c r="AHI417" s="1"/>
      <c r="AHJ417" s="1"/>
      <c r="AHK417" s="1"/>
      <c r="AHL417" s="1"/>
      <c r="AHM417" s="1"/>
      <c r="AHN417" s="1"/>
      <c r="AHO417" s="1"/>
      <c r="AHP417" s="1"/>
      <c r="AHQ417" s="1"/>
      <c r="AHR417" s="1"/>
      <c r="AHS417" s="1"/>
      <c r="AHT417" s="1"/>
      <c r="AHU417" s="1"/>
      <c r="AHV417" s="1"/>
      <c r="AHW417" s="1"/>
      <c r="AHX417" s="1"/>
      <c r="AHY417" s="1"/>
      <c r="AHZ417" s="1"/>
      <c r="AIA417" s="1"/>
      <c r="AIB417" s="1"/>
      <c r="AIC417" s="1"/>
      <c r="AID417" s="1"/>
      <c r="AIE417" s="1"/>
      <c r="AIF417" s="1"/>
      <c r="AIG417" s="1"/>
      <c r="AIH417" s="1"/>
      <c r="AII417" s="1"/>
      <c r="AIJ417" s="1"/>
      <c r="AIK417" s="1"/>
      <c r="AIL417" s="1"/>
      <c r="AIM417" s="1"/>
      <c r="AIN417" s="1"/>
      <c r="AIO417" s="1"/>
      <c r="AIP417" s="1"/>
      <c r="AIQ417" s="1"/>
      <c r="AIR417" s="1"/>
      <c r="AIS417" s="1"/>
      <c r="AIT417" s="1"/>
      <c r="AIU417" s="1"/>
      <c r="AIV417" s="1"/>
      <c r="AIW417" s="1"/>
      <c r="AIX417" s="1"/>
      <c r="AIY417" s="1"/>
      <c r="AIZ417" s="1"/>
      <c r="AJA417" s="1"/>
      <c r="AJB417" s="1"/>
      <c r="AJC417" s="1"/>
      <c r="AJD417" s="1"/>
      <c r="AJE417" s="1"/>
      <c r="AJF417" s="1"/>
      <c r="AJG417" s="1"/>
      <c r="AJH417" s="1"/>
      <c r="AJI417" s="1"/>
      <c r="AJJ417" s="1"/>
      <c r="AJK417" s="1"/>
      <c r="AJL417" s="1"/>
      <c r="AJM417" s="1"/>
      <c r="AJN417" s="1"/>
      <c r="AJO417" s="1"/>
      <c r="AJP417" s="1"/>
      <c r="AJQ417" s="1"/>
      <c r="AJR417" s="1"/>
      <c r="AJS417" s="1"/>
      <c r="AJT417" s="1"/>
      <c r="AJU417" s="1"/>
      <c r="AJV417" s="1"/>
      <c r="AJW417" s="1"/>
      <c r="AJX417" s="1"/>
      <c r="AJY417" s="1"/>
      <c r="AJZ417" s="1"/>
      <c r="AKA417" s="1"/>
      <c r="AKB417" s="1"/>
      <c r="AKC417" s="1"/>
      <c r="AKD417" s="1"/>
      <c r="AKE417" s="1"/>
      <c r="AKF417" s="1"/>
      <c r="AKG417" s="1"/>
      <c r="AKH417" s="1"/>
      <c r="AKI417" s="1"/>
      <c r="AKJ417" s="1"/>
      <c r="AKK417" s="1"/>
      <c r="AKL417" s="1"/>
      <c r="AKM417" s="1"/>
      <c r="AKN417" s="1"/>
      <c r="AKO417" s="1"/>
      <c r="AKP417" s="1"/>
      <c r="AKQ417" s="1"/>
      <c r="AKR417" s="1"/>
      <c r="AKS417" s="1"/>
      <c r="AKT417" s="1"/>
      <c r="AKU417" s="1"/>
      <c r="AKV417" s="1"/>
      <c r="AKW417" s="1"/>
      <c r="AKX417" s="1"/>
      <c r="AKY417" s="1"/>
      <c r="AKZ417" s="1"/>
      <c r="ALA417" s="1"/>
      <c r="ALB417" s="1"/>
      <c r="ALC417" s="1"/>
      <c r="ALD417" s="1"/>
      <c r="ALE417" s="1"/>
      <c r="ALF417" s="1"/>
      <c r="ALG417" s="1"/>
      <c r="ALH417" s="1"/>
      <c r="ALI417" s="1"/>
      <c r="ALJ417" s="1"/>
      <c r="ALK417" s="1"/>
      <c r="ALL417" s="1"/>
      <c r="ALM417" s="1"/>
      <c r="ALN417" s="1"/>
      <c r="ALO417" s="1"/>
      <c r="ALP417" s="1"/>
      <c r="ALQ417" s="1"/>
      <c r="ALR417" s="1"/>
      <c r="ALS417" s="1"/>
      <c r="ALT417" s="1"/>
      <c r="ALU417" s="1"/>
      <c r="ALV417" s="1"/>
      <c r="ALW417" s="1"/>
      <c r="ALX417" s="1"/>
      <c r="ALY417" s="1"/>
      <c r="ALZ417" s="1"/>
      <c r="AMA417" s="1"/>
      <c r="AMB417" s="1"/>
      <c r="AMC417" s="1"/>
      <c r="AMD417" s="1"/>
      <c r="AME417" s="1"/>
      <c r="AMF417" s="1"/>
      <c r="AMG417" s="1"/>
      <c r="AMH417" s="1"/>
      <c r="AMI417" s="1"/>
      <c r="AMJ417" s="1"/>
    </row>
    <row r="418" spans="1:1024" customFormat="1" hidden="1" x14ac:dyDescent="0.25">
      <c r="A418" s="49" t="s">
        <v>942</v>
      </c>
      <c r="B418" s="10">
        <v>8413708100</v>
      </c>
      <c r="C418" s="13" t="s">
        <v>946</v>
      </c>
      <c r="D418" s="13" t="s">
        <v>947</v>
      </c>
      <c r="E418" s="27" t="s">
        <v>870</v>
      </c>
      <c r="F418" s="10"/>
      <c r="G418" s="10"/>
      <c r="H418" s="10"/>
      <c r="I418" s="10"/>
      <c r="J418" s="10"/>
      <c r="K418" s="38" t="s">
        <v>858</v>
      </c>
      <c r="L418" s="38">
        <v>7118004789</v>
      </c>
      <c r="M418" s="38" t="s">
        <v>859</v>
      </c>
      <c r="N418" s="13" t="s">
        <v>860</v>
      </c>
      <c r="O418" s="13" t="s">
        <v>861</v>
      </c>
      <c r="P418" s="15">
        <v>8413</v>
      </c>
      <c r="Q418" s="13" t="str">
        <f>MID(Таблица1[[#This Row],[ТН ВЭД 1]],1,2)</f>
        <v>84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  <c r="KN418" s="1"/>
      <c r="KO418" s="1"/>
      <c r="KP418" s="1"/>
      <c r="KQ418" s="1"/>
      <c r="KR418" s="1"/>
      <c r="KS418" s="1"/>
      <c r="KT418" s="1"/>
      <c r="KU418" s="1"/>
      <c r="KV418" s="1"/>
      <c r="KW418" s="1"/>
      <c r="KX418" s="1"/>
      <c r="KY418" s="1"/>
      <c r="KZ418" s="1"/>
      <c r="LA418" s="1"/>
      <c r="LB418" s="1"/>
      <c r="LC418" s="1"/>
      <c r="LD418" s="1"/>
      <c r="LE418" s="1"/>
      <c r="LF418" s="1"/>
      <c r="LG418" s="1"/>
      <c r="LH418" s="1"/>
      <c r="LI418" s="1"/>
      <c r="LJ418" s="1"/>
      <c r="LK418" s="1"/>
      <c r="LL418" s="1"/>
      <c r="LM418" s="1"/>
      <c r="LN418" s="1"/>
      <c r="LO418" s="1"/>
      <c r="LP418" s="1"/>
      <c r="LQ418" s="1"/>
      <c r="LR418" s="1"/>
      <c r="LS418" s="1"/>
      <c r="LT418" s="1"/>
      <c r="LU418" s="1"/>
      <c r="LV418" s="1"/>
      <c r="LW418" s="1"/>
      <c r="LX418" s="1"/>
      <c r="LY418" s="1"/>
      <c r="LZ418" s="1"/>
      <c r="MA418" s="1"/>
      <c r="MB418" s="1"/>
      <c r="MC418" s="1"/>
      <c r="MD418" s="1"/>
      <c r="ME418" s="1"/>
      <c r="MF418" s="1"/>
      <c r="MG418" s="1"/>
      <c r="MH418" s="1"/>
      <c r="MI418" s="1"/>
      <c r="MJ418" s="1"/>
      <c r="MK418" s="1"/>
      <c r="ML418" s="1"/>
      <c r="MM418" s="1"/>
      <c r="MN418" s="1"/>
      <c r="MO418" s="1"/>
      <c r="MP418" s="1"/>
      <c r="MQ418" s="1"/>
      <c r="MR418" s="1"/>
      <c r="MS418" s="1"/>
      <c r="MT418" s="1"/>
      <c r="MU418" s="1"/>
      <c r="MV418" s="1"/>
      <c r="MW418" s="1"/>
      <c r="MX418" s="1"/>
      <c r="MY418" s="1"/>
      <c r="MZ418" s="1"/>
      <c r="NA418" s="1"/>
      <c r="NB418" s="1"/>
      <c r="NC418" s="1"/>
      <c r="ND418" s="1"/>
      <c r="NE418" s="1"/>
      <c r="NF418" s="1"/>
      <c r="NG418" s="1"/>
      <c r="NH418" s="1"/>
      <c r="NI418" s="1"/>
      <c r="NJ418" s="1"/>
      <c r="NK418" s="1"/>
      <c r="NL418" s="1"/>
      <c r="NM418" s="1"/>
      <c r="NN418" s="1"/>
      <c r="NO418" s="1"/>
      <c r="NP418" s="1"/>
      <c r="NQ418" s="1"/>
      <c r="NR418" s="1"/>
      <c r="NS418" s="1"/>
      <c r="NT418" s="1"/>
      <c r="NU418" s="1"/>
      <c r="NV418" s="1"/>
      <c r="NW418" s="1"/>
      <c r="NX418" s="1"/>
      <c r="NY418" s="1"/>
      <c r="NZ418" s="1"/>
      <c r="OA418" s="1"/>
      <c r="OB418" s="1"/>
      <c r="OC418" s="1"/>
      <c r="OD418" s="1"/>
      <c r="OE418" s="1"/>
      <c r="OF418" s="1"/>
      <c r="OG418" s="1"/>
      <c r="OH418" s="1"/>
      <c r="OI418" s="1"/>
      <c r="OJ418" s="1"/>
      <c r="OK418" s="1"/>
      <c r="OL418" s="1"/>
      <c r="OM418" s="1"/>
      <c r="ON418" s="1"/>
      <c r="OO418" s="1"/>
      <c r="OP418" s="1"/>
      <c r="OQ418" s="1"/>
      <c r="OR418" s="1"/>
      <c r="OS418" s="1"/>
      <c r="OT418" s="1"/>
      <c r="OU418" s="1"/>
      <c r="OV418" s="1"/>
      <c r="OW418" s="1"/>
      <c r="OX418" s="1"/>
      <c r="OY418" s="1"/>
      <c r="OZ418" s="1"/>
      <c r="PA418" s="1"/>
      <c r="PB418" s="1"/>
      <c r="PC418" s="1"/>
      <c r="PD418" s="1"/>
      <c r="PE418" s="1"/>
      <c r="PF418" s="1"/>
      <c r="PG418" s="1"/>
      <c r="PH418" s="1"/>
      <c r="PI418" s="1"/>
      <c r="PJ418" s="1"/>
      <c r="PK418" s="1"/>
      <c r="PL418" s="1"/>
      <c r="PM418" s="1"/>
      <c r="PN418" s="1"/>
      <c r="PO418" s="1"/>
      <c r="PP418" s="1"/>
      <c r="PQ418" s="1"/>
      <c r="PR418" s="1"/>
      <c r="PS418" s="1"/>
      <c r="PT418" s="1"/>
      <c r="PU418" s="1"/>
      <c r="PV418" s="1"/>
      <c r="PW418" s="1"/>
      <c r="PX418" s="1"/>
      <c r="PY418" s="1"/>
      <c r="PZ418" s="1"/>
      <c r="QA418" s="1"/>
      <c r="QB418" s="1"/>
      <c r="QC418" s="1"/>
      <c r="QD418" s="1"/>
      <c r="QE418" s="1"/>
      <c r="QF418" s="1"/>
      <c r="QG418" s="1"/>
      <c r="QH418" s="1"/>
      <c r="QI418" s="1"/>
      <c r="QJ418" s="1"/>
      <c r="QK418" s="1"/>
      <c r="QL418" s="1"/>
      <c r="QM418" s="1"/>
      <c r="QN418" s="1"/>
      <c r="QO418" s="1"/>
      <c r="QP418" s="1"/>
      <c r="QQ418" s="1"/>
      <c r="QR418" s="1"/>
      <c r="QS418" s="1"/>
      <c r="QT418" s="1"/>
      <c r="QU418" s="1"/>
      <c r="QV418" s="1"/>
      <c r="QW418" s="1"/>
      <c r="QX418" s="1"/>
      <c r="QY418" s="1"/>
      <c r="QZ418" s="1"/>
      <c r="RA418" s="1"/>
      <c r="RB418" s="1"/>
      <c r="RC418" s="1"/>
      <c r="RD418" s="1"/>
      <c r="RE418" s="1"/>
      <c r="RF418" s="1"/>
      <c r="RG418" s="1"/>
      <c r="RH418" s="1"/>
      <c r="RI418" s="1"/>
      <c r="RJ418" s="1"/>
      <c r="RK418" s="1"/>
      <c r="RL418" s="1"/>
      <c r="RM418" s="1"/>
      <c r="RN418" s="1"/>
      <c r="RO418" s="1"/>
      <c r="RP418" s="1"/>
      <c r="RQ418" s="1"/>
      <c r="RR418" s="1"/>
      <c r="RS418" s="1"/>
      <c r="RT418" s="1"/>
      <c r="RU418" s="1"/>
      <c r="RV418" s="1"/>
      <c r="RW418" s="1"/>
      <c r="RX418" s="1"/>
      <c r="RY418" s="1"/>
      <c r="RZ418" s="1"/>
      <c r="SA418" s="1"/>
      <c r="SB418" s="1"/>
      <c r="SC418" s="1"/>
      <c r="SD418" s="1"/>
      <c r="SE418" s="1"/>
      <c r="SF418" s="1"/>
      <c r="SG418" s="1"/>
      <c r="SH418" s="1"/>
      <c r="SI418" s="1"/>
      <c r="SJ418" s="1"/>
      <c r="SK418" s="1"/>
      <c r="SL418" s="1"/>
      <c r="SM418" s="1"/>
      <c r="SN418" s="1"/>
      <c r="SO418" s="1"/>
      <c r="SP418" s="1"/>
      <c r="SQ418" s="1"/>
      <c r="SR418" s="1"/>
      <c r="SS418" s="1"/>
      <c r="ST418" s="1"/>
      <c r="SU418" s="1"/>
      <c r="SV418" s="1"/>
      <c r="SW418" s="1"/>
      <c r="SX418" s="1"/>
      <c r="SY418" s="1"/>
      <c r="SZ418" s="1"/>
      <c r="TA418" s="1"/>
      <c r="TB418" s="1"/>
      <c r="TC418" s="1"/>
      <c r="TD418" s="1"/>
      <c r="TE418" s="1"/>
      <c r="TF418" s="1"/>
      <c r="TG418" s="1"/>
      <c r="TH418" s="1"/>
      <c r="TI418" s="1"/>
      <c r="TJ418" s="1"/>
      <c r="TK418" s="1"/>
      <c r="TL418" s="1"/>
      <c r="TM418" s="1"/>
      <c r="TN418" s="1"/>
      <c r="TO418" s="1"/>
      <c r="TP418" s="1"/>
      <c r="TQ418" s="1"/>
      <c r="TR418" s="1"/>
      <c r="TS418" s="1"/>
      <c r="TT418" s="1"/>
      <c r="TU418" s="1"/>
      <c r="TV418" s="1"/>
      <c r="TW418" s="1"/>
      <c r="TX418" s="1"/>
      <c r="TY418" s="1"/>
      <c r="TZ418" s="1"/>
      <c r="UA418" s="1"/>
      <c r="UB418" s="1"/>
      <c r="UC418" s="1"/>
      <c r="UD418" s="1"/>
      <c r="UE418" s="1"/>
      <c r="UF418" s="1"/>
      <c r="UG418" s="1"/>
      <c r="UH418" s="1"/>
      <c r="UI418" s="1"/>
      <c r="UJ418" s="1"/>
      <c r="UK418" s="1"/>
      <c r="UL418" s="1"/>
      <c r="UM418" s="1"/>
      <c r="UN418" s="1"/>
      <c r="UO418" s="1"/>
      <c r="UP418" s="1"/>
      <c r="UQ418" s="1"/>
      <c r="UR418" s="1"/>
      <c r="US418" s="1"/>
      <c r="UT418" s="1"/>
      <c r="UU418" s="1"/>
      <c r="UV418" s="1"/>
      <c r="UW418" s="1"/>
      <c r="UX418" s="1"/>
      <c r="UY418" s="1"/>
      <c r="UZ418" s="1"/>
      <c r="VA418" s="1"/>
      <c r="VB418" s="1"/>
      <c r="VC418" s="1"/>
      <c r="VD418" s="1"/>
      <c r="VE418" s="1"/>
      <c r="VF418" s="1"/>
      <c r="VG418" s="1"/>
      <c r="VH418" s="1"/>
      <c r="VI418" s="1"/>
      <c r="VJ418" s="1"/>
      <c r="VK418" s="1"/>
      <c r="VL418" s="1"/>
      <c r="VM418" s="1"/>
      <c r="VN418" s="1"/>
      <c r="VO418" s="1"/>
      <c r="VP418" s="1"/>
      <c r="VQ418" s="1"/>
      <c r="VR418" s="1"/>
      <c r="VS418" s="1"/>
      <c r="VT418" s="1"/>
      <c r="VU418" s="1"/>
      <c r="VV418" s="1"/>
      <c r="VW418" s="1"/>
      <c r="VX418" s="1"/>
      <c r="VY418" s="1"/>
      <c r="VZ418" s="1"/>
      <c r="WA418" s="1"/>
      <c r="WB418" s="1"/>
      <c r="WC418" s="1"/>
      <c r="WD418" s="1"/>
      <c r="WE418" s="1"/>
      <c r="WF418" s="1"/>
      <c r="WG418" s="1"/>
      <c r="WH418" s="1"/>
      <c r="WI418" s="1"/>
      <c r="WJ418" s="1"/>
      <c r="WK418" s="1"/>
      <c r="WL418" s="1"/>
      <c r="WM418" s="1"/>
      <c r="WN418" s="1"/>
      <c r="WO418" s="1"/>
      <c r="WP418" s="1"/>
      <c r="WQ418" s="1"/>
      <c r="WR418" s="1"/>
      <c r="WS418" s="1"/>
      <c r="WT418" s="1"/>
      <c r="WU418" s="1"/>
      <c r="WV418" s="1"/>
      <c r="WW418" s="1"/>
      <c r="WX418" s="1"/>
      <c r="WY418" s="1"/>
      <c r="WZ418" s="1"/>
      <c r="XA418" s="1"/>
      <c r="XB418" s="1"/>
      <c r="XC418" s="1"/>
      <c r="XD418" s="1"/>
      <c r="XE418" s="1"/>
      <c r="XF418" s="1"/>
      <c r="XG418" s="1"/>
      <c r="XH418" s="1"/>
      <c r="XI418" s="1"/>
      <c r="XJ418" s="1"/>
      <c r="XK418" s="1"/>
      <c r="XL418" s="1"/>
      <c r="XM418" s="1"/>
      <c r="XN418" s="1"/>
      <c r="XO418" s="1"/>
      <c r="XP418" s="1"/>
      <c r="XQ418" s="1"/>
      <c r="XR418" s="1"/>
      <c r="XS418" s="1"/>
      <c r="XT418" s="1"/>
      <c r="XU418" s="1"/>
      <c r="XV418" s="1"/>
      <c r="XW418" s="1"/>
      <c r="XX418" s="1"/>
      <c r="XY418" s="1"/>
      <c r="XZ418" s="1"/>
      <c r="YA418" s="1"/>
      <c r="YB418" s="1"/>
      <c r="YC418" s="1"/>
      <c r="YD418" s="1"/>
      <c r="YE418" s="1"/>
      <c r="YF418" s="1"/>
      <c r="YG418" s="1"/>
      <c r="YH418" s="1"/>
      <c r="YI418" s="1"/>
      <c r="YJ418" s="1"/>
      <c r="YK418" s="1"/>
      <c r="YL418" s="1"/>
      <c r="YM418" s="1"/>
      <c r="YN418" s="1"/>
      <c r="YO418" s="1"/>
      <c r="YP418" s="1"/>
      <c r="YQ418" s="1"/>
      <c r="YR418" s="1"/>
      <c r="YS418" s="1"/>
      <c r="YT418" s="1"/>
      <c r="YU418" s="1"/>
      <c r="YV418" s="1"/>
      <c r="YW418" s="1"/>
      <c r="YX418" s="1"/>
      <c r="YY418" s="1"/>
      <c r="YZ418" s="1"/>
      <c r="ZA418" s="1"/>
      <c r="ZB418" s="1"/>
      <c r="ZC418" s="1"/>
      <c r="ZD418" s="1"/>
      <c r="ZE418" s="1"/>
      <c r="ZF418" s="1"/>
      <c r="ZG418" s="1"/>
      <c r="ZH418" s="1"/>
      <c r="ZI418" s="1"/>
      <c r="ZJ418" s="1"/>
      <c r="ZK418" s="1"/>
      <c r="ZL418" s="1"/>
      <c r="ZM418" s="1"/>
      <c r="ZN418" s="1"/>
      <c r="ZO418" s="1"/>
      <c r="ZP418" s="1"/>
      <c r="ZQ418" s="1"/>
      <c r="ZR418" s="1"/>
      <c r="ZS418" s="1"/>
      <c r="ZT418" s="1"/>
      <c r="ZU418" s="1"/>
      <c r="ZV418" s="1"/>
      <c r="ZW418" s="1"/>
      <c r="ZX418" s="1"/>
      <c r="ZY418" s="1"/>
      <c r="ZZ418" s="1"/>
      <c r="AAA418" s="1"/>
      <c r="AAB418" s="1"/>
      <c r="AAC418" s="1"/>
      <c r="AAD418" s="1"/>
      <c r="AAE418" s="1"/>
      <c r="AAF418" s="1"/>
      <c r="AAG418" s="1"/>
      <c r="AAH418" s="1"/>
      <c r="AAI418" s="1"/>
      <c r="AAJ418" s="1"/>
      <c r="AAK418" s="1"/>
      <c r="AAL418" s="1"/>
      <c r="AAM418" s="1"/>
      <c r="AAN418" s="1"/>
      <c r="AAO418" s="1"/>
      <c r="AAP418" s="1"/>
      <c r="AAQ418" s="1"/>
      <c r="AAR418" s="1"/>
      <c r="AAS418" s="1"/>
      <c r="AAT418" s="1"/>
      <c r="AAU418" s="1"/>
      <c r="AAV418" s="1"/>
      <c r="AAW418" s="1"/>
      <c r="AAX418" s="1"/>
      <c r="AAY418" s="1"/>
      <c r="AAZ418" s="1"/>
      <c r="ABA418" s="1"/>
      <c r="ABB418" s="1"/>
      <c r="ABC418" s="1"/>
      <c r="ABD418" s="1"/>
      <c r="ABE418" s="1"/>
      <c r="ABF418" s="1"/>
      <c r="ABG418" s="1"/>
      <c r="ABH418" s="1"/>
      <c r="ABI418" s="1"/>
      <c r="ABJ418" s="1"/>
      <c r="ABK418" s="1"/>
      <c r="ABL418" s="1"/>
      <c r="ABM418" s="1"/>
      <c r="ABN418" s="1"/>
      <c r="ABO418" s="1"/>
      <c r="ABP418" s="1"/>
      <c r="ABQ418" s="1"/>
      <c r="ABR418" s="1"/>
      <c r="ABS418" s="1"/>
      <c r="ABT418" s="1"/>
      <c r="ABU418" s="1"/>
      <c r="ABV418" s="1"/>
      <c r="ABW418" s="1"/>
      <c r="ABX418" s="1"/>
      <c r="ABY418" s="1"/>
      <c r="ABZ418" s="1"/>
      <c r="ACA418" s="1"/>
      <c r="ACB418" s="1"/>
      <c r="ACC418" s="1"/>
      <c r="ACD418" s="1"/>
      <c r="ACE418" s="1"/>
      <c r="ACF418" s="1"/>
      <c r="ACG418" s="1"/>
      <c r="ACH418" s="1"/>
      <c r="ACI418" s="1"/>
      <c r="ACJ418" s="1"/>
      <c r="ACK418" s="1"/>
      <c r="ACL418" s="1"/>
      <c r="ACM418" s="1"/>
      <c r="ACN418" s="1"/>
      <c r="ACO418" s="1"/>
      <c r="ACP418" s="1"/>
      <c r="ACQ418" s="1"/>
      <c r="ACR418" s="1"/>
      <c r="ACS418" s="1"/>
      <c r="ACT418" s="1"/>
      <c r="ACU418" s="1"/>
      <c r="ACV418" s="1"/>
      <c r="ACW418" s="1"/>
      <c r="ACX418" s="1"/>
      <c r="ACY418" s="1"/>
      <c r="ACZ418" s="1"/>
      <c r="ADA418" s="1"/>
      <c r="ADB418" s="1"/>
      <c r="ADC418" s="1"/>
      <c r="ADD418" s="1"/>
      <c r="ADE418" s="1"/>
      <c r="ADF418" s="1"/>
      <c r="ADG418" s="1"/>
      <c r="ADH418" s="1"/>
      <c r="ADI418" s="1"/>
      <c r="ADJ418" s="1"/>
      <c r="ADK418" s="1"/>
      <c r="ADL418" s="1"/>
      <c r="ADM418" s="1"/>
      <c r="ADN418" s="1"/>
      <c r="ADO418" s="1"/>
      <c r="ADP418" s="1"/>
      <c r="ADQ418" s="1"/>
      <c r="ADR418" s="1"/>
      <c r="ADS418" s="1"/>
      <c r="ADT418" s="1"/>
      <c r="ADU418" s="1"/>
      <c r="ADV418" s="1"/>
      <c r="ADW418" s="1"/>
      <c r="ADX418" s="1"/>
      <c r="ADY418" s="1"/>
      <c r="ADZ418" s="1"/>
      <c r="AEA418" s="1"/>
      <c r="AEB418" s="1"/>
      <c r="AEC418" s="1"/>
      <c r="AED418" s="1"/>
      <c r="AEE418" s="1"/>
      <c r="AEF418" s="1"/>
      <c r="AEG418" s="1"/>
      <c r="AEH418" s="1"/>
      <c r="AEI418" s="1"/>
      <c r="AEJ418" s="1"/>
      <c r="AEK418" s="1"/>
      <c r="AEL418" s="1"/>
      <c r="AEM418" s="1"/>
      <c r="AEN418" s="1"/>
      <c r="AEO418" s="1"/>
      <c r="AEP418" s="1"/>
      <c r="AEQ418" s="1"/>
      <c r="AER418" s="1"/>
      <c r="AES418" s="1"/>
      <c r="AET418" s="1"/>
      <c r="AEU418" s="1"/>
      <c r="AEV418" s="1"/>
      <c r="AEW418" s="1"/>
      <c r="AEX418" s="1"/>
      <c r="AEY418" s="1"/>
      <c r="AEZ418" s="1"/>
      <c r="AFA418" s="1"/>
      <c r="AFB418" s="1"/>
      <c r="AFC418" s="1"/>
      <c r="AFD418" s="1"/>
      <c r="AFE418" s="1"/>
      <c r="AFF418" s="1"/>
      <c r="AFG418" s="1"/>
      <c r="AFH418" s="1"/>
      <c r="AFI418" s="1"/>
      <c r="AFJ418" s="1"/>
      <c r="AFK418" s="1"/>
      <c r="AFL418" s="1"/>
      <c r="AFM418" s="1"/>
      <c r="AFN418" s="1"/>
      <c r="AFO418" s="1"/>
      <c r="AFP418" s="1"/>
      <c r="AFQ418" s="1"/>
      <c r="AFR418" s="1"/>
      <c r="AFS418" s="1"/>
      <c r="AFT418" s="1"/>
      <c r="AFU418" s="1"/>
      <c r="AFV418" s="1"/>
      <c r="AFW418" s="1"/>
      <c r="AFX418" s="1"/>
      <c r="AFY418" s="1"/>
      <c r="AFZ418" s="1"/>
      <c r="AGA418" s="1"/>
      <c r="AGB418" s="1"/>
      <c r="AGC418" s="1"/>
      <c r="AGD418" s="1"/>
      <c r="AGE418" s="1"/>
      <c r="AGF418" s="1"/>
      <c r="AGG418" s="1"/>
      <c r="AGH418" s="1"/>
      <c r="AGI418" s="1"/>
      <c r="AGJ418" s="1"/>
      <c r="AGK418" s="1"/>
      <c r="AGL418" s="1"/>
      <c r="AGM418" s="1"/>
      <c r="AGN418" s="1"/>
      <c r="AGO418" s="1"/>
      <c r="AGP418" s="1"/>
      <c r="AGQ418" s="1"/>
      <c r="AGR418" s="1"/>
      <c r="AGS418" s="1"/>
      <c r="AGT418" s="1"/>
      <c r="AGU418" s="1"/>
      <c r="AGV418" s="1"/>
      <c r="AGW418" s="1"/>
      <c r="AGX418" s="1"/>
      <c r="AGY418" s="1"/>
      <c r="AGZ418" s="1"/>
      <c r="AHA418" s="1"/>
      <c r="AHB418" s="1"/>
      <c r="AHC418" s="1"/>
      <c r="AHD418" s="1"/>
      <c r="AHE418" s="1"/>
      <c r="AHF418" s="1"/>
      <c r="AHG418" s="1"/>
      <c r="AHH418" s="1"/>
      <c r="AHI418" s="1"/>
      <c r="AHJ418" s="1"/>
      <c r="AHK418" s="1"/>
      <c r="AHL418" s="1"/>
      <c r="AHM418" s="1"/>
      <c r="AHN418" s="1"/>
      <c r="AHO418" s="1"/>
      <c r="AHP418" s="1"/>
      <c r="AHQ418" s="1"/>
      <c r="AHR418" s="1"/>
      <c r="AHS418" s="1"/>
      <c r="AHT418" s="1"/>
      <c r="AHU418" s="1"/>
      <c r="AHV418" s="1"/>
      <c r="AHW418" s="1"/>
      <c r="AHX418" s="1"/>
      <c r="AHY418" s="1"/>
      <c r="AHZ418" s="1"/>
      <c r="AIA418" s="1"/>
      <c r="AIB418" s="1"/>
      <c r="AIC418" s="1"/>
      <c r="AID418" s="1"/>
      <c r="AIE418" s="1"/>
      <c r="AIF418" s="1"/>
      <c r="AIG418" s="1"/>
      <c r="AIH418" s="1"/>
      <c r="AII418" s="1"/>
      <c r="AIJ418" s="1"/>
      <c r="AIK418" s="1"/>
      <c r="AIL418" s="1"/>
      <c r="AIM418" s="1"/>
      <c r="AIN418" s="1"/>
      <c r="AIO418" s="1"/>
      <c r="AIP418" s="1"/>
      <c r="AIQ418" s="1"/>
      <c r="AIR418" s="1"/>
      <c r="AIS418" s="1"/>
      <c r="AIT418" s="1"/>
      <c r="AIU418" s="1"/>
      <c r="AIV418" s="1"/>
      <c r="AIW418" s="1"/>
      <c r="AIX418" s="1"/>
      <c r="AIY418" s="1"/>
      <c r="AIZ418" s="1"/>
      <c r="AJA418" s="1"/>
      <c r="AJB418" s="1"/>
      <c r="AJC418" s="1"/>
      <c r="AJD418" s="1"/>
      <c r="AJE418" s="1"/>
      <c r="AJF418" s="1"/>
      <c r="AJG418" s="1"/>
      <c r="AJH418" s="1"/>
      <c r="AJI418" s="1"/>
      <c r="AJJ418" s="1"/>
      <c r="AJK418" s="1"/>
      <c r="AJL418" s="1"/>
      <c r="AJM418" s="1"/>
      <c r="AJN418" s="1"/>
      <c r="AJO418" s="1"/>
      <c r="AJP418" s="1"/>
      <c r="AJQ418" s="1"/>
      <c r="AJR418" s="1"/>
      <c r="AJS418" s="1"/>
      <c r="AJT418" s="1"/>
      <c r="AJU418" s="1"/>
      <c r="AJV418" s="1"/>
      <c r="AJW418" s="1"/>
      <c r="AJX418" s="1"/>
      <c r="AJY418" s="1"/>
      <c r="AJZ418" s="1"/>
      <c r="AKA418" s="1"/>
      <c r="AKB418" s="1"/>
      <c r="AKC418" s="1"/>
      <c r="AKD418" s="1"/>
      <c r="AKE418" s="1"/>
      <c r="AKF418" s="1"/>
      <c r="AKG418" s="1"/>
      <c r="AKH418" s="1"/>
      <c r="AKI418" s="1"/>
      <c r="AKJ418" s="1"/>
      <c r="AKK418" s="1"/>
      <c r="AKL418" s="1"/>
      <c r="AKM418" s="1"/>
      <c r="AKN418" s="1"/>
      <c r="AKO418" s="1"/>
      <c r="AKP418" s="1"/>
      <c r="AKQ418" s="1"/>
      <c r="AKR418" s="1"/>
      <c r="AKS418" s="1"/>
      <c r="AKT418" s="1"/>
      <c r="AKU418" s="1"/>
      <c r="AKV418" s="1"/>
      <c r="AKW418" s="1"/>
      <c r="AKX418" s="1"/>
      <c r="AKY418" s="1"/>
      <c r="AKZ418" s="1"/>
      <c r="ALA418" s="1"/>
      <c r="ALB418" s="1"/>
      <c r="ALC418" s="1"/>
      <c r="ALD418" s="1"/>
      <c r="ALE418" s="1"/>
      <c r="ALF418" s="1"/>
      <c r="ALG418" s="1"/>
      <c r="ALH418" s="1"/>
      <c r="ALI418" s="1"/>
      <c r="ALJ418" s="1"/>
      <c r="ALK418" s="1"/>
      <c r="ALL418" s="1"/>
      <c r="ALM418" s="1"/>
      <c r="ALN418" s="1"/>
      <c r="ALO418" s="1"/>
      <c r="ALP418" s="1"/>
      <c r="ALQ418" s="1"/>
      <c r="ALR418" s="1"/>
      <c r="ALS418" s="1"/>
      <c r="ALT418" s="1"/>
      <c r="ALU418" s="1"/>
      <c r="ALV418" s="1"/>
      <c r="ALW418" s="1"/>
      <c r="ALX418" s="1"/>
      <c r="ALY418" s="1"/>
      <c r="ALZ418" s="1"/>
      <c r="AMA418" s="1"/>
      <c r="AMB418" s="1"/>
      <c r="AMC418" s="1"/>
      <c r="AMD418" s="1"/>
      <c r="AME418" s="1"/>
      <c r="AMF418" s="1"/>
      <c r="AMG418" s="1"/>
      <c r="AMH418" s="1"/>
      <c r="AMI418" s="1"/>
      <c r="AMJ418" s="1"/>
    </row>
    <row r="419" spans="1:1024" customFormat="1" hidden="1" x14ac:dyDescent="0.25">
      <c r="A419" s="41" t="s">
        <v>948</v>
      </c>
      <c r="B419" s="3">
        <v>8413707500</v>
      </c>
      <c r="C419" s="6" t="s">
        <v>949</v>
      </c>
      <c r="D419" s="6" t="s">
        <v>950</v>
      </c>
      <c r="E419" s="23" t="s">
        <v>870</v>
      </c>
      <c r="F419" s="3"/>
      <c r="G419" s="3"/>
      <c r="H419" s="3"/>
      <c r="I419" s="3"/>
      <c r="J419" s="3"/>
      <c r="K419" s="37" t="s">
        <v>858</v>
      </c>
      <c r="L419" s="37">
        <v>7118004789</v>
      </c>
      <c r="M419" s="37" t="s">
        <v>859</v>
      </c>
      <c r="N419" s="6" t="s">
        <v>860</v>
      </c>
      <c r="O419" s="6" t="s">
        <v>861</v>
      </c>
      <c r="P419" s="8">
        <v>8413</v>
      </c>
      <c r="Q419" s="6" t="str">
        <f>MID(Таблица1[[#This Row],[ТН ВЭД 1]],1,2)</f>
        <v>84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  <c r="MQ419" s="1"/>
      <c r="MR419" s="1"/>
      <c r="MS419" s="1"/>
      <c r="MT419" s="1"/>
      <c r="MU419" s="1"/>
      <c r="MV419" s="1"/>
      <c r="MW419" s="1"/>
      <c r="MX419" s="1"/>
      <c r="MY419" s="1"/>
      <c r="MZ419" s="1"/>
      <c r="NA419" s="1"/>
      <c r="NB419" s="1"/>
      <c r="NC419" s="1"/>
      <c r="ND419" s="1"/>
      <c r="NE419" s="1"/>
      <c r="NF419" s="1"/>
      <c r="NG419" s="1"/>
      <c r="NH419" s="1"/>
      <c r="NI419" s="1"/>
      <c r="NJ419" s="1"/>
      <c r="NK419" s="1"/>
      <c r="NL419" s="1"/>
      <c r="NM419" s="1"/>
      <c r="NN419" s="1"/>
      <c r="NO419" s="1"/>
      <c r="NP419" s="1"/>
      <c r="NQ419" s="1"/>
      <c r="NR419" s="1"/>
      <c r="NS419" s="1"/>
      <c r="NT419" s="1"/>
      <c r="NU419" s="1"/>
      <c r="NV419" s="1"/>
      <c r="NW419" s="1"/>
      <c r="NX419" s="1"/>
      <c r="NY419" s="1"/>
      <c r="NZ419" s="1"/>
      <c r="OA419" s="1"/>
      <c r="OB419" s="1"/>
      <c r="OC419" s="1"/>
      <c r="OD419" s="1"/>
      <c r="OE419" s="1"/>
      <c r="OF419" s="1"/>
      <c r="OG419" s="1"/>
      <c r="OH419" s="1"/>
      <c r="OI419" s="1"/>
      <c r="OJ419" s="1"/>
      <c r="OK419" s="1"/>
      <c r="OL419" s="1"/>
      <c r="OM419" s="1"/>
      <c r="ON419" s="1"/>
      <c r="OO419" s="1"/>
      <c r="OP419" s="1"/>
      <c r="OQ419" s="1"/>
      <c r="OR419" s="1"/>
      <c r="OS419" s="1"/>
      <c r="OT419" s="1"/>
      <c r="OU419" s="1"/>
      <c r="OV419" s="1"/>
      <c r="OW419" s="1"/>
      <c r="OX419" s="1"/>
      <c r="OY419" s="1"/>
      <c r="OZ419" s="1"/>
      <c r="PA419" s="1"/>
      <c r="PB419" s="1"/>
      <c r="PC419" s="1"/>
      <c r="PD419" s="1"/>
      <c r="PE419" s="1"/>
      <c r="PF419" s="1"/>
      <c r="PG419" s="1"/>
      <c r="PH419" s="1"/>
      <c r="PI419" s="1"/>
      <c r="PJ419" s="1"/>
      <c r="PK419" s="1"/>
      <c r="PL419" s="1"/>
      <c r="PM419" s="1"/>
      <c r="PN419" s="1"/>
      <c r="PO419" s="1"/>
      <c r="PP419" s="1"/>
      <c r="PQ419" s="1"/>
      <c r="PR419" s="1"/>
      <c r="PS419" s="1"/>
      <c r="PT419" s="1"/>
      <c r="PU419" s="1"/>
      <c r="PV419" s="1"/>
      <c r="PW419" s="1"/>
      <c r="PX419" s="1"/>
      <c r="PY419" s="1"/>
      <c r="PZ419" s="1"/>
      <c r="QA419" s="1"/>
      <c r="QB419" s="1"/>
      <c r="QC419" s="1"/>
      <c r="QD419" s="1"/>
      <c r="QE419" s="1"/>
      <c r="QF419" s="1"/>
      <c r="QG419" s="1"/>
      <c r="QH419" s="1"/>
      <c r="QI419" s="1"/>
      <c r="QJ419" s="1"/>
      <c r="QK419" s="1"/>
      <c r="QL419" s="1"/>
      <c r="QM419" s="1"/>
      <c r="QN419" s="1"/>
      <c r="QO419" s="1"/>
      <c r="QP419" s="1"/>
      <c r="QQ419" s="1"/>
      <c r="QR419" s="1"/>
      <c r="QS419" s="1"/>
      <c r="QT419" s="1"/>
      <c r="QU419" s="1"/>
      <c r="QV419" s="1"/>
      <c r="QW419" s="1"/>
      <c r="QX419" s="1"/>
      <c r="QY419" s="1"/>
      <c r="QZ419" s="1"/>
      <c r="RA419" s="1"/>
      <c r="RB419" s="1"/>
      <c r="RC419" s="1"/>
      <c r="RD419" s="1"/>
      <c r="RE419" s="1"/>
      <c r="RF419" s="1"/>
      <c r="RG419" s="1"/>
      <c r="RH419" s="1"/>
      <c r="RI419" s="1"/>
      <c r="RJ419" s="1"/>
      <c r="RK419" s="1"/>
      <c r="RL419" s="1"/>
      <c r="RM419" s="1"/>
      <c r="RN419" s="1"/>
      <c r="RO419" s="1"/>
      <c r="RP419" s="1"/>
      <c r="RQ419" s="1"/>
      <c r="RR419" s="1"/>
      <c r="RS419" s="1"/>
      <c r="RT419" s="1"/>
      <c r="RU419" s="1"/>
      <c r="RV419" s="1"/>
      <c r="RW419" s="1"/>
      <c r="RX419" s="1"/>
      <c r="RY419" s="1"/>
      <c r="RZ419" s="1"/>
      <c r="SA419" s="1"/>
      <c r="SB419" s="1"/>
      <c r="SC419" s="1"/>
      <c r="SD419" s="1"/>
      <c r="SE419" s="1"/>
      <c r="SF419" s="1"/>
      <c r="SG419" s="1"/>
      <c r="SH419" s="1"/>
      <c r="SI419" s="1"/>
      <c r="SJ419" s="1"/>
      <c r="SK419" s="1"/>
      <c r="SL419" s="1"/>
      <c r="SM419" s="1"/>
      <c r="SN419" s="1"/>
      <c r="SO419" s="1"/>
      <c r="SP419" s="1"/>
      <c r="SQ419" s="1"/>
      <c r="SR419" s="1"/>
      <c r="SS419" s="1"/>
      <c r="ST419" s="1"/>
      <c r="SU419" s="1"/>
      <c r="SV419" s="1"/>
      <c r="SW419" s="1"/>
      <c r="SX419" s="1"/>
      <c r="SY419" s="1"/>
      <c r="SZ419" s="1"/>
      <c r="TA419" s="1"/>
      <c r="TB419" s="1"/>
      <c r="TC419" s="1"/>
      <c r="TD419" s="1"/>
      <c r="TE419" s="1"/>
      <c r="TF419" s="1"/>
      <c r="TG419" s="1"/>
      <c r="TH419" s="1"/>
      <c r="TI419" s="1"/>
      <c r="TJ419" s="1"/>
      <c r="TK419" s="1"/>
      <c r="TL419" s="1"/>
      <c r="TM419" s="1"/>
      <c r="TN419" s="1"/>
      <c r="TO419" s="1"/>
      <c r="TP419" s="1"/>
      <c r="TQ419" s="1"/>
      <c r="TR419" s="1"/>
      <c r="TS419" s="1"/>
      <c r="TT419" s="1"/>
      <c r="TU419" s="1"/>
      <c r="TV419" s="1"/>
      <c r="TW419" s="1"/>
      <c r="TX419" s="1"/>
      <c r="TY419" s="1"/>
      <c r="TZ419" s="1"/>
      <c r="UA419" s="1"/>
      <c r="UB419" s="1"/>
      <c r="UC419" s="1"/>
      <c r="UD419" s="1"/>
      <c r="UE419" s="1"/>
      <c r="UF419" s="1"/>
      <c r="UG419" s="1"/>
      <c r="UH419" s="1"/>
      <c r="UI419" s="1"/>
      <c r="UJ419" s="1"/>
      <c r="UK419" s="1"/>
      <c r="UL419" s="1"/>
      <c r="UM419" s="1"/>
      <c r="UN419" s="1"/>
      <c r="UO419" s="1"/>
      <c r="UP419" s="1"/>
      <c r="UQ419" s="1"/>
      <c r="UR419" s="1"/>
      <c r="US419" s="1"/>
      <c r="UT419" s="1"/>
      <c r="UU419" s="1"/>
      <c r="UV419" s="1"/>
      <c r="UW419" s="1"/>
      <c r="UX419" s="1"/>
      <c r="UY419" s="1"/>
      <c r="UZ419" s="1"/>
      <c r="VA419" s="1"/>
      <c r="VB419" s="1"/>
      <c r="VC419" s="1"/>
      <c r="VD419" s="1"/>
      <c r="VE419" s="1"/>
      <c r="VF419" s="1"/>
      <c r="VG419" s="1"/>
      <c r="VH419" s="1"/>
      <c r="VI419" s="1"/>
      <c r="VJ419" s="1"/>
      <c r="VK419" s="1"/>
      <c r="VL419" s="1"/>
      <c r="VM419" s="1"/>
      <c r="VN419" s="1"/>
      <c r="VO419" s="1"/>
      <c r="VP419" s="1"/>
      <c r="VQ419" s="1"/>
      <c r="VR419" s="1"/>
      <c r="VS419" s="1"/>
      <c r="VT419" s="1"/>
      <c r="VU419" s="1"/>
      <c r="VV419" s="1"/>
      <c r="VW419" s="1"/>
      <c r="VX419" s="1"/>
      <c r="VY419" s="1"/>
      <c r="VZ419" s="1"/>
      <c r="WA419" s="1"/>
      <c r="WB419" s="1"/>
      <c r="WC419" s="1"/>
      <c r="WD419" s="1"/>
      <c r="WE419" s="1"/>
      <c r="WF419" s="1"/>
      <c r="WG419" s="1"/>
      <c r="WH419" s="1"/>
      <c r="WI419" s="1"/>
      <c r="WJ419" s="1"/>
      <c r="WK419" s="1"/>
      <c r="WL419" s="1"/>
      <c r="WM419" s="1"/>
      <c r="WN419" s="1"/>
      <c r="WO419" s="1"/>
      <c r="WP419" s="1"/>
      <c r="WQ419" s="1"/>
      <c r="WR419" s="1"/>
      <c r="WS419" s="1"/>
      <c r="WT419" s="1"/>
      <c r="WU419" s="1"/>
      <c r="WV419" s="1"/>
      <c r="WW419" s="1"/>
      <c r="WX419" s="1"/>
      <c r="WY419" s="1"/>
      <c r="WZ419" s="1"/>
      <c r="XA419" s="1"/>
      <c r="XB419" s="1"/>
      <c r="XC419" s="1"/>
      <c r="XD419" s="1"/>
      <c r="XE419" s="1"/>
      <c r="XF419" s="1"/>
      <c r="XG419" s="1"/>
      <c r="XH419" s="1"/>
      <c r="XI419" s="1"/>
      <c r="XJ419" s="1"/>
      <c r="XK419" s="1"/>
      <c r="XL419" s="1"/>
      <c r="XM419" s="1"/>
      <c r="XN419" s="1"/>
      <c r="XO419" s="1"/>
      <c r="XP419" s="1"/>
      <c r="XQ419" s="1"/>
      <c r="XR419" s="1"/>
      <c r="XS419" s="1"/>
      <c r="XT419" s="1"/>
      <c r="XU419" s="1"/>
      <c r="XV419" s="1"/>
      <c r="XW419" s="1"/>
      <c r="XX419" s="1"/>
      <c r="XY419" s="1"/>
      <c r="XZ419" s="1"/>
      <c r="YA419" s="1"/>
      <c r="YB419" s="1"/>
      <c r="YC419" s="1"/>
      <c r="YD419" s="1"/>
      <c r="YE419" s="1"/>
      <c r="YF419" s="1"/>
      <c r="YG419" s="1"/>
      <c r="YH419" s="1"/>
      <c r="YI419" s="1"/>
      <c r="YJ419" s="1"/>
      <c r="YK419" s="1"/>
      <c r="YL419" s="1"/>
      <c r="YM419" s="1"/>
      <c r="YN419" s="1"/>
      <c r="YO419" s="1"/>
      <c r="YP419" s="1"/>
      <c r="YQ419" s="1"/>
      <c r="YR419" s="1"/>
      <c r="YS419" s="1"/>
      <c r="YT419" s="1"/>
      <c r="YU419" s="1"/>
      <c r="YV419" s="1"/>
      <c r="YW419" s="1"/>
      <c r="YX419" s="1"/>
      <c r="YY419" s="1"/>
      <c r="YZ419" s="1"/>
      <c r="ZA419" s="1"/>
      <c r="ZB419" s="1"/>
      <c r="ZC419" s="1"/>
      <c r="ZD419" s="1"/>
      <c r="ZE419" s="1"/>
      <c r="ZF419" s="1"/>
      <c r="ZG419" s="1"/>
      <c r="ZH419" s="1"/>
      <c r="ZI419" s="1"/>
      <c r="ZJ419" s="1"/>
      <c r="ZK419" s="1"/>
      <c r="ZL419" s="1"/>
      <c r="ZM419" s="1"/>
      <c r="ZN419" s="1"/>
      <c r="ZO419" s="1"/>
      <c r="ZP419" s="1"/>
      <c r="ZQ419" s="1"/>
      <c r="ZR419" s="1"/>
      <c r="ZS419" s="1"/>
      <c r="ZT419" s="1"/>
      <c r="ZU419" s="1"/>
      <c r="ZV419" s="1"/>
      <c r="ZW419" s="1"/>
      <c r="ZX419" s="1"/>
      <c r="ZY419" s="1"/>
      <c r="ZZ419" s="1"/>
      <c r="AAA419" s="1"/>
      <c r="AAB419" s="1"/>
      <c r="AAC419" s="1"/>
      <c r="AAD419" s="1"/>
      <c r="AAE419" s="1"/>
      <c r="AAF419" s="1"/>
      <c r="AAG419" s="1"/>
      <c r="AAH419" s="1"/>
      <c r="AAI419" s="1"/>
      <c r="AAJ419" s="1"/>
      <c r="AAK419" s="1"/>
      <c r="AAL419" s="1"/>
      <c r="AAM419" s="1"/>
      <c r="AAN419" s="1"/>
      <c r="AAO419" s="1"/>
      <c r="AAP419" s="1"/>
      <c r="AAQ419" s="1"/>
      <c r="AAR419" s="1"/>
      <c r="AAS419" s="1"/>
      <c r="AAT419" s="1"/>
      <c r="AAU419" s="1"/>
      <c r="AAV419" s="1"/>
      <c r="AAW419" s="1"/>
      <c r="AAX419" s="1"/>
      <c r="AAY419" s="1"/>
      <c r="AAZ419" s="1"/>
      <c r="ABA419" s="1"/>
      <c r="ABB419" s="1"/>
      <c r="ABC419" s="1"/>
      <c r="ABD419" s="1"/>
      <c r="ABE419" s="1"/>
      <c r="ABF419" s="1"/>
      <c r="ABG419" s="1"/>
      <c r="ABH419" s="1"/>
      <c r="ABI419" s="1"/>
      <c r="ABJ419" s="1"/>
      <c r="ABK419" s="1"/>
      <c r="ABL419" s="1"/>
      <c r="ABM419" s="1"/>
      <c r="ABN419" s="1"/>
      <c r="ABO419" s="1"/>
      <c r="ABP419" s="1"/>
      <c r="ABQ419" s="1"/>
      <c r="ABR419" s="1"/>
      <c r="ABS419" s="1"/>
      <c r="ABT419" s="1"/>
      <c r="ABU419" s="1"/>
      <c r="ABV419" s="1"/>
      <c r="ABW419" s="1"/>
      <c r="ABX419" s="1"/>
      <c r="ABY419" s="1"/>
      <c r="ABZ419" s="1"/>
      <c r="ACA419" s="1"/>
      <c r="ACB419" s="1"/>
      <c r="ACC419" s="1"/>
      <c r="ACD419" s="1"/>
      <c r="ACE419" s="1"/>
      <c r="ACF419" s="1"/>
      <c r="ACG419" s="1"/>
      <c r="ACH419" s="1"/>
      <c r="ACI419" s="1"/>
      <c r="ACJ419" s="1"/>
      <c r="ACK419" s="1"/>
      <c r="ACL419" s="1"/>
      <c r="ACM419" s="1"/>
      <c r="ACN419" s="1"/>
      <c r="ACO419" s="1"/>
      <c r="ACP419" s="1"/>
      <c r="ACQ419" s="1"/>
      <c r="ACR419" s="1"/>
      <c r="ACS419" s="1"/>
      <c r="ACT419" s="1"/>
      <c r="ACU419" s="1"/>
      <c r="ACV419" s="1"/>
      <c r="ACW419" s="1"/>
      <c r="ACX419" s="1"/>
      <c r="ACY419" s="1"/>
      <c r="ACZ419" s="1"/>
      <c r="ADA419" s="1"/>
      <c r="ADB419" s="1"/>
      <c r="ADC419" s="1"/>
      <c r="ADD419" s="1"/>
      <c r="ADE419" s="1"/>
      <c r="ADF419" s="1"/>
      <c r="ADG419" s="1"/>
      <c r="ADH419" s="1"/>
      <c r="ADI419" s="1"/>
      <c r="ADJ419" s="1"/>
      <c r="ADK419" s="1"/>
      <c r="ADL419" s="1"/>
      <c r="ADM419" s="1"/>
      <c r="ADN419" s="1"/>
      <c r="ADO419" s="1"/>
      <c r="ADP419" s="1"/>
      <c r="ADQ419" s="1"/>
      <c r="ADR419" s="1"/>
      <c r="ADS419" s="1"/>
      <c r="ADT419" s="1"/>
      <c r="ADU419" s="1"/>
      <c r="ADV419" s="1"/>
      <c r="ADW419" s="1"/>
      <c r="ADX419" s="1"/>
      <c r="ADY419" s="1"/>
      <c r="ADZ419" s="1"/>
      <c r="AEA419" s="1"/>
      <c r="AEB419" s="1"/>
      <c r="AEC419" s="1"/>
      <c r="AED419" s="1"/>
      <c r="AEE419" s="1"/>
      <c r="AEF419" s="1"/>
      <c r="AEG419" s="1"/>
      <c r="AEH419" s="1"/>
      <c r="AEI419" s="1"/>
      <c r="AEJ419" s="1"/>
      <c r="AEK419" s="1"/>
      <c r="AEL419" s="1"/>
      <c r="AEM419" s="1"/>
      <c r="AEN419" s="1"/>
      <c r="AEO419" s="1"/>
      <c r="AEP419" s="1"/>
      <c r="AEQ419" s="1"/>
      <c r="AER419" s="1"/>
      <c r="AES419" s="1"/>
      <c r="AET419" s="1"/>
      <c r="AEU419" s="1"/>
      <c r="AEV419" s="1"/>
      <c r="AEW419" s="1"/>
      <c r="AEX419" s="1"/>
      <c r="AEY419" s="1"/>
      <c r="AEZ419" s="1"/>
      <c r="AFA419" s="1"/>
      <c r="AFB419" s="1"/>
      <c r="AFC419" s="1"/>
      <c r="AFD419" s="1"/>
      <c r="AFE419" s="1"/>
      <c r="AFF419" s="1"/>
      <c r="AFG419" s="1"/>
      <c r="AFH419" s="1"/>
      <c r="AFI419" s="1"/>
      <c r="AFJ419" s="1"/>
      <c r="AFK419" s="1"/>
      <c r="AFL419" s="1"/>
      <c r="AFM419" s="1"/>
      <c r="AFN419" s="1"/>
      <c r="AFO419" s="1"/>
      <c r="AFP419" s="1"/>
      <c r="AFQ419" s="1"/>
      <c r="AFR419" s="1"/>
      <c r="AFS419" s="1"/>
      <c r="AFT419" s="1"/>
      <c r="AFU419" s="1"/>
      <c r="AFV419" s="1"/>
      <c r="AFW419" s="1"/>
      <c r="AFX419" s="1"/>
      <c r="AFY419" s="1"/>
      <c r="AFZ419" s="1"/>
      <c r="AGA419" s="1"/>
      <c r="AGB419" s="1"/>
      <c r="AGC419" s="1"/>
      <c r="AGD419" s="1"/>
      <c r="AGE419" s="1"/>
      <c r="AGF419" s="1"/>
      <c r="AGG419" s="1"/>
      <c r="AGH419" s="1"/>
      <c r="AGI419" s="1"/>
      <c r="AGJ419" s="1"/>
      <c r="AGK419" s="1"/>
      <c r="AGL419" s="1"/>
      <c r="AGM419" s="1"/>
      <c r="AGN419" s="1"/>
      <c r="AGO419" s="1"/>
      <c r="AGP419" s="1"/>
      <c r="AGQ419" s="1"/>
      <c r="AGR419" s="1"/>
      <c r="AGS419" s="1"/>
      <c r="AGT419" s="1"/>
      <c r="AGU419" s="1"/>
      <c r="AGV419" s="1"/>
      <c r="AGW419" s="1"/>
      <c r="AGX419" s="1"/>
      <c r="AGY419" s="1"/>
      <c r="AGZ419" s="1"/>
      <c r="AHA419" s="1"/>
      <c r="AHB419" s="1"/>
      <c r="AHC419" s="1"/>
      <c r="AHD419" s="1"/>
      <c r="AHE419" s="1"/>
      <c r="AHF419" s="1"/>
      <c r="AHG419" s="1"/>
      <c r="AHH419" s="1"/>
      <c r="AHI419" s="1"/>
      <c r="AHJ419" s="1"/>
      <c r="AHK419" s="1"/>
      <c r="AHL419" s="1"/>
      <c r="AHM419" s="1"/>
      <c r="AHN419" s="1"/>
      <c r="AHO419" s="1"/>
      <c r="AHP419" s="1"/>
      <c r="AHQ419" s="1"/>
      <c r="AHR419" s="1"/>
      <c r="AHS419" s="1"/>
      <c r="AHT419" s="1"/>
      <c r="AHU419" s="1"/>
      <c r="AHV419" s="1"/>
      <c r="AHW419" s="1"/>
      <c r="AHX419" s="1"/>
      <c r="AHY419" s="1"/>
      <c r="AHZ419" s="1"/>
      <c r="AIA419" s="1"/>
      <c r="AIB419" s="1"/>
      <c r="AIC419" s="1"/>
      <c r="AID419" s="1"/>
      <c r="AIE419" s="1"/>
      <c r="AIF419" s="1"/>
      <c r="AIG419" s="1"/>
      <c r="AIH419" s="1"/>
      <c r="AII419" s="1"/>
      <c r="AIJ419" s="1"/>
      <c r="AIK419" s="1"/>
      <c r="AIL419" s="1"/>
      <c r="AIM419" s="1"/>
      <c r="AIN419" s="1"/>
      <c r="AIO419" s="1"/>
      <c r="AIP419" s="1"/>
      <c r="AIQ419" s="1"/>
      <c r="AIR419" s="1"/>
      <c r="AIS419" s="1"/>
      <c r="AIT419" s="1"/>
      <c r="AIU419" s="1"/>
      <c r="AIV419" s="1"/>
      <c r="AIW419" s="1"/>
      <c r="AIX419" s="1"/>
      <c r="AIY419" s="1"/>
      <c r="AIZ419" s="1"/>
      <c r="AJA419" s="1"/>
      <c r="AJB419" s="1"/>
      <c r="AJC419" s="1"/>
      <c r="AJD419" s="1"/>
      <c r="AJE419" s="1"/>
      <c r="AJF419" s="1"/>
      <c r="AJG419" s="1"/>
      <c r="AJH419" s="1"/>
      <c r="AJI419" s="1"/>
      <c r="AJJ419" s="1"/>
      <c r="AJK419" s="1"/>
      <c r="AJL419" s="1"/>
      <c r="AJM419" s="1"/>
      <c r="AJN419" s="1"/>
      <c r="AJO419" s="1"/>
      <c r="AJP419" s="1"/>
      <c r="AJQ419" s="1"/>
      <c r="AJR419" s="1"/>
      <c r="AJS419" s="1"/>
      <c r="AJT419" s="1"/>
      <c r="AJU419" s="1"/>
      <c r="AJV419" s="1"/>
      <c r="AJW419" s="1"/>
      <c r="AJX419" s="1"/>
      <c r="AJY419" s="1"/>
      <c r="AJZ419" s="1"/>
      <c r="AKA419" s="1"/>
      <c r="AKB419" s="1"/>
      <c r="AKC419" s="1"/>
      <c r="AKD419" s="1"/>
      <c r="AKE419" s="1"/>
      <c r="AKF419" s="1"/>
      <c r="AKG419" s="1"/>
      <c r="AKH419" s="1"/>
      <c r="AKI419" s="1"/>
      <c r="AKJ419" s="1"/>
      <c r="AKK419" s="1"/>
      <c r="AKL419" s="1"/>
      <c r="AKM419" s="1"/>
      <c r="AKN419" s="1"/>
      <c r="AKO419" s="1"/>
      <c r="AKP419" s="1"/>
      <c r="AKQ419" s="1"/>
      <c r="AKR419" s="1"/>
      <c r="AKS419" s="1"/>
      <c r="AKT419" s="1"/>
      <c r="AKU419" s="1"/>
      <c r="AKV419" s="1"/>
      <c r="AKW419" s="1"/>
      <c r="AKX419" s="1"/>
      <c r="AKY419" s="1"/>
      <c r="AKZ419" s="1"/>
      <c r="ALA419" s="1"/>
      <c r="ALB419" s="1"/>
      <c r="ALC419" s="1"/>
      <c r="ALD419" s="1"/>
      <c r="ALE419" s="1"/>
      <c r="ALF419" s="1"/>
      <c r="ALG419" s="1"/>
      <c r="ALH419" s="1"/>
      <c r="ALI419" s="1"/>
      <c r="ALJ419" s="1"/>
      <c r="ALK419" s="1"/>
      <c r="ALL419" s="1"/>
      <c r="ALM419" s="1"/>
      <c r="ALN419" s="1"/>
      <c r="ALO419" s="1"/>
      <c r="ALP419" s="1"/>
      <c r="ALQ419" s="1"/>
      <c r="ALR419" s="1"/>
      <c r="ALS419" s="1"/>
      <c r="ALT419" s="1"/>
      <c r="ALU419" s="1"/>
      <c r="ALV419" s="1"/>
      <c r="ALW419" s="1"/>
      <c r="ALX419" s="1"/>
      <c r="ALY419" s="1"/>
      <c r="ALZ419" s="1"/>
      <c r="AMA419" s="1"/>
      <c r="AMB419" s="1"/>
      <c r="AMC419" s="1"/>
      <c r="AMD419" s="1"/>
      <c r="AME419" s="1"/>
      <c r="AMF419" s="1"/>
      <c r="AMG419" s="1"/>
      <c r="AMH419" s="1"/>
      <c r="AMI419" s="1"/>
      <c r="AMJ419" s="1"/>
    </row>
    <row r="420" spans="1:1024" customFormat="1" hidden="1" x14ac:dyDescent="0.25">
      <c r="A420" s="49" t="s">
        <v>942</v>
      </c>
      <c r="B420" s="10">
        <v>8413708100</v>
      </c>
      <c r="C420" s="13" t="s">
        <v>951</v>
      </c>
      <c r="D420" s="13" t="s">
        <v>952</v>
      </c>
      <c r="E420" s="27" t="s">
        <v>870</v>
      </c>
      <c r="F420" s="10"/>
      <c r="G420" s="10"/>
      <c r="H420" s="10"/>
      <c r="I420" s="10"/>
      <c r="J420" s="10"/>
      <c r="K420" s="38" t="s">
        <v>858</v>
      </c>
      <c r="L420" s="38">
        <v>7118004789</v>
      </c>
      <c r="M420" s="38" t="s">
        <v>859</v>
      </c>
      <c r="N420" s="13" t="s">
        <v>860</v>
      </c>
      <c r="O420" s="13" t="s">
        <v>861</v>
      </c>
      <c r="P420" s="15">
        <v>8413</v>
      </c>
      <c r="Q420" s="13" t="str">
        <f>MID(Таблица1[[#This Row],[ТН ВЭД 1]],1,2)</f>
        <v>84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  <c r="KQ420" s="1"/>
      <c r="KR420" s="1"/>
      <c r="KS420" s="1"/>
      <c r="KT420" s="1"/>
      <c r="KU420" s="1"/>
      <c r="KV420" s="1"/>
      <c r="KW420" s="1"/>
      <c r="KX420" s="1"/>
      <c r="KY420" s="1"/>
      <c r="KZ420" s="1"/>
      <c r="LA420" s="1"/>
      <c r="LB420" s="1"/>
      <c r="LC420" s="1"/>
      <c r="LD420" s="1"/>
      <c r="LE420" s="1"/>
      <c r="LF420" s="1"/>
      <c r="LG420" s="1"/>
      <c r="LH420" s="1"/>
      <c r="LI420" s="1"/>
      <c r="LJ420" s="1"/>
      <c r="LK420" s="1"/>
      <c r="LL420" s="1"/>
      <c r="LM420" s="1"/>
      <c r="LN420" s="1"/>
      <c r="LO420" s="1"/>
      <c r="LP420" s="1"/>
      <c r="LQ420" s="1"/>
      <c r="LR420" s="1"/>
      <c r="LS420" s="1"/>
      <c r="LT420" s="1"/>
      <c r="LU420" s="1"/>
      <c r="LV420" s="1"/>
      <c r="LW420" s="1"/>
      <c r="LX420" s="1"/>
      <c r="LY420" s="1"/>
      <c r="LZ420" s="1"/>
      <c r="MA420" s="1"/>
      <c r="MB420" s="1"/>
      <c r="MC420" s="1"/>
      <c r="MD420" s="1"/>
      <c r="ME420" s="1"/>
      <c r="MF420" s="1"/>
      <c r="MG420" s="1"/>
      <c r="MH420" s="1"/>
      <c r="MI420" s="1"/>
      <c r="MJ420" s="1"/>
      <c r="MK420" s="1"/>
      <c r="ML420" s="1"/>
      <c r="MM420" s="1"/>
      <c r="MN420" s="1"/>
      <c r="MO420" s="1"/>
      <c r="MP420" s="1"/>
      <c r="MQ420" s="1"/>
      <c r="MR420" s="1"/>
      <c r="MS420" s="1"/>
      <c r="MT420" s="1"/>
      <c r="MU420" s="1"/>
      <c r="MV420" s="1"/>
      <c r="MW420" s="1"/>
      <c r="MX420" s="1"/>
      <c r="MY420" s="1"/>
      <c r="MZ420" s="1"/>
      <c r="NA420" s="1"/>
      <c r="NB420" s="1"/>
      <c r="NC420" s="1"/>
      <c r="ND420" s="1"/>
      <c r="NE420" s="1"/>
      <c r="NF420" s="1"/>
      <c r="NG420" s="1"/>
      <c r="NH420" s="1"/>
      <c r="NI420" s="1"/>
      <c r="NJ420" s="1"/>
      <c r="NK420" s="1"/>
      <c r="NL420" s="1"/>
      <c r="NM420" s="1"/>
      <c r="NN420" s="1"/>
      <c r="NO420" s="1"/>
      <c r="NP420" s="1"/>
      <c r="NQ420" s="1"/>
      <c r="NR420" s="1"/>
      <c r="NS420" s="1"/>
      <c r="NT420" s="1"/>
      <c r="NU420" s="1"/>
      <c r="NV420" s="1"/>
      <c r="NW420" s="1"/>
      <c r="NX420" s="1"/>
      <c r="NY420" s="1"/>
      <c r="NZ420" s="1"/>
      <c r="OA420" s="1"/>
      <c r="OB420" s="1"/>
      <c r="OC420" s="1"/>
      <c r="OD420" s="1"/>
      <c r="OE420" s="1"/>
      <c r="OF420" s="1"/>
      <c r="OG420" s="1"/>
      <c r="OH420" s="1"/>
      <c r="OI420" s="1"/>
      <c r="OJ420" s="1"/>
      <c r="OK420" s="1"/>
      <c r="OL420" s="1"/>
      <c r="OM420" s="1"/>
      <c r="ON420" s="1"/>
      <c r="OO420" s="1"/>
      <c r="OP420" s="1"/>
      <c r="OQ420" s="1"/>
      <c r="OR420" s="1"/>
      <c r="OS420" s="1"/>
      <c r="OT420" s="1"/>
      <c r="OU420" s="1"/>
      <c r="OV420" s="1"/>
      <c r="OW420" s="1"/>
      <c r="OX420" s="1"/>
      <c r="OY420" s="1"/>
      <c r="OZ420" s="1"/>
      <c r="PA420" s="1"/>
      <c r="PB420" s="1"/>
      <c r="PC420" s="1"/>
      <c r="PD420" s="1"/>
      <c r="PE420" s="1"/>
      <c r="PF420" s="1"/>
      <c r="PG420" s="1"/>
      <c r="PH420" s="1"/>
      <c r="PI420" s="1"/>
      <c r="PJ420" s="1"/>
      <c r="PK420" s="1"/>
      <c r="PL420" s="1"/>
      <c r="PM420" s="1"/>
      <c r="PN420" s="1"/>
      <c r="PO420" s="1"/>
      <c r="PP420" s="1"/>
      <c r="PQ420" s="1"/>
      <c r="PR420" s="1"/>
      <c r="PS420" s="1"/>
      <c r="PT420" s="1"/>
      <c r="PU420" s="1"/>
      <c r="PV420" s="1"/>
      <c r="PW420" s="1"/>
      <c r="PX420" s="1"/>
      <c r="PY420" s="1"/>
      <c r="PZ420" s="1"/>
      <c r="QA420" s="1"/>
      <c r="QB420" s="1"/>
      <c r="QC420" s="1"/>
      <c r="QD420" s="1"/>
      <c r="QE420" s="1"/>
      <c r="QF420" s="1"/>
      <c r="QG420" s="1"/>
      <c r="QH420" s="1"/>
      <c r="QI420" s="1"/>
      <c r="QJ420" s="1"/>
      <c r="QK420" s="1"/>
      <c r="QL420" s="1"/>
      <c r="QM420" s="1"/>
      <c r="QN420" s="1"/>
      <c r="QO420" s="1"/>
      <c r="QP420" s="1"/>
      <c r="QQ420" s="1"/>
      <c r="QR420" s="1"/>
      <c r="QS420" s="1"/>
      <c r="QT420" s="1"/>
      <c r="QU420" s="1"/>
      <c r="QV420" s="1"/>
      <c r="QW420" s="1"/>
      <c r="QX420" s="1"/>
      <c r="QY420" s="1"/>
      <c r="QZ420" s="1"/>
      <c r="RA420" s="1"/>
      <c r="RB420" s="1"/>
      <c r="RC420" s="1"/>
      <c r="RD420" s="1"/>
      <c r="RE420" s="1"/>
      <c r="RF420" s="1"/>
      <c r="RG420" s="1"/>
      <c r="RH420" s="1"/>
      <c r="RI420" s="1"/>
      <c r="RJ420" s="1"/>
      <c r="RK420" s="1"/>
      <c r="RL420" s="1"/>
      <c r="RM420" s="1"/>
      <c r="RN420" s="1"/>
      <c r="RO420" s="1"/>
      <c r="RP420" s="1"/>
      <c r="RQ420" s="1"/>
      <c r="RR420" s="1"/>
      <c r="RS420" s="1"/>
      <c r="RT420" s="1"/>
      <c r="RU420" s="1"/>
      <c r="RV420" s="1"/>
      <c r="RW420" s="1"/>
      <c r="RX420" s="1"/>
      <c r="RY420" s="1"/>
      <c r="RZ420" s="1"/>
      <c r="SA420" s="1"/>
      <c r="SB420" s="1"/>
      <c r="SC420" s="1"/>
      <c r="SD420" s="1"/>
      <c r="SE420" s="1"/>
      <c r="SF420" s="1"/>
      <c r="SG420" s="1"/>
      <c r="SH420" s="1"/>
      <c r="SI420" s="1"/>
      <c r="SJ420" s="1"/>
      <c r="SK420" s="1"/>
      <c r="SL420" s="1"/>
      <c r="SM420" s="1"/>
      <c r="SN420" s="1"/>
      <c r="SO420" s="1"/>
      <c r="SP420" s="1"/>
      <c r="SQ420" s="1"/>
      <c r="SR420" s="1"/>
      <c r="SS420" s="1"/>
      <c r="ST420" s="1"/>
      <c r="SU420" s="1"/>
      <c r="SV420" s="1"/>
      <c r="SW420" s="1"/>
      <c r="SX420" s="1"/>
      <c r="SY420" s="1"/>
      <c r="SZ420" s="1"/>
      <c r="TA420" s="1"/>
      <c r="TB420" s="1"/>
      <c r="TC420" s="1"/>
      <c r="TD420" s="1"/>
      <c r="TE420" s="1"/>
      <c r="TF420" s="1"/>
      <c r="TG420" s="1"/>
      <c r="TH420" s="1"/>
      <c r="TI420" s="1"/>
      <c r="TJ420" s="1"/>
      <c r="TK420" s="1"/>
      <c r="TL420" s="1"/>
      <c r="TM420" s="1"/>
      <c r="TN420" s="1"/>
      <c r="TO420" s="1"/>
      <c r="TP420" s="1"/>
      <c r="TQ420" s="1"/>
      <c r="TR420" s="1"/>
      <c r="TS420" s="1"/>
      <c r="TT420" s="1"/>
      <c r="TU420" s="1"/>
      <c r="TV420" s="1"/>
      <c r="TW420" s="1"/>
      <c r="TX420" s="1"/>
      <c r="TY420" s="1"/>
      <c r="TZ420" s="1"/>
      <c r="UA420" s="1"/>
      <c r="UB420" s="1"/>
      <c r="UC420" s="1"/>
      <c r="UD420" s="1"/>
      <c r="UE420" s="1"/>
      <c r="UF420" s="1"/>
      <c r="UG420" s="1"/>
      <c r="UH420" s="1"/>
      <c r="UI420" s="1"/>
      <c r="UJ420" s="1"/>
      <c r="UK420" s="1"/>
      <c r="UL420" s="1"/>
      <c r="UM420" s="1"/>
      <c r="UN420" s="1"/>
      <c r="UO420" s="1"/>
      <c r="UP420" s="1"/>
      <c r="UQ420" s="1"/>
      <c r="UR420" s="1"/>
      <c r="US420" s="1"/>
      <c r="UT420" s="1"/>
      <c r="UU420" s="1"/>
      <c r="UV420" s="1"/>
      <c r="UW420" s="1"/>
      <c r="UX420" s="1"/>
      <c r="UY420" s="1"/>
      <c r="UZ420" s="1"/>
      <c r="VA420" s="1"/>
      <c r="VB420" s="1"/>
      <c r="VC420" s="1"/>
      <c r="VD420" s="1"/>
      <c r="VE420" s="1"/>
      <c r="VF420" s="1"/>
      <c r="VG420" s="1"/>
      <c r="VH420" s="1"/>
      <c r="VI420" s="1"/>
      <c r="VJ420" s="1"/>
      <c r="VK420" s="1"/>
      <c r="VL420" s="1"/>
      <c r="VM420" s="1"/>
      <c r="VN420" s="1"/>
      <c r="VO420" s="1"/>
      <c r="VP420" s="1"/>
      <c r="VQ420" s="1"/>
      <c r="VR420" s="1"/>
      <c r="VS420" s="1"/>
      <c r="VT420" s="1"/>
      <c r="VU420" s="1"/>
      <c r="VV420" s="1"/>
      <c r="VW420" s="1"/>
      <c r="VX420" s="1"/>
      <c r="VY420" s="1"/>
      <c r="VZ420" s="1"/>
      <c r="WA420" s="1"/>
      <c r="WB420" s="1"/>
      <c r="WC420" s="1"/>
      <c r="WD420" s="1"/>
      <c r="WE420" s="1"/>
      <c r="WF420" s="1"/>
      <c r="WG420" s="1"/>
      <c r="WH420" s="1"/>
      <c r="WI420" s="1"/>
      <c r="WJ420" s="1"/>
      <c r="WK420" s="1"/>
      <c r="WL420" s="1"/>
      <c r="WM420" s="1"/>
      <c r="WN420" s="1"/>
      <c r="WO420" s="1"/>
      <c r="WP420" s="1"/>
      <c r="WQ420" s="1"/>
      <c r="WR420" s="1"/>
      <c r="WS420" s="1"/>
      <c r="WT420" s="1"/>
      <c r="WU420" s="1"/>
      <c r="WV420" s="1"/>
      <c r="WW420" s="1"/>
      <c r="WX420" s="1"/>
      <c r="WY420" s="1"/>
      <c r="WZ420" s="1"/>
      <c r="XA420" s="1"/>
      <c r="XB420" s="1"/>
      <c r="XC420" s="1"/>
      <c r="XD420" s="1"/>
      <c r="XE420" s="1"/>
      <c r="XF420" s="1"/>
      <c r="XG420" s="1"/>
      <c r="XH420" s="1"/>
      <c r="XI420" s="1"/>
      <c r="XJ420" s="1"/>
      <c r="XK420" s="1"/>
      <c r="XL420" s="1"/>
      <c r="XM420" s="1"/>
      <c r="XN420" s="1"/>
      <c r="XO420" s="1"/>
      <c r="XP420" s="1"/>
      <c r="XQ420" s="1"/>
      <c r="XR420" s="1"/>
      <c r="XS420" s="1"/>
      <c r="XT420" s="1"/>
      <c r="XU420" s="1"/>
      <c r="XV420" s="1"/>
      <c r="XW420" s="1"/>
      <c r="XX420" s="1"/>
      <c r="XY420" s="1"/>
      <c r="XZ420" s="1"/>
      <c r="YA420" s="1"/>
      <c r="YB420" s="1"/>
      <c r="YC420" s="1"/>
      <c r="YD420" s="1"/>
      <c r="YE420" s="1"/>
      <c r="YF420" s="1"/>
      <c r="YG420" s="1"/>
      <c r="YH420" s="1"/>
      <c r="YI420" s="1"/>
      <c r="YJ420" s="1"/>
      <c r="YK420" s="1"/>
      <c r="YL420" s="1"/>
      <c r="YM420" s="1"/>
      <c r="YN420" s="1"/>
      <c r="YO420" s="1"/>
      <c r="YP420" s="1"/>
      <c r="YQ420" s="1"/>
      <c r="YR420" s="1"/>
      <c r="YS420" s="1"/>
      <c r="YT420" s="1"/>
      <c r="YU420" s="1"/>
      <c r="YV420" s="1"/>
      <c r="YW420" s="1"/>
      <c r="YX420" s="1"/>
      <c r="YY420" s="1"/>
      <c r="YZ420" s="1"/>
      <c r="ZA420" s="1"/>
      <c r="ZB420" s="1"/>
      <c r="ZC420" s="1"/>
      <c r="ZD420" s="1"/>
      <c r="ZE420" s="1"/>
      <c r="ZF420" s="1"/>
      <c r="ZG420" s="1"/>
      <c r="ZH420" s="1"/>
      <c r="ZI420" s="1"/>
      <c r="ZJ420" s="1"/>
      <c r="ZK420" s="1"/>
      <c r="ZL420" s="1"/>
      <c r="ZM420" s="1"/>
      <c r="ZN420" s="1"/>
      <c r="ZO420" s="1"/>
      <c r="ZP420" s="1"/>
      <c r="ZQ420" s="1"/>
      <c r="ZR420" s="1"/>
      <c r="ZS420" s="1"/>
      <c r="ZT420" s="1"/>
      <c r="ZU420" s="1"/>
      <c r="ZV420" s="1"/>
      <c r="ZW420" s="1"/>
      <c r="ZX420" s="1"/>
      <c r="ZY420" s="1"/>
      <c r="ZZ420" s="1"/>
      <c r="AAA420" s="1"/>
      <c r="AAB420" s="1"/>
      <c r="AAC420" s="1"/>
      <c r="AAD420" s="1"/>
      <c r="AAE420" s="1"/>
      <c r="AAF420" s="1"/>
      <c r="AAG420" s="1"/>
      <c r="AAH420" s="1"/>
      <c r="AAI420" s="1"/>
      <c r="AAJ420" s="1"/>
      <c r="AAK420" s="1"/>
      <c r="AAL420" s="1"/>
      <c r="AAM420" s="1"/>
      <c r="AAN420" s="1"/>
      <c r="AAO420" s="1"/>
      <c r="AAP420" s="1"/>
      <c r="AAQ420" s="1"/>
      <c r="AAR420" s="1"/>
      <c r="AAS420" s="1"/>
      <c r="AAT420" s="1"/>
      <c r="AAU420" s="1"/>
      <c r="AAV420" s="1"/>
      <c r="AAW420" s="1"/>
      <c r="AAX420" s="1"/>
      <c r="AAY420" s="1"/>
      <c r="AAZ420" s="1"/>
      <c r="ABA420" s="1"/>
      <c r="ABB420" s="1"/>
      <c r="ABC420" s="1"/>
      <c r="ABD420" s="1"/>
      <c r="ABE420" s="1"/>
      <c r="ABF420" s="1"/>
      <c r="ABG420" s="1"/>
      <c r="ABH420" s="1"/>
      <c r="ABI420" s="1"/>
      <c r="ABJ420" s="1"/>
      <c r="ABK420" s="1"/>
      <c r="ABL420" s="1"/>
      <c r="ABM420" s="1"/>
      <c r="ABN420" s="1"/>
      <c r="ABO420" s="1"/>
      <c r="ABP420" s="1"/>
      <c r="ABQ420" s="1"/>
      <c r="ABR420" s="1"/>
      <c r="ABS420" s="1"/>
      <c r="ABT420" s="1"/>
      <c r="ABU420" s="1"/>
      <c r="ABV420" s="1"/>
      <c r="ABW420" s="1"/>
      <c r="ABX420" s="1"/>
      <c r="ABY420" s="1"/>
      <c r="ABZ420" s="1"/>
      <c r="ACA420" s="1"/>
      <c r="ACB420" s="1"/>
      <c r="ACC420" s="1"/>
      <c r="ACD420" s="1"/>
      <c r="ACE420" s="1"/>
      <c r="ACF420" s="1"/>
      <c r="ACG420" s="1"/>
      <c r="ACH420" s="1"/>
      <c r="ACI420" s="1"/>
      <c r="ACJ420" s="1"/>
      <c r="ACK420" s="1"/>
      <c r="ACL420" s="1"/>
      <c r="ACM420" s="1"/>
      <c r="ACN420" s="1"/>
      <c r="ACO420" s="1"/>
      <c r="ACP420" s="1"/>
      <c r="ACQ420" s="1"/>
      <c r="ACR420" s="1"/>
      <c r="ACS420" s="1"/>
      <c r="ACT420" s="1"/>
      <c r="ACU420" s="1"/>
      <c r="ACV420" s="1"/>
      <c r="ACW420" s="1"/>
      <c r="ACX420" s="1"/>
      <c r="ACY420" s="1"/>
      <c r="ACZ420" s="1"/>
      <c r="ADA420" s="1"/>
      <c r="ADB420" s="1"/>
      <c r="ADC420" s="1"/>
      <c r="ADD420" s="1"/>
      <c r="ADE420" s="1"/>
      <c r="ADF420" s="1"/>
      <c r="ADG420" s="1"/>
      <c r="ADH420" s="1"/>
      <c r="ADI420" s="1"/>
      <c r="ADJ420" s="1"/>
      <c r="ADK420" s="1"/>
      <c r="ADL420" s="1"/>
      <c r="ADM420" s="1"/>
      <c r="ADN420" s="1"/>
      <c r="ADO420" s="1"/>
      <c r="ADP420" s="1"/>
      <c r="ADQ420" s="1"/>
      <c r="ADR420" s="1"/>
      <c r="ADS420" s="1"/>
      <c r="ADT420" s="1"/>
      <c r="ADU420" s="1"/>
      <c r="ADV420" s="1"/>
      <c r="ADW420" s="1"/>
      <c r="ADX420" s="1"/>
      <c r="ADY420" s="1"/>
      <c r="ADZ420" s="1"/>
      <c r="AEA420" s="1"/>
      <c r="AEB420" s="1"/>
      <c r="AEC420" s="1"/>
      <c r="AED420" s="1"/>
      <c r="AEE420" s="1"/>
      <c r="AEF420" s="1"/>
      <c r="AEG420" s="1"/>
      <c r="AEH420" s="1"/>
      <c r="AEI420" s="1"/>
      <c r="AEJ420" s="1"/>
      <c r="AEK420" s="1"/>
      <c r="AEL420" s="1"/>
      <c r="AEM420" s="1"/>
      <c r="AEN420" s="1"/>
      <c r="AEO420" s="1"/>
      <c r="AEP420" s="1"/>
      <c r="AEQ420" s="1"/>
      <c r="AER420" s="1"/>
      <c r="AES420" s="1"/>
      <c r="AET420" s="1"/>
      <c r="AEU420" s="1"/>
      <c r="AEV420" s="1"/>
      <c r="AEW420" s="1"/>
      <c r="AEX420" s="1"/>
      <c r="AEY420" s="1"/>
      <c r="AEZ420" s="1"/>
      <c r="AFA420" s="1"/>
      <c r="AFB420" s="1"/>
      <c r="AFC420" s="1"/>
      <c r="AFD420" s="1"/>
      <c r="AFE420" s="1"/>
      <c r="AFF420" s="1"/>
      <c r="AFG420" s="1"/>
      <c r="AFH420" s="1"/>
      <c r="AFI420" s="1"/>
      <c r="AFJ420" s="1"/>
      <c r="AFK420" s="1"/>
      <c r="AFL420" s="1"/>
      <c r="AFM420" s="1"/>
      <c r="AFN420" s="1"/>
      <c r="AFO420" s="1"/>
      <c r="AFP420" s="1"/>
      <c r="AFQ420" s="1"/>
      <c r="AFR420" s="1"/>
      <c r="AFS420" s="1"/>
      <c r="AFT420" s="1"/>
      <c r="AFU420" s="1"/>
      <c r="AFV420" s="1"/>
      <c r="AFW420" s="1"/>
      <c r="AFX420" s="1"/>
      <c r="AFY420" s="1"/>
      <c r="AFZ420" s="1"/>
      <c r="AGA420" s="1"/>
      <c r="AGB420" s="1"/>
      <c r="AGC420" s="1"/>
      <c r="AGD420" s="1"/>
      <c r="AGE420" s="1"/>
      <c r="AGF420" s="1"/>
      <c r="AGG420" s="1"/>
      <c r="AGH420" s="1"/>
      <c r="AGI420" s="1"/>
      <c r="AGJ420" s="1"/>
      <c r="AGK420" s="1"/>
      <c r="AGL420" s="1"/>
      <c r="AGM420" s="1"/>
      <c r="AGN420" s="1"/>
      <c r="AGO420" s="1"/>
      <c r="AGP420" s="1"/>
      <c r="AGQ420" s="1"/>
      <c r="AGR420" s="1"/>
      <c r="AGS420" s="1"/>
      <c r="AGT420" s="1"/>
      <c r="AGU420" s="1"/>
      <c r="AGV420" s="1"/>
      <c r="AGW420" s="1"/>
      <c r="AGX420" s="1"/>
      <c r="AGY420" s="1"/>
      <c r="AGZ420" s="1"/>
      <c r="AHA420" s="1"/>
      <c r="AHB420" s="1"/>
      <c r="AHC420" s="1"/>
      <c r="AHD420" s="1"/>
      <c r="AHE420" s="1"/>
      <c r="AHF420" s="1"/>
      <c r="AHG420" s="1"/>
      <c r="AHH420" s="1"/>
      <c r="AHI420" s="1"/>
      <c r="AHJ420" s="1"/>
      <c r="AHK420" s="1"/>
      <c r="AHL420" s="1"/>
      <c r="AHM420" s="1"/>
      <c r="AHN420" s="1"/>
      <c r="AHO420" s="1"/>
      <c r="AHP420" s="1"/>
      <c r="AHQ420" s="1"/>
      <c r="AHR420" s="1"/>
      <c r="AHS420" s="1"/>
      <c r="AHT420" s="1"/>
      <c r="AHU420" s="1"/>
      <c r="AHV420" s="1"/>
      <c r="AHW420" s="1"/>
      <c r="AHX420" s="1"/>
      <c r="AHY420" s="1"/>
      <c r="AHZ420" s="1"/>
      <c r="AIA420" s="1"/>
      <c r="AIB420" s="1"/>
      <c r="AIC420" s="1"/>
      <c r="AID420" s="1"/>
      <c r="AIE420" s="1"/>
      <c r="AIF420" s="1"/>
      <c r="AIG420" s="1"/>
      <c r="AIH420" s="1"/>
      <c r="AII420" s="1"/>
      <c r="AIJ420" s="1"/>
      <c r="AIK420" s="1"/>
      <c r="AIL420" s="1"/>
      <c r="AIM420" s="1"/>
      <c r="AIN420" s="1"/>
      <c r="AIO420" s="1"/>
      <c r="AIP420" s="1"/>
      <c r="AIQ420" s="1"/>
      <c r="AIR420" s="1"/>
      <c r="AIS420" s="1"/>
      <c r="AIT420" s="1"/>
      <c r="AIU420" s="1"/>
      <c r="AIV420" s="1"/>
      <c r="AIW420" s="1"/>
      <c r="AIX420" s="1"/>
      <c r="AIY420" s="1"/>
      <c r="AIZ420" s="1"/>
      <c r="AJA420" s="1"/>
      <c r="AJB420" s="1"/>
      <c r="AJC420" s="1"/>
      <c r="AJD420" s="1"/>
      <c r="AJE420" s="1"/>
      <c r="AJF420" s="1"/>
      <c r="AJG420" s="1"/>
      <c r="AJH420" s="1"/>
      <c r="AJI420" s="1"/>
      <c r="AJJ420" s="1"/>
      <c r="AJK420" s="1"/>
      <c r="AJL420" s="1"/>
      <c r="AJM420" s="1"/>
      <c r="AJN420" s="1"/>
      <c r="AJO420" s="1"/>
      <c r="AJP420" s="1"/>
      <c r="AJQ420" s="1"/>
      <c r="AJR420" s="1"/>
      <c r="AJS420" s="1"/>
      <c r="AJT420" s="1"/>
      <c r="AJU420" s="1"/>
      <c r="AJV420" s="1"/>
      <c r="AJW420" s="1"/>
      <c r="AJX420" s="1"/>
      <c r="AJY420" s="1"/>
      <c r="AJZ420" s="1"/>
      <c r="AKA420" s="1"/>
      <c r="AKB420" s="1"/>
      <c r="AKC420" s="1"/>
      <c r="AKD420" s="1"/>
      <c r="AKE420" s="1"/>
      <c r="AKF420" s="1"/>
      <c r="AKG420" s="1"/>
      <c r="AKH420" s="1"/>
      <c r="AKI420" s="1"/>
      <c r="AKJ420" s="1"/>
      <c r="AKK420" s="1"/>
      <c r="AKL420" s="1"/>
      <c r="AKM420" s="1"/>
      <c r="AKN420" s="1"/>
      <c r="AKO420" s="1"/>
      <c r="AKP420" s="1"/>
      <c r="AKQ420" s="1"/>
      <c r="AKR420" s="1"/>
      <c r="AKS420" s="1"/>
      <c r="AKT420" s="1"/>
      <c r="AKU420" s="1"/>
      <c r="AKV420" s="1"/>
      <c r="AKW420" s="1"/>
      <c r="AKX420" s="1"/>
      <c r="AKY420" s="1"/>
      <c r="AKZ420" s="1"/>
      <c r="ALA420" s="1"/>
      <c r="ALB420" s="1"/>
      <c r="ALC420" s="1"/>
      <c r="ALD420" s="1"/>
      <c r="ALE420" s="1"/>
      <c r="ALF420" s="1"/>
      <c r="ALG420" s="1"/>
      <c r="ALH420" s="1"/>
      <c r="ALI420" s="1"/>
      <c r="ALJ420" s="1"/>
      <c r="ALK420" s="1"/>
      <c r="ALL420" s="1"/>
      <c r="ALM420" s="1"/>
      <c r="ALN420" s="1"/>
      <c r="ALO420" s="1"/>
      <c r="ALP420" s="1"/>
      <c r="ALQ420" s="1"/>
      <c r="ALR420" s="1"/>
      <c r="ALS420" s="1"/>
      <c r="ALT420" s="1"/>
      <c r="ALU420" s="1"/>
      <c r="ALV420" s="1"/>
      <c r="ALW420" s="1"/>
      <c r="ALX420" s="1"/>
      <c r="ALY420" s="1"/>
      <c r="ALZ420" s="1"/>
      <c r="AMA420" s="1"/>
      <c r="AMB420" s="1"/>
      <c r="AMC420" s="1"/>
      <c r="AMD420" s="1"/>
      <c r="AME420" s="1"/>
      <c r="AMF420" s="1"/>
      <c r="AMG420" s="1"/>
      <c r="AMH420" s="1"/>
      <c r="AMI420" s="1"/>
      <c r="AMJ420" s="1"/>
    </row>
    <row r="421" spans="1:1024" customFormat="1" hidden="1" x14ac:dyDescent="0.25">
      <c r="A421" s="41" t="s">
        <v>953</v>
      </c>
      <c r="B421" s="3">
        <v>8413708100</v>
      </c>
      <c r="C421" s="6" t="s">
        <v>954</v>
      </c>
      <c r="D421" s="6" t="s">
        <v>955</v>
      </c>
      <c r="E421" s="23" t="s">
        <v>870</v>
      </c>
      <c r="F421" s="3"/>
      <c r="G421" s="3"/>
      <c r="H421" s="3"/>
      <c r="I421" s="3"/>
      <c r="J421" s="3"/>
      <c r="K421" s="37" t="s">
        <v>858</v>
      </c>
      <c r="L421" s="37">
        <v>7118004789</v>
      </c>
      <c r="M421" s="37" t="s">
        <v>859</v>
      </c>
      <c r="N421" s="6" t="s">
        <v>860</v>
      </c>
      <c r="O421" s="6" t="s">
        <v>861</v>
      </c>
      <c r="P421" s="8">
        <v>8413</v>
      </c>
      <c r="Q421" s="6" t="str">
        <f>MID(Таблица1[[#This Row],[ТН ВЭД 1]],1,2)</f>
        <v>84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  <c r="KK421" s="1"/>
      <c r="KL421" s="1"/>
      <c r="KM421" s="1"/>
      <c r="KN421" s="1"/>
      <c r="KO421" s="1"/>
      <c r="KP421" s="1"/>
      <c r="KQ421" s="1"/>
      <c r="KR421" s="1"/>
      <c r="KS421" s="1"/>
      <c r="KT421" s="1"/>
      <c r="KU421" s="1"/>
      <c r="KV421" s="1"/>
      <c r="KW421" s="1"/>
      <c r="KX421" s="1"/>
      <c r="KY421" s="1"/>
      <c r="KZ421" s="1"/>
      <c r="LA421" s="1"/>
      <c r="LB421" s="1"/>
      <c r="LC421" s="1"/>
      <c r="LD421" s="1"/>
      <c r="LE421" s="1"/>
      <c r="LF421" s="1"/>
      <c r="LG421" s="1"/>
      <c r="LH421" s="1"/>
      <c r="LI421" s="1"/>
      <c r="LJ421" s="1"/>
      <c r="LK421" s="1"/>
      <c r="LL421" s="1"/>
      <c r="LM421" s="1"/>
      <c r="LN421" s="1"/>
      <c r="LO421" s="1"/>
      <c r="LP421" s="1"/>
      <c r="LQ421" s="1"/>
      <c r="LR421" s="1"/>
      <c r="LS421" s="1"/>
      <c r="LT421" s="1"/>
      <c r="LU421" s="1"/>
      <c r="LV421" s="1"/>
      <c r="LW421" s="1"/>
      <c r="LX421" s="1"/>
      <c r="LY421" s="1"/>
      <c r="LZ421" s="1"/>
      <c r="MA421" s="1"/>
      <c r="MB421" s="1"/>
      <c r="MC421" s="1"/>
      <c r="MD421" s="1"/>
      <c r="ME421" s="1"/>
      <c r="MF421" s="1"/>
      <c r="MG421" s="1"/>
      <c r="MH421" s="1"/>
      <c r="MI421" s="1"/>
      <c r="MJ421" s="1"/>
      <c r="MK421" s="1"/>
      <c r="ML421" s="1"/>
      <c r="MM421" s="1"/>
      <c r="MN421" s="1"/>
      <c r="MO421" s="1"/>
      <c r="MP421" s="1"/>
      <c r="MQ421" s="1"/>
      <c r="MR421" s="1"/>
      <c r="MS421" s="1"/>
      <c r="MT421" s="1"/>
      <c r="MU421" s="1"/>
      <c r="MV421" s="1"/>
      <c r="MW421" s="1"/>
      <c r="MX421" s="1"/>
      <c r="MY421" s="1"/>
      <c r="MZ421" s="1"/>
      <c r="NA421" s="1"/>
      <c r="NB421" s="1"/>
      <c r="NC421" s="1"/>
      <c r="ND421" s="1"/>
      <c r="NE421" s="1"/>
      <c r="NF421" s="1"/>
      <c r="NG421" s="1"/>
      <c r="NH421" s="1"/>
      <c r="NI421" s="1"/>
      <c r="NJ421" s="1"/>
      <c r="NK421" s="1"/>
      <c r="NL421" s="1"/>
      <c r="NM421" s="1"/>
      <c r="NN421" s="1"/>
      <c r="NO421" s="1"/>
      <c r="NP421" s="1"/>
      <c r="NQ421" s="1"/>
      <c r="NR421" s="1"/>
      <c r="NS421" s="1"/>
      <c r="NT421" s="1"/>
      <c r="NU421" s="1"/>
      <c r="NV421" s="1"/>
      <c r="NW421" s="1"/>
      <c r="NX421" s="1"/>
      <c r="NY421" s="1"/>
      <c r="NZ421" s="1"/>
      <c r="OA421" s="1"/>
      <c r="OB421" s="1"/>
      <c r="OC421" s="1"/>
      <c r="OD421" s="1"/>
      <c r="OE421" s="1"/>
      <c r="OF421" s="1"/>
      <c r="OG421" s="1"/>
      <c r="OH421" s="1"/>
      <c r="OI421" s="1"/>
      <c r="OJ421" s="1"/>
      <c r="OK421" s="1"/>
      <c r="OL421" s="1"/>
      <c r="OM421" s="1"/>
      <c r="ON421" s="1"/>
      <c r="OO421" s="1"/>
      <c r="OP421" s="1"/>
      <c r="OQ421" s="1"/>
      <c r="OR421" s="1"/>
      <c r="OS421" s="1"/>
      <c r="OT421" s="1"/>
      <c r="OU421" s="1"/>
      <c r="OV421" s="1"/>
      <c r="OW421" s="1"/>
      <c r="OX421" s="1"/>
      <c r="OY421" s="1"/>
      <c r="OZ421" s="1"/>
      <c r="PA421" s="1"/>
      <c r="PB421" s="1"/>
      <c r="PC421" s="1"/>
      <c r="PD421" s="1"/>
      <c r="PE421" s="1"/>
      <c r="PF421" s="1"/>
      <c r="PG421" s="1"/>
      <c r="PH421" s="1"/>
      <c r="PI421" s="1"/>
      <c r="PJ421" s="1"/>
      <c r="PK421" s="1"/>
      <c r="PL421" s="1"/>
      <c r="PM421" s="1"/>
      <c r="PN421" s="1"/>
      <c r="PO421" s="1"/>
      <c r="PP421" s="1"/>
      <c r="PQ421" s="1"/>
      <c r="PR421" s="1"/>
      <c r="PS421" s="1"/>
      <c r="PT421" s="1"/>
      <c r="PU421" s="1"/>
      <c r="PV421" s="1"/>
      <c r="PW421" s="1"/>
      <c r="PX421" s="1"/>
      <c r="PY421" s="1"/>
      <c r="PZ421" s="1"/>
      <c r="QA421" s="1"/>
      <c r="QB421" s="1"/>
      <c r="QC421" s="1"/>
      <c r="QD421" s="1"/>
      <c r="QE421" s="1"/>
      <c r="QF421" s="1"/>
      <c r="QG421" s="1"/>
      <c r="QH421" s="1"/>
      <c r="QI421" s="1"/>
      <c r="QJ421" s="1"/>
      <c r="QK421" s="1"/>
      <c r="QL421" s="1"/>
      <c r="QM421" s="1"/>
      <c r="QN421" s="1"/>
      <c r="QO421" s="1"/>
      <c r="QP421" s="1"/>
      <c r="QQ421" s="1"/>
      <c r="QR421" s="1"/>
      <c r="QS421" s="1"/>
      <c r="QT421" s="1"/>
      <c r="QU421" s="1"/>
      <c r="QV421" s="1"/>
      <c r="QW421" s="1"/>
      <c r="QX421" s="1"/>
      <c r="QY421" s="1"/>
      <c r="QZ421" s="1"/>
      <c r="RA421" s="1"/>
      <c r="RB421" s="1"/>
      <c r="RC421" s="1"/>
      <c r="RD421" s="1"/>
      <c r="RE421" s="1"/>
      <c r="RF421" s="1"/>
      <c r="RG421" s="1"/>
      <c r="RH421" s="1"/>
      <c r="RI421" s="1"/>
      <c r="RJ421" s="1"/>
      <c r="RK421" s="1"/>
      <c r="RL421" s="1"/>
      <c r="RM421" s="1"/>
      <c r="RN421" s="1"/>
      <c r="RO421" s="1"/>
      <c r="RP421" s="1"/>
      <c r="RQ421" s="1"/>
      <c r="RR421" s="1"/>
      <c r="RS421" s="1"/>
      <c r="RT421" s="1"/>
      <c r="RU421" s="1"/>
      <c r="RV421" s="1"/>
      <c r="RW421" s="1"/>
      <c r="RX421" s="1"/>
      <c r="RY421" s="1"/>
      <c r="RZ421" s="1"/>
      <c r="SA421" s="1"/>
      <c r="SB421" s="1"/>
      <c r="SC421" s="1"/>
      <c r="SD421" s="1"/>
      <c r="SE421" s="1"/>
      <c r="SF421" s="1"/>
      <c r="SG421" s="1"/>
      <c r="SH421" s="1"/>
      <c r="SI421" s="1"/>
      <c r="SJ421" s="1"/>
      <c r="SK421" s="1"/>
      <c r="SL421" s="1"/>
      <c r="SM421" s="1"/>
      <c r="SN421" s="1"/>
      <c r="SO421" s="1"/>
      <c r="SP421" s="1"/>
      <c r="SQ421" s="1"/>
      <c r="SR421" s="1"/>
      <c r="SS421" s="1"/>
      <c r="ST421" s="1"/>
      <c r="SU421" s="1"/>
      <c r="SV421" s="1"/>
      <c r="SW421" s="1"/>
      <c r="SX421" s="1"/>
      <c r="SY421" s="1"/>
      <c r="SZ421" s="1"/>
      <c r="TA421" s="1"/>
      <c r="TB421" s="1"/>
      <c r="TC421" s="1"/>
      <c r="TD421" s="1"/>
      <c r="TE421" s="1"/>
      <c r="TF421" s="1"/>
      <c r="TG421" s="1"/>
      <c r="TH421" s="1"/>
      <c r="TI421" s="1"/>
      <c r="TJ421" s="1"/>
      <c r="TK421" s="1"/>
      <c r="TL421" s="1"/>
      <c r="TM421" s="1"/>
      <c r="TN421" s="1"/>
      <c r="TO421" s="1"/>
      <c r="TP421" s="1"/>
      <c r="TQ421" s="1"/>
      <c r="TR421" s="1"/>
      <c r="TS421" s="1"/>
      <c r="TT421" s="1"/>
      <c r="TU421" s="1"/>
      <c r="TV421" s="1"/>
      <c r="TW421" s="1"/>
      <c r="TX421" s="1"/>
      <c r="TY421" s="1"/>
      <c r="TZ421" s="1"/>
      <c r="UA421" s="1"/>
      <c r="UB421" s="1"/>
      <c r="UC421" s="1"/>
      <c r="UD421" s="1"/>
      <c r="UE421" s="1"/>
      <c r="UF421" s="1"/>
      <c r="UG421" s="1"/>
      <c r="UH421" s="1"/>
      <c r="UI421" s="1"/>
      <c r="UJ421" s="1"/>
      <c r="UK421" s="1"/>
      <c r="UL421" s="1"/>
      <c r="UM421" s="1"/>
      <c r="UN421" s="1"/>
      <c r="UO421" s="1"/>
      <c r="UP421" s="1"/>
      <c r="UQ421" s="1"/>
      <c r="UR421" s="1"/>
      <c r="US421" s="1"/>
      <c r="UT421" s="1"/>
      <c r="UU421" s="1"/>
      <c r="UV421" s="1"/>
      <c r="UW421" s="1"/>
      <c r="UX421" s="1"/>
      <c r="UY421" s="1"/>
      <c r="UZ421" s="1"/>
      <c r="VA421" s="1"/>
      <c r="VB421" s="1"/>
      <c r="VC421" s="1"/>
      <c r="VD421" s="1"/>
      <c r="VE421" s="1"/>
      <c r="VF421" s="1"/>
      <c r="VG421" s="1"/>
      <c r="VH421" s="1"/>
      <c r="VI421" s="1"/>
      <c r="VJ421" s="1"/>
      <c r="VK421" s="1"/>
      <c r="VL421" s="1"/>
      <c r="VM421" s="1"/>
      <c r="VN421" s="1"/>
      <c r="VO421" s="1"/>
      <c r="VP421" s="1"/>
      <c r="VQ421" s="1"/>
      <c r="VR421" s="1"/>
      <c r="VS421" s="1"/>
      <c r="VT421" s="1"/>
      <c r="VU421" s="1"/>
      <c r="VV421" s="1"/>
      <c r="VW421" s="1"/>
      <c r="VX421" s="1"/>
      <c r="VY421" s="1"/>
      <c r="VZ421" s="1"/>
      <c r="WA421" s="1"/>
      <c r="WB421" s="1"/>
      <c r="WC421" s="1"/>
      <c r="WD421" s="1"/>
      <c r="WE421" s="1"/>
      <c r="WF421" s="1"/>
      <c r="WG421" s="1"/>
      <c r="WH421" s="1"/>
      <c r="WI421" s="1"/>
      <c r="WJ421" s="1"/>
      <c r="WK421" s="1"/>
      <c r="WL421" s="1"/>
      <c r="WM421" s="1"/>
      <c r="WN421" s="1"/>
      <c r="WO421" s="1"/>
      <c r="WP421" s="1"/>
      <c r="WQ421" s="1"/>
      <c r="WR421" s="1"/>
      <c r="WS421" s="1"/>
      <c r="WT421" s="1"/>
      <c r="WU421" s="1"/>
      <c r="WV421" s="1"/>
      <c r="WW421" s="1"/>
      <c r="WX421" s="1"/>
      <c r="WY421" s="1"/>
      <c r="WZ421" s="1"/>
      <c r="XA421" s="1"/>
      <c r="XB421" s="1"/>
      <c r="XC421" s="1"/>
      <c r="XD421" s="1"/>
      <c r="XE421" s="1"/>
      <c r="XF421" s="1"/>
      <c r="XG421" s="1"/>
      <c r="XH421" s="1"/>
      <c r="XI421" s="1"/>
      <c r="XJ421" s="1"/>
      <c r="XK421" s="1"/>
      <c r="XL421" s="1"/>
      <c r="XM421" s="1"/>
      <c r="XN421" s="1"/>
      <c r="XO421" s="1"/>
      <c r="XP421" s="1"/>
      <c r="XQ421" s="1"/>
      <c r="XR421" s="1"/>
      <c r="XS421" s="1"/>
      <c r="XT421" s="1"/>
      <c r="XU421" s="1"/>
      <c r="XV421" s="1"/>
      <c r="XW421" s="1"/>
      <c r="XX421" s="1"/>
      <c r="XY421" s="1"/>
      <c r="XZ421" s="1"/>
      <c r="YA421" s="1"/>
      <c r="YB421" s="1"/>
      <c r="YC421" s="1"/>
      <c r="YD421" s="1"/>
      <c r="YE421" s="1"/>
      <c r="YF421" s="1"/>
      <c r="YG421" s="1"/>
      <c r="YH421" s="1"/>
      <c r="YI421" s="1"/>
      <c r="YJ421" s="1"/>
      <c r="YK421" s="1"/>
      <c r="YL421" s="1"/>
      <c r="YM421" s="1"/>
      <c r="YN421" s="1"/>
      <c r="YO421" s="1"/>
      <c r="YP421" s="1"/>
      <c r="YQ421" s="1"/>
      <c r="YR421" s="1"/>
      <c r="YS421" s="1"/>
      <c r="YT421" s="1"/>
      <c r="YU421" s="1"/>
      <c r="YV421" s="1"/>
      <c r="YW421" s="1"/>
      <c r="YX421" s="1"/>
      <c r="YY421" s="1"/>
      <c r="YZ421" s="1"/>
      <c r="ZA421" s="1"/>
      <c r="ZB421" s="1"/>
      <c r="ZC421" s="1"/>
      <c r="ZD421" s="1"/>
      <c r="ZE421" s="1"/>
      <c r="ZF421" s="1"/>
      <c r="ZG421" s="1"/>
      <c r="ZH421" s="1"/>
      <c r="ZI421" s="1"/>
      <c r="ZJ421" s="1"/>
      <c r="ZK421" s="1"/>
      <c r="ZL421" s="1"/>
      <c r="ZM421" s="1"/>
      <c r="ZN421" s="1"/>
      <c r="ZO421" s="1"/>
      <c r="ZP421" s="1"/>
      <c r="ZQ421" s="1"/>
      <c r="ZR421" s="1"/>
      <c r="ZS421" s="1"/>
      <c r="ZT421" s="1"/>
      <c r="ZU421" s="1"/>
      <c r="ZV421" s="1"/>
      <c r="ZW421" s="1"/>
      <c r="ZX421" s="1"/>
      <c r="ZY421" s="1"/>
      <c r="ZZ421" s="1"/>
      <c r="AAA421" s="1"/>
      <c r="AAB421" s="1"/>
      <c r="AAC421" s="1"/>
      <c r="AAD421" s="1"/>
      <c r="AAE421" s="1"/>
      <c r="AAF421" s="1"/>
      <c r="AAG421" s="1"/>
      <c r="AAH421" s="1"/>
      <c r="AAI421" s="1"/>
      <c r="AAJ421" s="1"/>
      <c r="AAK421" s="1"/>
      <c r="AAL421" s="1"/>
      <c r="AAM421" s="1"/>
      <c r="AAN421" s="1"/>
      <c r="AAO421" s="1"/>
      <c r="AAP421" s="1"/>
      <c r="AAQ421" s="1"/>
      <c r="AAR421" s="1"/>
      <c r="AAS421" s="1"/>
      <c r="AAT421" s="1"/>
      <c r="AAU421" s="1"/>
      <c r="AAV421" s="1"/>
      <c r="AAW421" s="1"/>
      <c r="AAX421" s="1"/>
      <c r="AAY421" s="1"/>
      <c r="AAZ421" s="1"/>
      <c r="ABA421" s="1"/>
      <c r="ABB421" s="1"/>
      <c r="ABC421" s="1"/>
      <c r="ABD421" s="1"/>
      <c r="ABE421" s="1"/>
      <c r="ABF421" s="1"/>
      <c r="ABG421" s="1"/>
      <c r="ABH421" s="1"/>
      <c r="ABI421" s="1"/>
      <c r="ABJ421" s="1"/>
      <c r="ABK421" s="1"/>
      <c r="ABL421" s="1"/>
      <c r="ABM421" s="1"/>
      <c r="ABN421" s="1"/>
      <c r="ABO421" s="1"/>
      <c r="ABP421" s="1"/>
      <c r="ABQ421" s="1"/>
      <c r="ABR421" s="1"/>
      <c r="ABS421" s="1"/>
      <c r="ABT421" s="1"/>
      <c r="ABU421" s="1"/>
      <c r="ABV421" s="1"/>
      <c r="ABW421" s="1"/>
      <c r="ABX421" s="1"/>
      <c r="ABY421" s="1"/>
      <c r="ABZ421" s="1"/>
      <c r="ACA421" s="1"/>
      <c r="ACB421" s="1"/>
      <c r="ACC421" s="1"/>
      <c r="ACD421" s="1"/>
      <c r="ACE421" s="1"/>
      <c r="ACF421" s="1"/>
      <c r="ACG421" s="1"/>
      <c r="ACH421" s="1"/>
      <c r="ACI421" s="1"/>
      <c r="ACJ421" s="1"/>
      <c r="ACK421" s="1"/>
      <c r="ACL421" s="1"/>
      <c r="ACM421" s="1"/>
      <c r="ACN421" s="1"/>
      <c r="ACO421" s="1"/>
      <c r="ACP421" s="1"/>
      <c r="ACQ421" s="1"/>
      <c r="ACR421" s="1"/>
      <c r="ACS421" s="1"/>
      <c r="ACT421" s="1"/>
      <c r="ACU421" s="1"/>
      <c r="ACV421" s="1"/>
      <c r="ACW421" s="1"/>
      <c r="ACX421" s="1"/>
      <c r="ACY421" s="1"/>
      <c r="ACZ421" s="1"/>
      <c r="ADA421" s="1"/>
      <c r="ADB421" s="1"/>
      <c r="ADC421" s="1"/>
      <c r="ADD421" s="1"/>
      <c r="ADE421" s="1"/>
      <c r="ADF421" s="1"/>
      <c r="ADG421" s="1"/>
      <c r="ADH421" s="1"/>
      <c r="ADI421" s="1"/>
      <c r="ADJ421" s="1"/>
      <c r="ADK421" s="1"/>
      <c r="ADL421" s="1"/>
      <c r="ADM421" s="1"/>
      <c r="ADN421" s="1"/>
      <c r="ADO421" s="1"/>
      <c r="ADP421" s="1"/>
      <c r="ADQ421" s="1"/>
      <c r="ADR421" s="1"/>
      <c r="ADS421" s="1"/>
      <c r="ADT421" s="1"/>
      <c r="ADU421" s="1"/>
      <c r="ADV421" s="1"/>
      <c r="ADW421" s="1"/>
      <c r="ADX421" s="1"/>
      <c r="ADY421" s="1"/>
      <c r="ADZ421" s="1"/>
      <c r="AEA421" s="1"/>
      <c r="AEB421" s="1"/>
      <c r="AEC421" s="1"/>
      <c r="AED421" s="1"/>
      <c r="AEE421" s="1"/>
      <c r="AEF421" s="1"/>
      <c r="AEG421" s="1"/>
      <c r="AEH421" s="1"/>
      <c r="AEI421" s="1"/>
      <c r="AEJ421" s="1"/>
      <c r="AEK421" s="1"/>
      <c r="AEL421" s="1"/>
      <c r="AEM421" s="1"/>
      <c r="AEN421" s="1"/>
      <c r="AEO421" s="1"/>
      <c r="AEP421" s="1"/>
      <c r="AEQ421" s="1"/>
      <c r="AER421" s="1"/>
      <c r="AES421" s="1"/>
      <c r="AET421" s="1"/>
      <c r="AEU421" s="1"/>
      <c r="AEV421" s="1"/>
      <c r="AEW421" s="1"/>
      <c r="AEX421" s="1"/>
      <c r="AEY421" s="1"/>
      <c r="AEZ421" s="1"/>
      <c r="AFA421" s="1"/>
      <c r="AFB421" s="1"/>
      <c r="AFC421" s="1"/>
      <c r="AFD421" s="1"/>
      <c r="AFE421" s="1"/>
      <c r="AFF421" s="1"/>
      <c r="AFG421" s="1"/>
      <c r="AFH421" s="1"/>
      <c r="AFI421" s="1"/>
      <c r="AFJ421" s="1"/>
      <c r="AFK421" s="1"/>
      <c r="AFL421" s="1"/>
      <c r="AFM421" s="1"/>
      <c r="AFN421" s="1"/>
      <c r="AFO421" s="1"/>
      <c r="AFP421" s="1"/>
      <c r="AFQ421" s="1"/>
      <c r="AFR421" s="1"/>
      <c r="AFS421" s="1"/>
      <c r="AFT421" s="1"/>
      <c r="AFU421" s="1"/>
      <c r="AFV421" s="1"/>
      <c r="AFW421" s="1"/>
      <c r="AFX421" s="1"/>
      <c r="AFY421" s="1"/>
      <c r="AFZ421" s="1"/>
      <c r="AGA421" s="1"/>
      <c r="AGB421" s="1"/>
      <c r="AGC421" s="1"/>
      <c r="AGD421" s="1"/>
      <c r="AGE421" s="1"/>
      <c r="AGF421" s="1"/>
      <c r="AGG421" s="1"/>
      <c r="AGH421" s="1"/>
      <c r="AGI421" s="1"/>
      <c r="AGJ421" s="1"/>
      <c r="AGK421" s="1"/>
      <c r="AGL421" s="1"/>
      <c r="AGM421" s="1"/>
      <c r="AGN421" s="1"/>
      <c r="AGO421" s="1"/>
      <c r="AGP421" s="1"/>
      <c r="AGQ421" s="1"/>
      <c r="AGR421" s="1"/>
      <c r="AGS421" s="1"/>
      <c r="AGT421" s="1"/>
      <c r="AGU421" s="1"/>
      <c r="AGV421" s="1"/>
      <c r="AGW421" s="1"/>
      <c r="AGX421" s="1"/>
      <c r="AGY421" s="1"/>
      <c r="AGZ421" s="1"/>
      <c r="AHA421" s="1"/>
      <c r="AHB421" s="1"/>
      <c r="AHC421" s="1"/>
      <c r="AHD421" s="1"/>
      <c r="AHE421" s="1"/>
      <c r="AHF421" s="1"/>
      <c r="AHG421" s="1"/>
      <c r="AHH421" s="1"/>
      <c r="AHI421" s="1"/>
      <c r="AHJ421" s="1"/>
      <c r="AHK421" s="1"/>
      <c r="AHL421" s="1"/>
      <c r="AHM421" s="1"/>
      <c r="AHN421" s="1"/>
      <c r="AHO421" s="1"/>
      <c r="AHP421" s="1"/>
      <c r="AHQ421" s="1"/>
      <c r="AHR421" s="1"/>
      <c r="AHS421" s="1"/>
      <c r="AHT421" s="1"/>
      <c r="AHU421" s="1"/>
      <c r="AHV421" s="1"/>
      <c r="AHW421" s="1"/>
      <c r="AHX421" s="1"/>
      <c r="AHY421" s="1"/>
      <c r="AHZ421" s="1"/>
      <c r="AIA421" s="1"/>
      <c r="AIB421" s="1"/>
      <c r="AIC421" s="1"/>
      <c r="AID421" s="1"/>
      <c r="AIE421" s="1"/>
      <c r="AIF421" s="1"/>
      <c r="AIG421" s="1"/>
      <c r="AIH421" s="1"/>
      <c r="AII421" s="1"/>
      <c r="AIJ421" s="1"/>
      <c r="AIK421" s="1"/>
      <c r="AIL421" s="1"/>
      <c r="AIM421" s="1"/>
      <c r="AIN421" s="1"/>
      <c r="AIO421" s="1"/>
      <c r="AIP421" s="1"/>
      <c r="AIQ421" s="1"/>
      <c r="AIR421" s="1"/>
      <c r="AIS421" s="1"/>
      <c r="AIT421" s="1"/>
      <c r="AIU421" s="1"/>
      <c r="AIV421" s="1"/>
      <c r="AIW421" s="1"/>
      <c r="AIX421" s="1"/>
      <c r="AIY421" s="1"/>
      <c r="AIZ421" s="1"/>
      <c r="AJA421" s="1"/>
      <c r="AJB421" s="1"/>
      <c r="AJC421" s="1"/>
      <c r="AJD421" s="1"/>
      <c r="AJE421" s="1"/>
      <c r="AJF421" s="1"/>
      <c r="AJG421" s="1"/>
      <c r="AJH421" s="1"/>
      <c r="AJI421" s="1"/>
      <c r="AJJ421" s="1"/>
      <c r="AJK421" s="1"/>
      <c r="AJL421" s="1"/>
      <c r="AJM421" s="1"/>
      <c r="AJN421" s="1"/>
      <c r="AJO421" s="1"/>
      <c r="AJP421" s="1"/>
      <c r="AJQ421" s="1"/>
      <c r="AJR421" s="1"/>
      <c r="AJS421" s="1"/>
      <c r="AJT421" s="1"/>
      <c r="AJU421" s="1"/>
      <c r="AJV421" s="1"/>
      <c r="AJW421" s="1"/>
      <c r="AJX421" s="1"/>
      <c r="AJY421" s="1"/>
      <c r="AJZ421" s="1"/>
      <c r="AKA421" s="1"/>
      <c r="AKB421" s="1"/>
      <c r="AKC421" s="1"/>
      <c r="AKD421" s="1"/>
      <c r="AKE421" s="1"/>
      <c r="AKF421" s="1"/>
      <c r="AKG421" s="1"/>
      <c r="AKH421" s="1"/>
      <c r="AKI421" s="1"/>
      <c r="AKJ421" s="1"/>
      <c r="AKK421" s="1"/>
      <c r="AKL421" s="1"/>
      <c r="AKM421" s="1"/>
      <c r="AKN421" s="1"/>
      <c r="AKO421" s="1"/>
      <c r="AKP421" s="1"/>
      <c r="AKQ421" s="1"/>
      <c r="AKR421" s="1"/>
      <c r="AKS421" s="1"/>
      <c r="AKT421" s="1"/>
      <c r="AKU421" s="1"/>
      <c r="AKV421" s="1"/>
      <c r="AKW421" s="1"/>
      <c r="AKX421" s="1"/>
      <c r="AKY421" s="1"/>
      <c r="AKZ421" s="1"/>
      <c r="ALA421" s="1"/>
      <c r="ALB421" s="1"/>
      <c r="ALC421" s="1"/>
      <c r="ALD421" s="1"/>
      <c r="ALE421" s="1"/>
      <c r="ALF421" s="1"/>
      <c r="ALG421" s="1"/>
      <c r="ALH421" s="1"/>
      <c r="ALI421" s="1"/>
      <c r="ALJ421" s="1"/>
      <c r="ALK421" s="1"/>
      <c r="ALL421" s="1"/>
      <c r="ALM421" s="1"/>
      <c r="ALN421" s="1"/>
      <c r="ALO421" s="1"/>
      <c r="ALP421" s="1"/>
      <c r="ALQ421" s="1"/>
      <c r="ALR421" s="1"/>
      <c r="ALS421" s="1"/>
      <c r="ALT421" s="1"/>
      <c r="ALU421" s="1"/>
      <c r="ALV421" s="1"/>
      <c r="ALW421" s="1"/>
      <c r="ALX421" s="1"/>
      <c r="ALY421" s="1"/>
      <c r="ALZ421" s="1"/>
      <c r="AMA421" s="1"/>
      <c r="AMB421" s="1"/>
      <c r="AMC421" s="1"/>
      <c r="AMD421" s="1"/>
      <c r="AME421" s="1"/>
      <c r="AMF421" s="1"/>
      <c r="AMG421" s="1"/>
      <c r="AMH421" s="1"/>
      <c r="AMI421" s="1"/>
      <c r="AMJ421" s="1"/>
    </row>
    <row r="422" spans="1:1024" customFormat="1" hidden="1" x14ac:dyDescent="0.25">
      <c r="A422" s="49" t="s">
        <v>953</v>
      </c>
      <c r="B422" s="10">
        <v>8413708100</v>
      </c>
      <c r="C422" s="13" t="s">
        <v>956</v>
      </c>
      <c r="D422" s="13" t="s">
        <v>935</v>
      </c>
      <c r="E422" s="27" t="s">
        <v>870</v>
      </c>
      <c r="F422" s="10"/>
      <c r="G422" s="10"/>
      <c r="H422" s="10"/>
      <c r="I422" s="10"/>
      <c r="J422" s="10"/>
      <c r="K422" s="38" t="s">
        <v>858</v>
      </c>
      <c r="L422" s="38">
        <v>7118004789</v>
      </c>
      <c r="M422" s="38" t="s">
        <v>859</v>
      </c>
      <c r="N422" s="13" t="s">
        <v>860</v>
      </c>
      <c r="O422" s="13" t="s">
        <v>861</v>
      </c>
      <c r="P422" s="15">
        <v>8413</v>
      </c>
      <c r="Q422" s="13" t="str">
        <f>MID(Таблица1[[#This Row],[ТН ВЭД 1]],1,2)</f>
        <v>84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  <c r="KQ422" s="1"/>
      <c r="KR422" s="1"/>
      <c r="KS422" s="1"/>
      <c r="KT422" s="1"/>
      <c r="KU422" s="1"/>
      <c r="KV422" s="1"/>
      <c r="KW422" s="1"/>
      <c r="KX422" s="1"/>
      <c r="KY422" s="1"/>
      <c r="KZ422" s="1"/>
      <c r="LA422" s="1"/>
      <c r="LB422" s="1"/>
      <c r="LC422" s="1"/>
      <c r="LD422" s="1"/>
      <c r="LE422" s="1"/>
      <c r="LF422" s="1"/>
      <c r="LG422" s="1"/>
      <c r="LH422" s="1"/>
      <c r="LI422" s="1"/>
      <c r="LJ422" s="1"/>
      <c r="LK422" s="1"/>
      <c r="LL422" s="1"/>
      <c r="LM422" s="1"/>
      <c r="LN422" s="1"/>
      <c r="LO422" s="1"/>
      <c r="LP422" s="1"/>
      <c r="LQ422" s="1"/>
      <c r="LR422" s="1"/>
      <c r="LS422" s="1"/>
      <c r="LT422" s="1"/>
      <c r="LU422" s="1"/>
      <c r="LV422" s="1"/>
      <c r="LW422" s="1"/>
      <c r="LX422" s="1"/>
      <c r="LY422" s="1"/>
      <c r="LZ422" s="1"/>
      <c r="MA422" s="1"/>
      <c r="MB422" s="1"/>
      <c r="MC422" s="1"/>
      <c r="MD422" s="1"/>
      <c r="ME422" s="1"/>
      <c r="MF422" s="1"/>
      <c r="MG422" s="1"/>
      <c r="MH422" s="1"/>
      <c r="MI422" s="1"/>
      <c r="MJ422" s="1"/>
      <c r="MK422" s="1"/>
      <c r="ML422" s="1"/>
      <c r="MM422" s="1"/>
      <c r="MN422" s="1"/>
      <c r="MO422" s="1"/>
      <c r="MP422" s="1"/>
      <c r="MQ422" s="1"/>
      <c r="MR422" s="1"/>
      <c r="MS422" s="1"/>
      <c r="MT422" s="1"/>
      <c r="MU422" s="1"/>
      <c r="MV422" s="1"/>
      <c r="MW422" s="1"/>
      <c r="MX422" s="1"/>
      <c r="MY422" s="1"/>
      <c r="MZ422" s="1"/>
      <c r="NA422" s="1"/>
      <c r="NB422" s="1"/>
      <c r="NC422" s="1"/>
      <c r="ND422" s="1"/>
      <c r="NE422" s="1"/>
      <c r="NF422" s="1"/>
      <c r="NG422" s="1"/>
      <c r="NH422" s="1"/>
      <c r="NI422" s="1"/>
      <c r="NJ422" s="1"/>
      <c r="NK422" s="1"/>
      <c r="NL422" s="1"/>
      <c r="NM422" s="1"/>
      <c r="NN422" s="1"/>
      <c r="NO422" s="1"/>
      <c r="NP422" s="1"/>
      <c r="NQ422" s="1"/>
      <c r="NR422" s="1"/>
      <c r="NS422" s="1"/>
      <c r="NT422" s="1"/>
      <c r="NU422" s="1"/>
      <c r="NV422" s="1"/>
      <c r="NW422" s="1"/>
      <c r="NX422" s="1"/>
      <c r="NY422" s="1"/>
      <c r="NZ422" s="1"/>
      <c r="OA422" s="1"/>
      <c r="OB422" s="1"/>
      <c r="OC422" s="1"/>
      <c r="OD422" s="1"/>
      <c r="OE422" s="1"/>
      <c r="OF422" s="1"/>
      <c r="OG422" s="1"/>
      <c r="OH422" s="1"/>
      <c r="OI422" s="1"/>
      <c r="OJ422" s="1"/>
      <c r="OK422" s="1"/>
      <c r="OL422" s="1"/>
      <c r="OM422" s="1"/>
      <c r="ON422" s="1"/>
      <c r="OO422" s="1"/>
      <c r="OP422" s="1"/>
      <c r="OQ422" s="1"/>
      <c r="OR422" s="1"/>
      <c r="OS422" s="1"/>
      <c r="OT422" s="1"/>
      <c r="OU422" s="1"/>
      <c r="OV422" s="1"/>
      <c r="OW422" s="1"/>
      <c r="OX422" s="1"/>
      <c r="OY422" s="1"/>
      <c r="OZ422" s="1"/>
      <c r="PA422" s="1"/>
      <c r="PB422" s="1"/>
      <c r="PC422" s="1"/>
      <c r="PD422" s="1"/>
      <c r="PE422" s="1"/>
      <c r="PF422" s="1"/>
      <c r="PG422" s="1"/>
      <c r="PH422" s="1"/>
      <c r="PI422" s="1"/>
      <c r="PJ422" s="1"/>
      <c r="PK422" s="1"/>
      <c r="PL422" s="1"/>
      <c r="PM422" s="1"/>
      <c r="PN422" s="1"/>
      <c r="PO422" s="1"/>
      <c r="PP422" s="1"/>
      <c r="PQ422" s="1"/>
      <c r="PR422" s="1"/>
      <c r="PS422" s="1"/>
      <c r="PT422" s="1"/>
      <c r="PU422" s="1"/>
      <c r="PV422" s="1"/>
      <c r="PW422" s="1"/>
      <c r="PX422" s="1"/>
      <c r="PY422" s="1"/>
      <c r="PZ422" s="1"/>
      <c r="QA422" s="1"/>
      <c r="QB422" s="1"/>
      <c r="QC422" s="1"/>
      <c r="QD422" s="1"/>
      <c r="QE422" s="1"/>
      <c r="QF422" s="1"/>
      <c r="QG422" s="1"/>
      <c r="QH422" s="1"/>
      <c r="QI422" s="1"/>
      <c r="QJ422" s="1"/>
      <c r="QK422" s="1"/>
      <c r="QL422" s="1"/>
      <c r="QM422" s="1"/>
      <c r="QN422" s="1"/>
      <c r="QO422" s="1"/>
      <c r="QP422" s="1"/>
      <c r="QQ422" s="1"/>
      <c r="QR422" s="1"/>
      <c r="QS422" s="1"/>
      <c r="QT422" s="1"/>
      <c r="QU422" s="1"/>
      <c r="QV422" s="1"/>
      <c r="QW422" s="1"/>
      <c r="QX422" s="1"/>
      <c r="QY422" s="1"/>
      <c r="QZ422" s="1"/>
      <c r="RA422" s="1"/>
      <c r="RB422" s="1"/>
      <c r="RC422" s="1"/>
      <c r="RD422" s="1"/>
      <c r="RE422" s="1"/>
      <c r="RF422" s="1"/>
      <c r="RG422" s="1"/>
      <c r="RH422" s="1"/>
      <c r="RI422" s="1"/>
      <c r="RJ422" s="1"/>
      <c r="RK422" s="1"/>
      <c r="RL422" s="1"/>
      <c r="RM422" s="1"/>
      <c r="RN422" s="1"/>
      <c r="RO422" s="1"/>
      <c r="RP422" s="1"/>
      <c r="RQ422" s="1"/>
      <c r="RR422" s="1"/>
      <c r="RS422" s="1"/>
      <c r="RT422" s="1"/>
      <c r="RU422" s="1"/>
      <c r="RV422" s="1"/>
      <c r="RW422" s="1"/>
      <c r="RX422" s="1"/>
      <c r="RY422" s="1"/>
      <c r="RZ422" s="1"/>
      <c r="SA422" s="1"/>
      <c r="SB422" s="1"/>
      <c r="SC422" s="1"/>
      <c r="SD422" s="1"/>
      <c r="SE422" s="1"/>
      <c r="SF422" s="1"/>
      <c r="SG422" s="1"/>
      <c r="SH422" s="1"/>
      <c r="SI422" s="1"/>
      <c r="SJ422" s="1"/>
      <c r="SK422" s="1"/>
      <c r="SL422" s="1"/>
      <c r="SM422" s="1"/>
      <c r="SN422" s="1"/>
      <c r="SO422" s="1"/>
      <c r="SP422" s="1"/>
      <c r="SQ422" s="1"/>
      <c r="SR422" s="1"/>
      <c r="SS422" s="1"/>
      <c r="ST422" s="1"/>
      <c r="SU422" s="1"/>
      <c r="SV422" s="1"/>
      <c r="SW422" s="1"/>
      <c r="SX422" s="1"/>
      <c r="SY422" s="1"/>
      <c r="SZ422" s="1"/>
      <c r="TA422" s="1"/>
      <c r="TB422" s="1"/>
      <c r="TC422" s="1"/>
      <c r="TD422" s="1"/>
      <c r="TE422" s="1"/>
      <c r="TF422" s="1"/>
      <c r="TG422" s="1"/>
      <c r="TH422" s="1"/>
      <c r="TI422" s="1"/>
      <c r="TJ422" s="1"/>
      <c r="TK422" s="1"/>
      <c r="TL422" s="1"/>
      <c r="TM422" s="1"/>
      <c r="TN422" s="1"/>
      <c r="TO422" s="1"/>
      <c r="TP422" s="1"/>
      <c r="TQ422" s="1"/>
      <c r="TR422" s="1"/>
      <c r="TS422" s="1"/>
      <c r="TT422" s="1"/>
      <c r="TU422" s="1"/>
      <c r="TV422" s="1"/>
      <c r="TW422" s="1"/>
      <c r="TX422" s="1"/>
      <c r="TY422" s="1"/>
      <c r="TZ422" s="1"/>
      <c r="UA422" s="1"/>
      <c r="UB422" s="1"/>
      <c r="UC422" s="1"/>
      <c r="UD422" s="1"/>
      <c r="UE422" s="1"/>
      <c r="UF422" s="1"/>
      <c r="UG422" s="1"/>
      <c r="UH422" s="1"/>
      <c r="UI422" s="1"/>
      <c r="UJ422" s="1"/>
      <c r="UK422" s="1"/>
      <c r="UL422" s="1"/>
      <c r="UM422" s="1"/>
      <c r="UN422" s="1"/>
      <c r="UO422" s="1"/>
      <c r="UP422" s="1"/>
      <c r="UQ422" s="1"/>
      <c r="UR422" s="1"/>
      <c r="US422" s="1"/>
      <c r="UT422" s="1"/>
      <c r="UU422" s="1"/>
      <c r="UV422" s="1"/>
      <c r="UW422" s="1"/>
      <c r="UX422" s="1"/>
      <c r="UY422" s="1"/>
      <c r="UZ422" s="1"/>
      <c r="VA422" s="1"/>
      <c r="VB422" s="1"/>
      <c r="VC422" s="1"/>
      <c r="VD422" s="1"/>
      <c r="VE422" s="1"/>
      <c r="VF422" s="1"/>
      <c r="VG422" s="1"/>
      <c r="VH422" s="1"/>
      <c r="VI422" s="1"/>
      <c r="VJ422" s="1"/>
      <c r="VK422" s="1"/>
      <c r="VL422" s="1"/>
      <c r="VM422" s="1"/>
      <c r="VN422" s="1"/>
      <c r="VO422" s="1"/>
      <c r="VP422" s="1"/>
      <c r="VQ422" s="1"/>
      <c r="VR422" s="1"/>
      <c r="VS422" s="1"/>
      <c r="VT422" s="1"/>
      <c r="VU422" s="1"/>
      <c r="VV422" s="1"/>
      <c r="VW422" s="1"/>
      <c r="VX422" s="1"/>
      <c r="VY422" s="1"/>
      <c r="VZ422" s="1"/>
      <c r="WA422" s="1"/>
      <c r="WB422" s="1"/>
      <c r="WC422" s="1"/>
      <c r="WD422" s="1"/>
      <c r="WE422" s="1"/>
      <c r="WF422" s="1"/>
      <c r="WG422" s="1"/>
      <c r="WH422" s="1"/>
      <c r="WI422" s="1"/>
      <c r="WJ422" s="1"/>
      <c r="WK422" s="1"/>
      <c r="WL422" s="1"/>
      <c r="WM422" s="1"/>
      <c r="WN422" s="1"/>
      <c r="WO422" s="1"/>
      <c r="WP422" s="1"/>
      <c r="WQ422" s="1"/>
      <c r="WR422" s="1"/>
      <c r="WS422" s="1"/>
      <c r="WT422" s="1"/>
      <c r="WU422" s="1"/>
      <c r="WV422" s="1"/>
      <c r="WW422" s="1"/>
      <c r="WX422" s="1"/>
      <c r="WY422" s="1"/>
      <c r="WZ422" s="1"/>
      <c r="XA422" s="1"/>
      <c r="XB422" s="1"/>
      <c r="XC422" s="1"/>
      <c r="XD422" s="1"/>
      <c r="XE422" s="1"/>
      <c r="XF422" s="1"/>
      <c r="XG422" s="1"/>
      <c r="XH422" s="1"/>
      <c r="XI422" s="1"/>
      <c r="XJ422" s="1"/>
      <c r="XK422" s="1"/>
      <c r="XL422" s="1"/>
      <c r="XM422" s="1"/>
      <c r="XN422" s="1"/>
      <c r="XO422" s="1"/>
      <c r="XP422" s="1"/>
      <c r="XQ422" s="1"/>
      <c r="XR422" s="1"/>
      <c r="XS422" s="1"/>
      <c r="XT422" s="1"/>
      <c r="XU422" s="1"/>
      <c r="XV422" s="1"/>
      <c r="XW422" s="1"/>
      <c r="XX422" s="1"/>
      <c r="XY422" s="1"/>
      <c r="XZ422" s="1"/>
      <c r="YA422" s="1"/>
      <c r="YB422" s="1"/>
      <c r="YC422" s="1"/>
      <c r="YD422" s="1"/>
      <c r="YE422" s="1"/>
      <c r="YF422" s="1"/>
      <c r="YG422" s="1"/>
      <c r="YH422" s="1"/>
      <c r="YI422" s="1"/>
      <c r="YJ422" s="1"/>
      <c r="YK422" s="1"/>
      <c r="YL422" s="1"/>
      <c r="YM422" s="1"/>
      <c r="YN422" s="1"/>
      <c r="YO422" s="1"/>
      <c r="YP422" s="1"/>
      <c r="YQ422" s="1"/>
      <c r="YR422" s="1"/>
      <c r="YS422" s="1"/>
      <c r="YT422" s="1"/>
      <c r="YU422" s="1"/>
      <c r="YV422" s="1"/>
      <c r="YW422" s="1"/>
      <c r="YX422" s="1"/>
      <c r="YY422" s="1"/>
      <c r="YZ422" s="1"/>
      <c r="ZA422" s="1"/>
      <c r="ZB422" s="1"/>
      <c r="ZC422" s="1"/>
      <c r="ZD422" s="1"/>
      <c r="ZE422" s="1"/>
      <c r="ZF422" s="1"/>
      <c r="ZG422" s="1"/>
      <c r="ZH422" s="1"/>
      <c r="ZI422" s="1"/>
      <c r="ZJ422" s="1"/>
      <c r="ZK422" s="1"/>
      <c r="ZL422" s="1"/>
      <c r="ZM422" s="1"/>
      <c r="ZN422" s="1"/>
      <c r="ZO422" s="1"/>
      <c r="ZP422" s="1"/>
      <c r="ZQ422" s="1"/>
      <c r="ZR422" s="1"/>
      <c r="ZS422" s="1"/>
      <c r="ZT422" s="1"/>
      <c r="ZU422" s="1"/>
      <c r="ZV422" s="1"/>
      <c r="ZW422" s="1"/>
      <c r="ZX422" s="1"/>
      <c r="ZY422" s="1"/>
      <c r="ZZ422" s="1"/>
      <c r="AAA422" s="1"/>
      <c r="AAB422" s="1"/>
      <c r="AAC422" s="1"/>
      <c r="AAD422" s="1"/>
      <c r="AAE422" s="1"/>
      <c r="AAF422" s="1"/>
      <c r="AAG422" s="1"/>
      <c r="AAH422" s="1"/>
      <c r="AAI422" s="1"/>
      <c r="AAJ422" s="1"/>
      <c r="AAK422" s="1"/>
      <c r="AAL422" s="1"/>
      <c r="AAM422" s="1"/>
      <c r="AAN422" s="1"/>
      <c r="AAO422" s="1"/>
      <c r="AAP422" s="1"/>
      <c r="AAQ422" s="1"/>
      <c r="AAR422" s="1"/>
      <c r="AAS422" s="1"/>
      <c r="AAT422" s="1"/>
      <c r="AAU422" s="1"/>
      <c r="AAV422" s="1"/>
      <c r="AAW422" s="1"/>
      <c r="AAX422" s="1"/>
      <c r="AAY422" s="1"/>
      <c r="AAZ422" s="1"/>
      <c r="ABA422" s="1"/>
      <c r="ABB422" s="1"/>
      <c r="ABC422" s="1"/>
      <c r="ABD422" s="1"/>
      <c r="ABE422" s="1"/>
      <c r="ABF422" s="1"/>
      <c r="ABG422" s="1"/>
      <c r="ABH422" s="1"/>
      <c r="ABI422" s="1"/>
      <c r="ABJ422" s="1"/>
      <c r="ABK422" s="1"/>
      <c r="ABL422" s="1"/>
      <c r="ABM422" s="1"/>
      <c r="ABN422" s="1"/>
      <c r="ABO422" s="1"/>
      <c r="ABP422" s="1"/>
      <c r="ABQ422" s="1"/>
      <c r="ABR422" s="1"/>
      <c r="ABS422" s="1"/>
      <c r="ABT422" s="1"/>
      <c r="ABU422" s="1"/>
      <c r="ABV422" s="1"/>
      <c r="ABW422" s="1"/>
      <c r="ABX422" s="1"/>
      <c r="ABY422" s="1"/>
      <c r="ABZ422" s="1"/>
      <c r="ACA422" s="1"/>
      <c r="ACB422" s="1"/>
      <c r="ACC422" s="1"/>
      <c r="ACD422" s="1"/>
      <c r="ACE422" s="1"/>
      <c r="ACF422" s="1"/>
      <c r="ACG422" s="1"/>
      <c r="ACH422" s="1"/>
      <c r="ACI422" s="1"/>
      <c r="ACJ422" s="1"/>
      <c r="ACK422" s="1"/>
      <c r="ACL422" s="1"/>
      <c r="ACM422" s="1"/>
      <c r="ACN422" s="1"/>
      <c r="ACO422" s="1"/>
      <c r="ACP422" s="1"/>
      <c r="ACQ422" s="1"/>
      <c r="ACR422" s="1"/>
      <c r="ACS422" s="1"/>
      <c r="ACT422" s="1"/>
      <c r="ACU422" s="1"/>
      <c r="ACV422" s="1"/>
      <c r="ACW422" s="1"/>
      <c r="ACX422" s="1"/>
      <c r="ACY422" s="1"/>
      <c r="ACZ422" s="1"/>
      <c r="ADA422" s="1"/>
      <c r="ADB422" s="1"/>
      <c r="ADC422" s="1"/>
      <c r="ADD422" s="1"/>
      <c r="ADE422" s="1"/>
      <c r="ADF422" s="1"/>
      <c r="ADG422" s="1"/>
      <c r="ADH422" s="1"/>
      <c r="ADI422" s="1"/>
      <c r="ADJ422" s="1"/>
      <c r="ADK422" s="1"/>
      <c r="ADL422" s="1"/>
      <c r="ADM422" s="1"/>
      <c r="ADN422" s="1"/>
      <c r="ADO422" s="1"/>
      <c r="ADP422" s="1"/>
      <c r="ADQ422" s="1"/>
      <c r="ADR422" s="1"/>
      <c r="ADS422" s="1"/>
      <c r="ADT422" s="1"/>
      <c r="ADU422" s="1"/>
      <c r="ADV422" s="1"/>
      <c r="ADW422" s="1"/>
      <c r="ADX422" s="1"/>
      <c r="ADY422" s="1"/>
      <c r="ADZ422" s="1"/>
      <c r="AEA422" s="1"/>
      <c r="AEB422" s="1"/>
      <c r="AEC422" s="1"/>
      <c r="AED422" s="1"/>
      <c r="AEE422" s="1"/>
      <c r="AEF422" s="1"/>
      <c r="AEG422" s="1"/>
      <c r="AEH422" s="1"/>
      <c r="AEI422" s="1"/>
      <c r="AEJ422" s="1"/>
      <c r="AEK422" s="1"/>
      <c r="AEL422" s="1"/>
      <c r="AEM422" s="1"/>
      <c r="AEN422" s="1"/>
      <c r="AEO422" s="1"/>
      <c r="AEP422" s="1"/>
      <c r="AEQ422" s="1"/>
      <c r="AER422" s="1"/>
      <c r="AES422" s="1"/>
      <c r="AET422" s="1"/>
      <c r="AEU422" s="1"/>
      <c r="AEV422" s="1"/>
      <c r="AEW422" s="1"/>
      <c r="AEX422" s="1"/>
      <c r="AEY422" s="1"/>
      <c r="AEZ422" s="1"/>
      <c r="AFA422" s="1"/>
      <c r="AFB422" s="1"/>
      <c r="AFC422" s="1"/>
      <c r="AFD422" s="1"/>
      <c r="AFE422" s="1"/>
      <c r="AFF422" s="1"/>
      <c r="AFG422" s="1"/>
      <c r="AFH422" s="1"/>
      <c r="AFI422" s="1"/>
      <c r="AFJ422" s="1"/>
      <c r="AFK422" s="1"/>
      <c r="AFL422" s="1"/>
      <c r="AFM422" s="1"/>
      <c r="AFN422" s="1"/>
      <c r="AFO422" s="1"/>
      <c r="AFP422" s="1"/>
      <c r="AFQ422" s="1"/>
      <c r="AFR422" s="1"/>
      <c r="AFS422" s="1"/>
      <c r="AFT422" s="1"/>
      <c r="AFU422" s="1"/>
      <c r="AFV422" s="1"/>
      <c r="AFW422" s="1"/>
      <c r="AFX422" s="1"/>
      <c r="AFY422" s="1"/>
      <c r="AFZ422" s="1"/>
      <c r="AGA422" s="1"/>
      <c r="AGB422" s="1"/>
      <c r="AGC422" s="1"/>
      <c r="AGD422" s="1"/>
      <c r="AGE422" s="1"/>
      <c r="AGF422" s="1"/>
      <c r="AGG422" s="1"/>
      <c r="AGH422" s="1"/>
      <c r="AGI422" s="1"/>
      <c r="AGJ422" s="1"/>
      <c r="AGK422" s="1"/>
      <c r="AGL422" s="1"/>
      <c r="AGM422" s="1"/>
      <c r="AGN422" s="1"/>
      <c r="AGO422" s="1"/>
      <c r="AGP422" s="1"/>
      <c r="AGQ422" s="1"/>
      <c r="AGR422" s="1"/>
      <c r="AGS422" s="1"/>
      <c r="AGT422" s="1"/>
      <c r="AGU422" s="1"/>
      <c r="AGV422" s="1"/>
      <c r="AGW422" s="1"/>
      <c r="AGX422" s="1"/>
      <c r="AGY422" s="1"/>
      <c r="AGZ422" s="1"/>
      <c r="AHA422" s="1"/>
      <c r="AHB422" s="1"/>
      <c r="AHC422" s="1"/>
      <c r="AHD422" s="1"/>
      <c r="AHE422" s="1"/>
      <c r="AHF422" s="1"/>
      <c r="AHG422" s="1"/>
      <c r="AHH422" s="1"/>
      <c r="AHI422" s="1"/>
      <c r="AHJ422" s="1"/>
      <c r="AHK422" s="1"/>
      <c r="AHL422" s="1"/>
      <c r="AHM422" s="1"/>
      <c r="AHN422" s="1"/>
      <c r="AHO422" s="1"/>
      <c r="AHP422" s="1"/>
      <c r="AHQ422" s="1"/>
      <c r="AHR422" s="1"/>
      <c r="AHS422" s="1"/>
      <c r="AHT422" s="1"/>
      <c r="AHU422" s="1"/>
      <c r="AHV422" s="1"/>
      <c r="AHW422" s="1"/>
      <c r="AHX422" s="1"/>
      <c r="AHY422" s="1"/>
      <c r="AHZ422" s="1"/>
      <c r="AIA422" s="1"/>
      <c r="AIB422" s="1"/>
      <c r="AIC422" s="1"/>
      <c r="AID422" s="1"/>
      <c r="AIE422" s="1"/>
      <c r="AIF422" s="1"/>
      <c r="AIG422" s="1"/>
      <c r="AIH422" s="1"/>
      <c r="AII422" s="1"/>
      <c r="AIJ422" s="1"/>
      <c r="AIK422" s="1"/>
      <c r="AIL422" s="1"/>
      <c r="AIM422" s="1"/>
      <c r="AIN422" s="1"/>
      <c r="AIO422" s="1"/>
      <c r="AIP422" s="1"/>
      <c r="AIQ422" s="1"/>
      <c r="AIR422" s="1"/>
      <c r="AIS422" s="1"/>
      <c r="AIT422" s="1"/>
      <c r="AIU422" s="1"/>
      <c r="AIV422" s="1"/>
      <c r="AIW422" s="1"/>
      <c r="AIX422" s="1"/>
      <c r="AIY422" s="1"/>
      <c r="AIZ422" s="1"/>
      <c r="AJA422" s="1"/>
      <c r="AJB422" s="1"/>
      <c r="AJC422" s="1"/>
      <c r="AJD422" s="1"/>
      <c r="AJE422" s="1"/>
      <c r="AJF422" s="1"/>
      <c r="AJG422" s="1"/>
      <c r="AJH422" s="1"/>
      <c r="AJI422" s="1"/>
      <c r="AJJ422" s="1"/>
      <c r="AJK422" s="1"/>
      <c r="AJL422" s="1"/>
      <c r="AJM422" s="1"/>
      <c r="AJN422" s="1"/>
      <c r="AJO422" s="1"/>
      <c r="AJP422" s="1"/>
      <c r="AJQ422" s="1"/>
      <c r="AJR422" s="1"/>
      <c r="AJS422" s="1"/>
      <c r="AJT422" s="1"/>
      <c r="AJU422" s="1"/>
      <c r="AJV422" s="1"/>
      <c r="AJW422" s="1"/>
      <c r="AJX422" s="1"/>
      <c r="AJY422" s="1"/>
      <c r="AJZ422" s="1"/>
      <c r="AKA422" s="1"/>
      <c r="AKB422" s="1"/>
      <c r="AKC422" s="1"/>
      <c r="AKD422" s="1"/>
      <c r="AKE422" s="1"/>
      <c r="AKF422" s="1"/>
      <c r="AKG422" s="1"/>
      <c r="AKH422" s="1"/>
      <c r="AKI422" s="1"/>
      <c r="AKJ422" s="1"/>
      <c r="AKK422" s="1"/>
      <c r="AKL422" s="1"/>
      <c r="AKM422" s="1"/>
      <c r="AKN422" s="1"/>
      <c r="AKO422" s="1"/>
      <c r="AKP422" s="1"/>
      <c r="AKQ422" s="1"/>
      <c r="AKR422" s="1"/>
      <c r="AKS422" s="1"/>
      <c r="AKT422" s="1"/>
      <c r="AKU422" s="1"/>
      <c r="AKV422" s="1"/>
      <c r="AKW422" s="1"/>
      <c r="AKX422" s="1"/>
      <c r="AKY422" s="1"/>
      <c r="AKZ422" s="1"/>
      <c r="ALA422" s="1"/>
      <c r="ALB422" s="1"/>
      <c r="ALC422" s="1"/>
      <c r="ALD422" s="1"/>
      <c r="ALE422" s="1"/>
      <c r="ALF422" s="1"/>
      <c r="ALG422" s="1"/>
      <c r="ALH422" s="1"/>
      <c r="ALI422" s="1"/>
      <c r="ALJ422" s="1"/>
      <c r="ALK422" s="1"/>
      <c r="ALL422" s="1"/>
      <c r="ALM422" s="1"/>
      <c r="ALN422" s="1"/>
      <c r="ALO422" s="1"/>
      <c r="ALP422" s="1"/>
      <c r="ALQ422" s="1"/>
      <c r="ALR422" s="1"/>
      <c r="ALS422" s="1"/>
      <c r="ALT422" s="1"/>
      <c r="ALU422" s="1"/>
      <c r="ALV422" s="1"/>
      <c r="ALW422" s="1"/>
      <c r="ALX422" s="1"/>
      <c r="ALY422" s="1"/>
      <c r="ALZ422" s="1"/>
      <c r="AMA422" s="1"/>
      <c r="AMB422" s="1"/>
      <c r="AMC422" s="1"/>
      <c r="AMD422" s="1"/>
      <c r="AME422" s="1"/>
      <c r="AMF422" s="1"/>
      <c r="AMG422" s="1"/>
      <c r="AMH422" s="1"/>
      <c r="AMI422" s="1"/>
      <c r="AMJ422" s="1"/>
    </row>
    <row r="423" spans="1:1024" customFormat="1" hidden="1" x14ac:dyDescent="0.25">
      <c r="A423" s="41" t="s">
        <v>957</v>
      </c>
      <c r="B423" s="3">
        <v>8413708100</v>
      </c>
      <c r="C423" s="6" t="s">
        <v>958</v>
      </c>
      <c r="D423" s="6" t="s">
        <v>959</v>
      </c>
      <c r="E423" s="23" t="s">
        <v>870</v>
      </c>
      <c r="F423" s="3"/>
      <c r="G423" s="3"/>
      <c r="H423" s="3"/>
      <c r="I423" s="3"/>
      <c r="J423" s="3"/>
      <c r="K423" s="37" t="s">
        <v>858</v>
      </c>
      <c r="L423" s="37">
        <v>7118004789</v>
      </c>
      <c r="M423" s="37" t="s">
        <v>859</v>
      </c>
      <c r="N423" s="6" t="s">
        <v>860</v>
      </c>
      <c r="O423" s="6" t="s">
        <v>861</v>
      </c>
      <c r="P423" s="8">
        <v>8413</v>
      </c>
      <c r="Q423" s="6" t="str">
        <f>MID(Таблица1[[#This Row],[ТН ВЭД 1]],1,2)</f>
        <v>84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</row>
    <row r="424" spans="1:1024" customFormat="1" hidden="1" x14ac:dyDescent="0.25">
      <c r="A424" s="49" t="s">
        <v>957</v>
      </c>
      <c r="B424" s="10">
        <v>8413708100</v>
      </c>
      <c r="C424" s="13" t="s">
        <v>960</v>
      </c>
      <c r="D424" s="13" t="s">
        <v>959</v>
      </c>
      <c r="E424" s="27" t="s">
        <v>870</v>
      </c>
      <c r="F424" s="10"/>
      <c r="G424" s="10"/>
      <c r="H424" s="10"/>
      <c r="I424" s="10"/>
      <c r="J424" s="10"/>
      <c r="K424" s="38" t="s">
        <v>858</v>
      </c>
      <c r="L424" s="38">
        <v>7118004789</v>
      </c>
      <c r="M424" s="38" t="s">
        <v>859</v>
      </c>
      <c r="N424" s="13" t="s">
        <v>860</v>
      </c>
      <c r="O424" s="13" t="s">
        <v>861</v>
      </c>
      <c r="P424" s="15">
        <v>8413</v>
      </c>
      <c r="Q424" s="13" t="str">
        <f>MID(Таблица1[[#This Row],[ТН ВЭД 1]],1,2)</f>
        <v>84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  <c r="KK424" s="1"/>
      <c r="KL424" s="1"/>
      <c r="KM424" s="1"/>
      <c r="KN424" s="1"/>
      <c r="KO424" s="1"/>
      <c r="KP424" s="1"/>
      <c r="KQ424" s="1"/>
      <c r="KR424" s="1"/>
      <c r="KS424" s="1"/>
      <c r="KT424" s="1"/>
      <c r="KU424" s="1"/>
      <c r="KV424" s="1"/>
      <c r="KW424" s="1"/>
      <c r="KX424" s="1"/>
      <c r="KY424" s="1"/>
      <c r="KZ424" s="1"/>
      <c r="LA424" s="1"/>
      <c r="LB424" s="1"/>
      <c r="LC424" s="1"/>
      <c r="LD424" s="1"/>
      <c r="LE424" s="1"/>
      <c r="LF424" s="1"/>
      <c r="LG424" s="1"/>
      <c r="LH424" s="1"/>
      <c r="LI424" s="1"/>
      <c r="LJ424" s="1"/>
      <c r="LK424" s="1"/>
      <c r="LL424" s="1"/>
      <c r="LM424" s="1"/>
      <c r="LN424" s="1"/>
      <c r="LO424" s="1"/>
      <c r="LP424" s="1"/>
      <c r="LQ424" s="1"/>
      <c r="LR424" s="1"/>
      <c r="LS424" s="1"/>
      <c r="LT424" s="1"/>
      <c r="LU424" s="1"/>
      <c r="LV424" s="1"/>
      <c r="LW424" s="1"/>
      <c r="LX424" s="1"/>
      <c r="LY424" s="1"/>
      <c r="LZ424" s="1"/>
      <c r="MA424" s="1"/>
      <c r="MB424" s="1"/>
      <c r="MC424" s="1"/>
      <c r="MD424" s="1"/>
      <c r="ME424" s="1"/>
      <c r="MF424" s="1"/>
      <c r="MG424" s="1"/>
      <c r="MH424" s="1"/>
      <c r="MI424" s="1"/>
      <c r="MJ424" s="1"/>
      <c r="MK424" s="1"/>
      <c r="ML424" s="1"/>
      <c r="MM424" s="1"/>
      <c r="MN424" s="1"/>
      <c r="MO424" s="1"/>
      <c r="MP424" s="1"/>
      <c r="MQ424" s="1"/>
      <c r="MR424" s="1"/>
      <c r="MS424" s="1"/>
      <c r="MT424" s="1"/>
      <c r="MU424" s="1"/>
      <c r="MV424" s="1"/>
      <c r="MW424" s="1"/>
      <c r="MX424" s="1"/>
      <c r="MY424" s="1"/>
      <c r="MZ424" s="1"/>
      <c r="NA424" s="1"/>
      <c r="NB424" s="1"/>
      <c r="NC424" s="1"/>
      <c r="ND424" s="1"/>
      <c r="NE424" s="1"/>
      <c r="NF424" s="1"/>
      <c r="NG424" s="1"/>
      <c r="NH424" s="1"/>
      <c r="NI424" s="1"/>
      <c r="NJ424" s="1"/>
      <c r="NK424" s="1"/>
      <c r="NL424" s="1"/>
      <c r="NM424" s="1"/>
      <c r="NN424" s="1"/>
      <c r="NO424" s="1"/>
      <c r="NP424" s="1"/>
      <c r="NQ424" s="1"/>
      <c r="NR424" s="1"/>
      <c r="NS424" s="1"/>
      <c r="NT424" s="1"/>
      <c r="NU424" s="1"/>
      <c r="NV424" s="1"/>
      <c r="NW424" s="1"/>
      <c r="NX424" s="1"/>
      <c r="NY424" s="1"/>
      <c r="NZ424" s="1"/>
      <c r="OA424" s="1"/>
      <c r="OB424" s="1"/>
      <c r="OC424" s="1"/>
      <c r="OD424" s="1"/>
      <c r="OE424" s="1"/>
      <c r="OF424" s="1"/>
      <c r="OG424" s="1"/>
      <c r="OH424" s="1"/>
      <c r="OI424" s="1"/>
      <c r="OJ424" s="1"/>
      <c r="OK424" s="1"/>
      <c r="OL424" s="1"/>
      <c r="OM424" s="1"/>
      <c r="ON424" s="1"/>
      <c r="OO424" s="1"/>
      <c r="OP424" s="1"/>
      <c r="OQ424" s="1"/>
      <c r="OR424" s="1"/>
      <c r="OS424" s="1"/>
      <c r="OT424" s="1"/>
      <c r="OU424" s="1"/>
      <c r="OV424" s="1"/>
      <c r="OW424" s="1"/>
      <c r="OX424" s="1"/>
      <c r="OY424" s="1"/>
      <c r="OZ424" s="1"/>
      <c r="PA424" s="1"/>
      <c r="PB424" s="1"/>
      <c r="PC424" s="1"/>
      <c r="PD424" s="1"/>
      <c r="PE424" s="1"/>
      <c r="PF424" s="1"/>
      <c r="PG424" s="1"/>
      <c r="PH424" s="1"/>
      <c r="PI424" s="1"/>
      <c r="PJ424" s="1"/>
      <c r="PK424" s="1"/>
      <c r="PL424" s="1"/>
      <c r="PM424" s="1"/>
      <c r="PN424" s="1"/>
      <c r="PO424" s="1"/>
      <c r="PP424" s="1"/>
      <c r="PQ424" s="1"/>
      <c r="PR424" s="1"/>
      <c r="PS424" s="1"/>
      <c r="PT424" s="1"/>
      <c r="PU424" s="1"/>
      <c r="PV424" s="1"/>
      <c r="PW424" s="1"/>
      <c r="PX424" s="1"/>
      <c r="PY424" s="1"/>
      <c r="PZ424" s="1"/>
      <c r="QA424" s="1"/>
      <c r="QB424" s="1"/>
      <c r="QC424" s="1"/>
      <c r="QD424" s="1"/>
      <c r="QE424" s="1"/>
      <c r="QF424" s="1"/>
      <c r="QG424" s="1"/>
      <c r="QH424" s="1"/>
      <c r="QI424" s="1"/>
      <c r="QJ424" s="1"/>
      <c r="QK424" s="1"/>
      <c r="QL424" s="1"/>
      <c r="QM424" s="1"/>
      <c r="QN424" s="1"/>
      <c r="QO424" s="1"/>
      <c r="QP424" s="1"/>
      <c r="QQ424" s="1"/>
      <c r="QR424" s="1"/>
      <c r="QS424" s="1"/>
      <c r="QT424" s="1"/>
      <c r="QU424" s="1"/>
      <c r="QV424" s="1"/>
      <c r="QW424" s="1"/>
      <c r="QX424" s="1"/>
      <c r="QY424" s="1"/>
      <c r="QZ424" s="1"/>
      <c r="RA424" s="1"/>
      <c r="RB424" s="1"/>
      <c r="RC424" s="1"/>
      <c r="RD424" s="1"/>
      <c r="RE424" s="1"/>
      <c r="RF424" s="1"/>
      <c r="RG424" s="1"/>
      <c r="RH424" s="1"/>
      <c r="RI424" s="1"/>
      <c r="RJ424" s="1"/>
      <c r="RK424" s="1"/>
      <c r="RL424" s="1"/>
      <c r="RM424" s="1"/>
      <c r="RN424" s="1"/>
      <c r="RO424" s="1"/>
      <c r="RP424" s="1"/>
      <c r="RQ424" s="1"/>
      <c r="RR424" s="1"/>
      <c r="RS424" s="1"/>
      <c r="RT424" s="1"/>
      <c r="RU424" s="1"/>
      <c r="RV424" s="1"/>
      <c r="RW424" s="1"/>
      <c r="RX424" s="1"/>
      <c r="RY424" s="1"/>
      <c r="RZ424" s="1"/>
      <c r="SA424" s="1"/>
      <c r="SB424" s="1"/>
      <c r="SC424" s="1"/>
      <c r="SD424" s="1"/>
      <c r="SE424" s="1"/>
      <c r="SF424" s="1"/>
      <c r="SG424" s="1"/>
      <c r="SH424" s="1"/>
      <c r="SI424" s="1"/>
      <c r="SJ424" s="1"/>
      <c r="SK424" s="1"/>
      <c r="SL424" s="1"/>
      <c r="SM424" s="1"/>
      <c r="SN424" s="1"/>
      <c r="SO424" s="1"/>
      <c r="SP424" s="1"/>
      <c r="SQ424" s="1"/>
      <c r="SR424" s="1"/>
      <c r="SS424" s="1"/>
      <c r="ST424" s="1"/>
      <c r="SU424" s="1"/>
      <c r="SV424" s="1"/>
      <c r="SW424" s="1"/>
      <c r="SX424" s="1"/>
      <c r="SY424" s="1"/>
      <c r="SZ424" s="1"/>
      <c r="TA424" s="1"/>
      <c r="TB424" s="1"/>
      <c r="TC424" s="1"/>
      <c r="TD424" s="1"/>
      <c r="TE424" s="1"/>
      <c r="TF424" s="1"/>
      <c r="TG424" s="1"/>
      <c r="TH424" s="1"/>
      <c r="TI424" s="1"/>
      <c r="TJ424" s="1"/>
      <c r="TK424" s="1"/>
      <c r="TL424" s="1"/>
      <c r="TM424" s="1"/>
      <c r="TN424" s="1"/>
      <c r="TO424" s="1"/>
      <c r="TP424" s="1"/>
      <c r="TQ424" s="1"/>
      <c r="TR424" s="1"/>
      <c r="TS424" s="1"/>
      <c r="TT424" s="1"/>
      <c r="TU424" s="1"/>
      <c r="TV424" s="1"/>
      <c r="TW424" s="1"/>
      <c r="TX424" s="1"/>
      <c r="TY424" s="1"/>
      <c r="TZ424" s="1"/>
      <c r="UA424" s="1"/>
      <c r="UB424" s="1"/>
      <c r="UC424" s="1"/>
      <c r="UD424" s="1"/>
      <c r="UE424" s="1"/>
      <c r="UF424" s="1"/>
      <c r="UG424" s="1"/>
      <c r="UH424" s="1"/>
      <c r="UI424" s="1"/>
      <c r="UJ424" s="1"/>
      <c r="UK424" s="1"/>
      <c r="UL424" s="1"/>
      <c r="UM424" s="1"/>
      <c r="UN424" s="1"/>
      <c r="UO424" s="1"/>
      <c r="UP424" s="1"/>
      <c r="UQ424" s="1"/>
      <c r="UR424" s="1"/>
      <c r="US424" s="1"/>
      <c r="UT424" s="1"/>
      <c r="UU424" s="1"/>
      <c r="UV424" s="1"/>
      <c r="UW424" s="1"/>
      <c r="UX424" s="1"/>
      <c r="UY424" s="1"/>
      <c r="UZ424" s="1"/>
      <c r="VA424" s="1"/>
      <c r="VB424" s="1"/>
      <c r="VC424" s="1"/>
      <c r="VD424" s="1"/>
      <c r="VE424" s="1"/>
      <c r="VF424" s="1"/>
      <c r="VG424" s="1"/>
      <c r="VH424" s="1"/>
      <c r="VI424" s="1"/>
      <c r="VJ424" s="1"/>
      <c r="VK424" s="1"/>
      <c r="VL424" s="1"/>
      <c r="VM424" s="1"/>
      <c r="VN424" s="1"/>
      <c r="VO424" s="1"/>
      <c r="VP424" s="1"/>
      <c r="VQ424" s="1"/>
      <c r="VR424" s="1"/>
      <c r="VS424" s="1"/>
      <c r="VT424" s="1"/>
      <c r="VU424" s="1"/>
      <c r="VV424" s="1"/>
      <c r="VW424" s="1"/>
      <c r="VX424" s="1"/>
      <c r="VY424" s="1"/>
      <c r="VZ424" s="1"/>
      <c r="WA424" s="1"/>
      <c r="WB424" s="1"/>
      <c r="WC424" s="1"/>
      <c r="WD424" s="1"/>
      <c r="WE424" s="1"/>
      <c r="WF424" s="1"/>
      <c r="WG424" s="1"/>
      <c r="WH424" s="1"/>
      <c r="WI424" s="1"/>
      <c r="WJ424" s="1"/>
      <c r="WK424" s="1"/>
      <c r="WL424" s="1"/>
      <c r="WM424" s="1"/>
      <c r="WN424" s="1"/>
      <c r="WO424" s="1"/>
      <c r="WP424" s="1"/>
      <c r="WQ424" s="1"/>
      <c r="WR424" s="1"/>
      <c r="WS424" s="1"/>
      <c r="WT424" s="1"/>
      <c r="WU424" s="1"/>
      <c r="WV424" s="1"/>
      <c r="WW424" s="1"/>
      <c r="WX424" s="1"/>
      <c r="WY424" s="1"/>
      <c r="WZ424" s="1"/>
      <c r="XA424" s="1"/>
      <c r="XB424" s="1"/>
      <c r="XC424" s="1"/>
      <c r="XD424" s="1"/>
      <c r="XE424" s="1"/>
      <c r="XF424" s="1"/>
      <c r="XG424" s="1"/>
      <c r="XH424" s="1"/>
      <c r="XI424" s="1"/>
      <c r="XJ424" s="1"/>
      <c r="XK424" s="1"/>
      <c r="XL424" s="1"/>
      <c r="XM424" s="1"/>
      <c r="XN424" s="1"/>
      <c r="XO424" s="1"/>
      <c r="XP424" s="1"/>
      <c r="XQ424" s="1"/>
      <c r="XR424" s="1"/>
      <c r="XS424" s="1"/>
      <c r="XT424" s="1"/>
      <c r="XU424" s="1"/>
      <c r="XV424" s="1"/>
      <c r="XW424" s="1"/>
      <c r="XX424" s="1"/>
      <c r="XY424" s="1"/>
      <c r="XZ424" s="1"/>
      <c r="YA424" s="1"/>
      <c r="YB424" s="1"/>
      <c r="YC424" s="1"/>
      <c r="YD424" s="1"/>
      <c r="YE424" s="1"/>
      <c r="YF424" s="1"/>
      <c r="YG424" s="1"/>
      <c r="YH424" s="1"/>
      <c r="YI424" s="1"/>
      <c r="YJ424" s="1"/>
      <c r="YK424" s="1"/>
      <c r="YL424" s="1"/>
      <c r="YM424" s="1"/>
      <c r="YN424" s="1"/>
      <c r="YO424" s="1"/>
      <c r="YP424" s="1"/>
      <c r="YQ424" s="1"/>
      <c r="YR424" s="1"/>
      <c r="YS424" s="1"/>
      <c r="YT424" s="1"/>
      <c r="YU424" s="1"/>
      <c r="YV424" s="1"/>
      <c r="YW424" s="1"/>
      <c r="YX424" s="1"/>
      <c r="YY424" s="1"/>
      <c r="YZ424" s="1"/>
      <c r="ZA424" s="1"/>
      <c r="ZB424" s="1"/>
      <c r="ZC424" s="1"/>
      <c r="ZD424" s="1"/>
      <c r="ZE424" s="1"/>
      <c r="ZF424" s="1"/>
      <c r="ZG424" s="1"/>
      <c r="ZH424" s="1"/>
      <c r="ZI424" s="1"/>
      <c r="ZJ424" s="1"/>
      <c r="ZK424" s="1"/>
      <c r="ZL424" s="1"/>
      <c r="ZM424" s="1"/>
      <c r="ZN424" s="1"/>
      <c r="ZO424" s="1"/>
      <c r="ZP424" s="1"/>
      <c r="ZQ424" s="1"/>
      <c r="ZR424" s="1"/>
      <c r="ZS424" s="1"/>
      <c r="ZT424" s="1"/>
      <c r="ZU424" s="1"/>
      <c r="ZV424" s="1"/>
      <c r="ZW424" s="1"/>
      <c r="ZX424" s="1"/>
      <c r="ZY424" s="1"/>
      <c r="ZZ424" s="1"/>
      <c r="AAA424" s="1"/>
      <c r="AAB424" s="1"/>
      <c r="AAC424" s="1"/>
      <c r="AAD424" s="1"/>
      <c r="AAE424" s="1"/>
      <c r="AAF424" s="1"/>
      <c r="AAG424" s="1"/>
      <c r="AAH424" s="1"/>
      <c r="AAI424" s="1"/>
      <c r="AAJ424" s="1"/>
      <c r="AAK424" s="1"/>
      <c r="AAL424" s="1"/>
      <c r="AAM424" s="1"/>
      <c r="AAN424" s="1"/>
      <c r="AAO424" s="1"/>
      <c r="AAP424" s="1"/>
      <c r="AAQ424" s="1"/>
      <c r="AAR424" s="1"/>
      <c r="AAS424" s="1"/>
      <c r="AAT424" s="1"/>
      <c r="AAU424" s="1"/>
      <c r="AAV424" s="1"/>
      <c r="AAW424" s="1"/>
      <c r="AAX424" s="1"/>
      <c r="AAY424" s="1"/>
      <c r="AAZ424" s="1"/>
      <c r="ABA424" s="1"/>
      <c r="ABB424" s="1"/>
      <c r="ABC424" s="1"/>
      <c r="ABD424" s="1"/>
      <c r="ABE424" s="1"/>
      <c r="ABF424" s="1"/>
      <c r="ABG424" s="1"/>
      <c r="ABH424" s="1"/>
      <c r="ABI424" s="1"/>
      <c r="ABJ424" s="1"/>
      <c r="ABK424" s="1"/>
      <c r="ABL424" s="1"/>
      <c r="ABM424" s="1"/>
      <c r="ABN424" s="1"/>
      <c r="ABO424" s="1"/>
      <c r="ABP424" s="1"/>
      <c r="ABQ424" s="1"/>
      <c r="ABR424" s="1"/>
      <c r="ABS424" s="1"/>
      <c r="ABT424" s="1"/>
      <c r="ABU424" s="1"/>
      <c r="ABV424" s="1"/>
      <c r="ABW424" s="1"/>
      <c r="ABX424" s="1"/>
      <c r="ABY424" s="1"/>
      <c r="ABZ424" s="1"/>
      <c r="ACA424" s="1"/>
      <c r="ACB424" s="1"/>
      <c r="ACC424" s="1"/>
      <c r="ACD424" s="1"/>
      <c r="ACE424" s="1"/>
      <c r="ACF424" s="1"/>
      <c r="ACG424" s="1"/>
      <c r="ACH424" s="1"/>
      <c r="ACI424" s="1"/>
      <c r="ACJ424" s="1"/>
      <c r="ACK424" s="1"/>
      <c r="ACL424" s="1"/>
      <c r="ACM424" s="1"/>
      <c r="ACN424" s="1"/>
      <c r="ACO424" s="1"/>
      <c r="ACP424" s="1"/>
      <c r="ACQ424" s="1"/>
      <c r="ACR424" s="1"/>
      <c r="ACS424" s="1"/>
      <c r="ACT424" s="1"/>
      <c r="ACU424" s="1"/>
      <c r="ACV424" s="1"/>
      <c r="ACW424" s="1"/>
      <c r="ACX424" s="1"/>
      <c r="ACY424" s="1"/>
      <c r="ACZ424" s="1"/>
      <c r="ADA424" s="1"/>
      <c r="ADB424" s="1"/>
      <c r="ADC424" s="1"/>
      <c r="ADD424" s="1"/>
      <c r="ADE424" s="1"/>
      <c r="ADF424" s="1"/>
      <c r="ADG424" s="1"/>
      <c r="ADH424" s="1"/>
      <c r="ADI424" s="1"/>
      <c r="ADJ424" s="1"/>
      <c r="ADK424" s="1"/>
      <c r="ADL424" s="1"/>
      <c r="ADM424" s="1"/>
      <c r="ADN424" s="1"/>
      <c r="ADO424" s="1"/>
      <c r="ADP424" s="1"/>
      <c r="ADQ424" s="1"/>
      <c r="ADR424" s="1"/>
      <c r="ADS424" s="1"/>
      <c r="ADT424" s="1"/>
      <c r="ADU424" s="1"/>
      <c r="ADV424" s="1"/>
      <c r="ADW424" s="1"/>
      <c r="ADX424" s="1"/>
      <c r="ADY424" s="1"/>
      <c r="ADZ424" s="1"/>
      <c r="AEA424" s="1"/>
      <c r="AEB424" s="1"/>
      <c r="AEC424" s="1"/>
      <c r="AED424" s="1"/>
      <c r="AEE424" s="1"/>
      <c r="AEF424" s="1"/>
      <c r="AEG424" s="1"/>
      <c r="AEH424" s="1"/>
      <c r="AEI424" s="1"/>
      <c r="AEJ424" s="1"/>
      <c r="AEK424" s="1"/>
      <c r="AEL424" s="1"/>
      <c r="AEM424" s="1"/>
      <c r="AEN424" s="1"/>
      <c r="AEO424" s="1"/>
      <c r="AEP424" s="1"/>
      <c r="AEQ424" s="1"/>
      <c r="AER424" s="1"/>
      <c r="AES424" s="1"/>
      <c r="AET424" s="1"/>
      <c r="AEU424" s="1"/>
      <c r="AEV424" s="1"/>
      <c r="AEW424" s="1"/>
      <c r="AEX424" s="1"/>
      <c r="AEY424" s="1"/>
      <c r="AEZ424" s="1"/>
      <c r="AFA424" s="1"/>
      <c r="AFB424" s="1"/>
      <c r="AFC424" s="1"/>
      <c r="AFD424" s="1"/>
      <c r="AFE424" s="1"/>
      <c r="AFF424" s="1"/>
      <c r="AFG424" s="1"/>
      <c r="AFH424" s="1"/>
      <c r="AFI424" s="1"/>
      <c r="AFJ424" s="1"/>
      <c r="AFK424" s="1"/>
      <c r="AFL424" s="1"/>
      <c r="AFM424" s="1"/>
      <c r="AFN424" s="1"/>
      <c r="AFO424" s="1"/>
      <c r="AFP424" s="1"/>
      <c r="AFQ424" s="1"/>
      <c r="AFR424" s="1"/>
      <c r="AFS424" s="1"/>
      <c r="AFT424" s="1"/>
      <c r="AFU424" s="1"/>
      <c r="AFV424" s="1"/>
      <c r="AFW424" s="1"/>
      <c r="AFX424" s="1"/>
      <c r="AFY424" s="1"/>
      <c r="AFZ424" s="1"/>
      <c r="AGA424" s="1"/>
      <c r="AGB424" s="1"/>
      <c r="AGC424" s="1"/>
      <c r="AGD424" s="1"/>
      <c r="AGE424" s="1"/>
      <c r="AGF424" s="1"/>
      <c r="AGG424" s="1"/>
      <c r="AGH424" s="1"/>
      <c r="AGI424" s="1"/>
      <c r="AGJ424" s="1"/>
      <c r="AGK424" s="1"/>
      <c r="AGL424" s="1"/>
      <c r="AGM424" s="1"/>
      <c r="AGN424" s="1"/>
      <c r="AGO424" s="1"/>
      <c r="AGP424" s="1"/>
      <c r="AGQ424" s="1"/>
      <c r="AGR424" s="1"/>
      <c r="AGS424" s="1"/>
      <c r="AGT424" s="1"/>
      <c r="AGU424" s="1"/>
      <c r="AGV424" s="1"/>
      <c r="AGW424" s="1"/>
      <c r="AGX424" s="1"/>
      <c r="AGY424" s="1"/>
      <c r="AGZ424" s="1"/>
      <c r="AHA424" s="1"/>
      <c r="AHB424" s="1"/>
      <c r="AHC424" s="1"/>
      <c r="AHD424" s="1"/>
      <c r="AHE424" s="1"/>
      <c r="AHF424" s="1"/>
      <c r="AHG424" s="1"/>
      <c r="AHH424" s="1"/>
      <c r="AHI424" s="1"/>
      <c r="AHJ424" s="1"/>
      <c r="AHK424" s="1"/>
      <c r="AHL424" s="1"/>
      <c r="AHM424" s="1"/>
      <c r="AHN424" s="1"/>
      <c r="AHO424" s="1"/>
      <c r="AHP424" s="1"/>
      <c r="AHQ424" s="1"/>
      <c r="AHR424" s="1"/>
      <c r="AHS424" s="1"/>
      <c r="AHT424" s="1"/>
      <c r="AHU424" s="1"/>
      <c r="AHV424" s="1"/>
      <c r="AHW424" s="1"/>
      <c r="AHX424" s="1"/>
      <c r="AHY424" s="1"/>
      <c r="AHZ424" s="1"/>
      <c r="AIA424" s="1"/>
      <c r="AIB424" s="1"/>
      <c r="AIC424" s="1"/>
      <c r="AID424" s="1"/>
      <c r="AIE424" s="1"/>
      <c r="AIF424" s="1"/>
      <c r="AIG424" s="1"/>
      <c r="AIH424" s="1"/>
      <c r="AII424" s="1"/>
      <c r="AIJ424" s="1"/>
      <c r="AIK424" s="1"/>
      <c r="AIL424" s="1"/>
      <c r="AIM424" s="1"/>
      <c r="AIN424" s="1"/>
      <c r="AIO424" s="1"/>
      <c r="AIP424" s="1"/>
      <c r="AIQ424" s="1"/>
      <c r="AIR424" s="1"/>
      <c r="AIS424" s="1"/>
      <c r="AIT424" s="1"/>
      <c r="AIU424" s="1"/>
      <c r="AIV424" s="1"/>
      <c r="AIW424" s="1"/>
      <c r="AIX424" s="1"/>
      <c r="AIY424" s="1"/>
      <c r="AIZ424" s="1"/>
      <c r="AJA424" s="1"/>
      <c r="AJB424" s="1"/>
      <c r="AJC424" s="1"/>
      <c r="AJD424" s="1"/>
      <c r="AJE424" s="1"/>
      <c r="AJF424" s="1"/>
      <c r="AJG424" s="1"/>
      <c r="AJH424" s="1"/>
      <c r="AJI424" s="1"/>
      <c r="AJJ424" s="1"/>
      <c r="AJK424" s="1"/>
      <c r="AJL424" s="1"/>
      <c r="AJM424" s="1"/>
      <c r="AJN424" s="1"/>
      <c r="AJO424" s="1"/>
      <c r="AJP424" s="1"/>
      <c r="AJQ424" s="1"/>
      <c r="AJR424" s="1"/>
      <c r="AJS424" s="1"/>
      <c r="AJT424" s="1"/>
      <c r="AJU424" s="1"/>
      <c r="AJV424" s="1"/>
      <c r="AJW424" s="1"/>
      <c r="AJX424" s="1"/>
      <c r="AJY424" s="1"/>
      <c r="AJZ424" s="1"/>
      <c r="AKA424" s="1"/>
      <c r="AKB424" s="1"/>
      <c r="AKC424" s="1"/>
      <c r="AKD424" s="1"/>
      <c r="AKE424" s="1"/>
      <c r="AKF424" s="1"/>
      <c r="AKG424" s="1"/>
      <c r="AKH424" s="1"/>
      <c r="AKI424" s="1"/>
      <c r="AKJ424" s="1"/>
      <c r="AKK424" s="1"/>
      <c r="AKL424" s="1"/>
      <c r="AKM424" s="1"/>
      <c r="AKN424" s="1"/>
      <c r="AKO424" s="1"/>
      <c r="AKP424" s="1"/>
      <c r="AKQ424" s="1"/>
      <c r="AKR424" s="1"/>
      <c r="AKS424" s="1"/>
      <c r="AKT424" s="1"/>
      <c r="AKU424" s="1"/>
      <c r="AKV424" s="1"/>
      <c r="AKW424" s="1"/>
      <c r="AKX424" s="1"/>
      <c r="AKY424" s="1"/>
      <c r="AKZ424" s="1"/>
      <c r="ALA424" s="1"/>
      <c r="ALB424" s="1"/>
      <c r="ALC424" s="1"/>
      <c r="ALD424" s="1"/>
      <c r="ALE424" s="1"/>
      <c r="ALF424" s="1"/>
      <c r="ALG424" s="1"/>
      <c r="ALH424" s="1"/>
      <c r="ALI424" s="1"/>
      <c r="ALJ424" s="1"/>
      <c r="ALK424" s="1"/>
      <c r="ALL424" s="1"/>
      <c r="ALM424" s="1"/>
      <c r="ALN424" s="1"/>
      <c r="ALO424" s="1"/>
      <c r="ALP424" s="1"/>
      <c r="ALQ424" s="1"/>
      <c r="ALR424" s="1"/>
      <c r="ALS424" s="1"/>
      <c r="ALT424" s="1"/>
      <c r="ALU424" s="1"/>
      <c r="ALV424" s="1"/>
      <c r="ALW424" s="1"/>
      <c r="ALX424" s="1"/>
      <c r="ALY424" s="1"/>
      <c r="ALZ424" s="1"/>
      <c r="AMA424" s="1"/>
      <c r="AMB424" s="1"/>
      <c r="AMC424" s="1"/>
      <c r="AMD424" s="1"/>
      <c r="AME424" s="1"/>
      <c r="AMF424" s="1"/>
      <c r="AMG424" s="1"/>
      <c r="AMH424" s="1"/>
      <c r="AMI424" s="1"/>
      <c r="AMJ424" s="1"/>
    </row>
    <row r="425" spans="1:1024" customFormat="1" hidden="1" x14ac:dyDescent="0.25">
      <c r="A425" s="41" t="s">
        <v>961</v>
      </c>
      <c r="B425" s="3">
        <v>8443321009</v>
      </c>
      <c r="C425" s="6" t="s">
        <v>962</v>
      </c>
      <c r="D425" s="6" t="s">
        <v>963</v>
      </c>
      <c r="E425" s="23" t="s">
        <v>870</v>
      </c>
      <c r="F425" s="3"/>
      <c r="G425" s="3"/>
      <c r="H425" s="3"/>
      <c r="I425" s="3"/>
      <c r="J425" s="3"/>
      <c r="K425" s="37" t="s">
        <v>858</v>
      </c>
      <c r="L425" s="37">
        <v>7118004789</v>
      </c>
      <c r="M425" s="37" t="s">
        <v>859</v>
      </c>
      <c r="N425" s="6" t="s">
        <v>860</v>
      </c>
      <c r="O425" s="6" t="s">
        <v>861</v>
      </c>
      <c r="P425" s="8">
        <v>8443</v>
      </c>
      <c r="Q425" s="6" t="str">
        <f>MID(Таблица1[[#This Row],[ТН ВЭД 1]],1,2)</f>
        <v>84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  <c r="KK425" s="1"/>
      <c r="KL425" s="1"/>
      <c r="KM425" s="1"/>
      <c r="KN425" s="1"/>
      <c r="KO425" s="1"/>
      <c r="KP425" s="1"/>
      <c r="KQ425" s="1"/>
      <c r="KR425" s="1"/>
      <c r="KS425" s="1"/>
      <c r="KT425" s="1"/>
      <c r="KU425" s="1"/>
      <c r="KV425" s="1"/>
      <c r="KW425" s="1"/>
      <c r="KX425" s="1"/>
      <c r="KY425" s="1"/>
      <c r="KZ425" s="1"/>
      <c r="LA425" s="1"/>
      <c r="LB425" s="1"/>
      <c r="LC425" s="1"/>
      <c r="LD425" s="1"/>
      <c r="LE425" s="1"/>
      <c r="LF425" s="1"/>
      <c r="LG425" s="1"/>
      <c r="LH425" s="1"/>
      <c r="LI425" s="1"/>
      <c r="LJ425" s="1"/>
      <c r="LK425" s="1"/>
      <c r="LL425" s="1"/>
      <c r="LM425" s="1"/>
      <c r="LN425" s="1"/>
      <c r="LO425" s="1"/>
      <c r="LP425" s="1"/>
      <c r="LQ425" s="1"/>
      <c r="LR425" s="1"/>
      <c r="LS425" s="1"/>
      <c r="LT425" s="1"/>
      <c r="LU425" s="1"/>
      <c r="LV425" s="1"/>
      <c r="LW425" s="1"/>
      <c r="LX425" s="1"/>
      <c r="LY425" s="1"/>
      <c r="LZ425" s="1"/>
      <c r="MA425" s="1"/>
      <c r="MB425" s="1"/>
      <c r="MC425" s="1"/>
      <c r="MD425" s="1"/>
      <c r="ME425" s="1"/>
      <c r="MF425" s="1"/>
      <c r="MG425" s="1"/>
      <c r="MH425" s="1"/>
      <c r="MI425" s="1"/>
      <c r="MJ425" s="1"/>
      <c r="MK425" s="1"/>
      <c r="ML425" s="1"/>
      <c r="MM425" s="1"/>
      <c r="MN425" s="1"/>
      <c r="MO425" s="1"/>
      <c r="MP425" s="1"/>
      <c r="MQ425" s="1"/>
      <c r="MR425" s="1"/>
      <c r="MS425" s="1"/>
      <c r="MT425" s="1"/>
      <c r="MU425" s="1"/>
      <c r="MV425" s="1"/>
      <c r="MW425" s="1"/>
      <c r="MX425" s="1"/>
      <c r="MY425" s="1"/>
      <c r="MZ425" s="1"/>
      <c r="NA425" s="1"/>
      <c r="NB425" s="1"/>
      <c r="NC425" s="1"/>
      <c r="ND425" s="1"/>
      <c r="NE425" s="1"/>
      <c r="NF425" s="1"/>
      <c r="NG425" s="1"/>
      <c r="NH425" s="1"/>
      <c r="NI425" s="1"/>
      <c r="NJ425" s="1"/>
      <c r="NK425" s="1"/>
      <c r="NL425" s="1"/>
      <c r="NM425" s="1"/>
      <c r="NN425" s="1"/>
      <c r="NO425" s="1"/>
      <c r="NP425" s="1"/>
      <c r="NQ425" s="1"/>
      <c r="NR425" s="1"/>
      <c r="NS425" s="1"/>
      <c r="NT425" s="1"/>
      <c r="NU425" s="1"/>
      <c r="NV425" s="1"/>
      <c r="NW425" s="1"/>
      <c r="NX425" s="1"/>
      <c r="NY425" s="1"/>
      <c r="NZ425" s="1"/>
      <c r="OA425" s="1"/>
      <c r="OB425" s="1"/>
      <c r="OC425" s="1"/>
      <c r="OD425" s="1"/>
      <c r="OE425" s="1"/>
      <c r="OF425" s="1"/>
      <c r="OG425" s="1"/>
      <c r="OH425" s="1"/>
      <c r="OI425" s="1"/>
      <c r="OJ425" s="1"/>
      <c r="OK425" s="1"/>
      <c r="OL425" s="1"/>
      <c r="OM425" s="1"/>
      <c r="ON425" s="1"/>
      <c r="OO425" s="1"/>
      <c r="OP425" s="1"/>
      <c r="OQ425" s="1"/>
      <c r="OR425" s="1"/>
      <c r="OS425" s="1"/>
      <c r="OT425" s="1"/>
      <c r="OU425" s="1"/>
      <c r="OV425" s="1"/>
      <c r="OW425" s="1"/>
      <c r="OX425" s="1"/>
      <c r="OY425" s="1"/>
      <c r="OZ425" s="1"/>
      <c r="PA425" s="1"/>
      <c r="PB425" s="1"/>
      <c r="PC425" s="1"/>
      <c r="PD425" s="1"/>
      <c r="PE425" s="1"/>
      <c r="PF425" s="1"/>
      <c r="PG425" s="1"/>
      <c r="PH425" s="1"/>
      <c r="PI425" s="1"/>
      <c r="PJ425" s="1"/>
      <c r="PK425" s="1"/>
      <c r="PL425" s="1"/>
      <c r="PM425" s="1"/>
      <c r="PN425" s="1"/>
      <c r="PO425" s="1"/>
      <c r="PP425" s="1"/>
      <c r="PQ425" s="1"/>
      <c r="PR425" s="1"/>
      <c r="PS425" s="1"/>
      <c r="PT425" s="1"/>
      <c r="PU425" s="1"/>
      <c r="PV425" s="1"/>
      <c r="PW425" s="1"/>
      <c r="PX425" s="1"/>
      <c r="PY425" s="1"/>
      <c r="PZ425" s="1"/>
      <c r="QA425" s="1"/>
      <c r="QB425" s="1"/>
      <c r="QC425" s="1"/>
      <c r="QD425" s="1"/>
      <c r="QE425" s="1"/>
      <c r="QF425" s="1"/>
      <c r="QG425" s="1"/>
      <c r="QH425" s="1"/>
      <c r="QI425" s="1"/>
      <c r="QJ425" s="1"/>
      <c r="QK425" s="1"/>
      <c r="QL425" s="1"/>
      <c r="QM425" s="1"/>
      <c r="QN425" s="1"/>
      <c r="QO425" s="1"/>
      <c r="QP425" s="1"/>
      <c r="QQ425" s="1"/>
      <c r="QR425" s="1"/>
      <c r="QS425" s="1"/>
      <c r="QT425" s="1"/>
      <c r="QU425" s="1"/>
      <c r="QV425" s="1"/>
      <c r="QW425" s="1"/>
      <c r="QX425" s="1"/>
      <c r="QY425" s="1"/>
      <c r="QZ425" s="1"/>
      <c r="RA425" s="1"/>
      <c r="RB425" s="1"/>
      <c r="RC425" s="1"/>
      <c r="RD425" s="1"/>
      <c r="RE425" s="1"/>
      <c r="RF425" s="1"/>
      <c r="RG425" s="1"/>
      <c r="RH425" s="1"/>
      <c r="RI425" s="1"/>
      <c r="RJ425" s="1"/>
      <c r="RK425" s="1"/>
      <c r="RL425" s="1"/>
      <c r="RM425" s="1"/>
      <c r="RN425" s="1"/>
      <c r="RO425" s="1"/>
      <c r="RP425" s="1"/>
      <c r="RQ425" s="1"/>
      <c r="RR425" s="1"/>
      <c r="RS425" s="1"/>
      <c r="RT425" s="1"/>
      <c r="RU425" s="1"/>
      <c r="RV425" s="1"/>
      <c r="RW425" s="1"/>
      <c r="RX425" s="1"/>
      <c r="RY425" s="1"/>
      <c r="RZ425" s="1"/>
      <c r="SA425" s="1"/>
      <c r="SB425" s="1"/>
      <c r="SC425" s="1"/>
      <c r="SD425" s="1"/>
      <c r="SE425" s="1"/>
      <c r="SF425" s="1"/>
      <c r="SG425" s="1"/>
      <c r="SH425" s="1"/>
      <c r="SI425" s="1"/>
      <c r="SJ425" s="1"/>
      <c r="SK425" s="1"/>
      <c r="SL425" s="1"/>
      <c r="SM425" s="1"/>
      <c r="SN425" s="1"/>
      <c r="SO425" s="1"/>
      <c r="SP425" s="1"/>
      <c r="SQ425" s="1"/>
      <c r="SR425" s="1"/>
      <c r="SS425" s="1"/>
      <c r="ST425" s="1"/>
      <c r="SU425" s="1"/>
      <c r="SV425" s="1"/>
      <c r="SW425" s="1"/>
      <c r="SX425" s="1"/>
      <c r="SY425" s="1"/>
      <c r="SZ425" s="1"/>
      <c r="TA425" s="1"/>
      <c r="TB425" s="1"/>
      <c r="TC425" s="1"/>
      <c r="TD425" s="1"/>
      <c r="TE425" s="1"/>
      <c r="TF425" s="1"/>
      <c r="TG425" s="1"/>
      <c r="TH425" s="1"/>
      <c r="TI425" s="1"/>
      <c r="TJ425" s="1"/>
      <c r="TK425" s="1"/>
      <c r="TL425" s="1"/>
      <c r="TM425" s="1"/>
      <c r="TN425" s="1"/>
      <c r="TO425" s="1"/>
      <c r="TP425" s="1"/>
      <c r="TQ425" s="1"/>
      <c r="TR425" s="1"/>
      <c r="TS425" s="1"/>
      <c r="TT425" s="1"/>
      <c r="TU425" s="1"/>
      <c r="TV425" s="1"/>
      <c r="TW425" s="1"/>
      <c r="TX425" s="1"/>
      <c r="TY425" s="1"/>
      <c r="TZ425" s="1"/>
      <c r="UA425" s="1"/>
      <c r="UB425" s="1"/>
      <c r="UC425" s="1"/>
      <c r="UD425" s="1"/>
      <c r="UE425" s="1"/>
      <c r="UF425" s="1"/>
      <c r="UG425" s="1"/>
      <c r="UH425" s="1"/>
      <c r="UI425" s="1"/>
      <c r="UJ425" s="1"/>
      <c r="UK425" s="1"/>
      <c r="UL425" s="1"/>
      <c r="UM425" s="1"/>
      <c r="UN425" s="1"/>
      <c r="UO425" s="1"/>
      <c r="UP425" s="1"/>
      <c r="UQ425" s="1"/>
      <c r="UR425" s="1"/>
      <c r="US425" s="1"/>
      <c r="UT425" s="1"/>
      <c r="UU425" s="1"/>
      <c r="UV425" s="1"/>
      <c r="UW425" s="1"/>
      <c r="UX425" s="1"/>
      <c r="UY425" s="1"/>
      <c r="UZ425" s="1"/>
      <c r="VA425" s="1"/>
      <c r="VB425" s="1"/>
      <c r="VC425" s="1"/>
      <c r="VD425" s="1"/>
      <c r="VE425" s="1"/>
      <c r="VF425" s="1"/>
      <c r="VG425" s="1"/>
      <c r="VH425" s="1"/>
      <c r="VI425" s="1"/>
      <c r="VJ425" s="1"/>
      <c r="VK425" s="1"/>
      <c r="VL425" s="1"/>
      <c r="VM425" s="1"/>
      <c r="VN425" s="1"/>
      <c r="VO425" s="1"/>
      <c r="VP425" s="1"/>
      <c r="VQ425" s="1"/>
      <c r="VR425" s="1"/>
      <c r="VS425" s="1"/>
      <c r="VT425" s="1"/>
      <c r="VU425" s="1"/>
      <c r="VV425" s="1"/>
      <c r="VW425" s="1"/>
      <c r="VX425" s="1"/>
      <c r="VY425" s="1"/>
      <c r="VZ425" s="1"/>
      <c r="WA425" s="1"/>
      <c r="WB425" s="1"/>
      <c r="WC425" s="1"/>
      <c r="WD425" s="1"/>
      <c r="WE425" s="1"/>
      <c r="WF425" s="1"/>
      <c r="WG425" s="1"/>
      <c r="WH425" s="1"/>
      <c r="WI425" s="1"/>
      <c r="WJ425" s="1"/>
      <c r="WK425" s="1"/>
      <c r="WL425" s="1"/>
      <c r="WM425" s="1"/>
      <c r="WN425" s="1"/>
      <c r="WO425" s="1"/>
      <c r="WP425" s="1"/>
      <c r="WQ425" s="1"/>
      <c r="WR425" s="1"/>
      <c r="WS425" s="1"/>
      <c r="WT425" s="1"/>
      <c r="WU425" s="1"/>
      <c r="WV425" s="1"/>
      <c r="WW425" s="1"/>
      <c r="WX425" s="1"/>
      <c r="WY425" s="1"/>
      <c r="WZ425" s="1"/>
      <c r="XA425" s="1"/>
      <c r="XB425" s="1"/>
      <c r="XC425" s="1"/>
      <c r="XD425" s="1"/>
      <c r="XE425" s="1"/>
      <c r="XF425" s="1"/>
      <c r="XG425" s="1"/>
      <c r="XH425" s="1"/>
      <c r="XI425" s="1"/>
      <c r="XJ425" s="1"/>
      <c r="XK425" s="1"/>
      <c r="XL425" s="1"/>
      <c r="XM425" s="1"/>
      <c r="XN425" s="1"/>
      <c r="XO425" s="1"/>
      <c r="XP425" s="1"/>
      <c r="XQ425" s="1"/>
      <c r="XR425" s="1"/>
      <c r="XS425" s="1"/>
      <c r="XT425" s="1"/>
      <c r="XU425" s="1"/>
      <c r="XV425" s="1"/>
      <c r="XW425" s="1"/>
      <c r="XX425" s="1"/>
      <c r="XY425" s="1"/>
      <c r="XZ425" s="1"/>
      <c r="YA425" s="1"/>
      <c r="YB425" s="1"/>
      <c r="YC425" s="1"/>
      <c r="YD425" s="1"/>
      <c r="YE425" s="1"/>
      <c r="YF425" s="1"/>
      <c r="YG425" s="1"/>
      <c r="YH425" s="1"/>
      <c r="YI425" s="1"/>
      <c r="YJ425" s="1"/>
      <c r="YK425" s="1"/>
      <c r="YL425" s="1"/>
      <c r="YM425" s="1"/>
      <c r="YN425" s="1"/>
      <c r="YO425" s="1"/>
      <c r="YP425" s="1"/>
      <c r="YQ425" s="1"/>
      <c r="YR425" s="1"/>
      <c r="YS425" s="1"/>
      <c r="YT425" s="1"/>
      <c r="YU425" s="1"/>
      <c r="YV425" s="1"/>
      <c r="YW425" s="1"/>
      <c r="YX425" s="1"/>
      <c r="YY425" s="1"/>
      <c r="YZ425" s="1"/>
      <c r="ZA425" s="1"/>
      <c r="ZB425" s="1"/>
      <c r="ZC425" s="1"/>
      <c r="ZD425" s="1"/>
      <c r="ZE425" s="1"/>
      <c r="ZF425" s="1"/>
      <c r="ZG425" s="1"/>
      <c r="ZH425" s="1"/>
      <c r="ZI425" s="1"/>
      <c r="ZJ425" s="1"/>
      <c r="ZK425" s="1"/>
      <c r="ZL425" s="1"/>
      <c r="ZM425" s="1"/>
      <c r="ZN425" s="1"/>
      <c r="ZO425" s="1"/>
      <c r="ZP425" s="1"/>
      <c r="ZQ425" s="1"/>
      <c r="ZR425" s="1"/>
      <c r="ZS425" s="1"/>
      <c r="ZT425" s="1"/>
      <c r="ZU425" s="1"/>
      <c r="ZV425" s="1"/>
      <c r="ZW425" s="1"/>
      <c r="ZX425" s="1"/>
      <c r="ZY425" s="1"/>
      <c r="ZZ425" s="1"/>
      <c r="AAA425" s="1"/>
      <c r="AAB425" s="1"/>
      <c r="AAC425" s="1"/>
      <c r="AAD425" s="1"/>
      <c r="AAE425" s="1"/>
      <c r="AAF425" s="1"/>
      <c r="AAG425" s="1"/>
      <c r="AAH425" s="1"/>
      <c r="AAI425" s="1"/>
      <c r="AAJ425" s="1"/>
      <c r="AAK425" s="1"/>
      <c r="AAL425" s="1"/>
      <c r="AAM425" s="1"/>
      <c r="AAN425" s="1"/>
      <c r="AAO425" s="1"/>
      <c r="AAP425" s="1"/>
      <c r="AAQ425" s="1"/>
      <c r="AAR425" s="1"/>
      <c r="AAS425" s="1"/>
      <c r="AAT425" s="1"/>
      <c r="AAU425" s="1"/>
      <c r="AAV425" s="1"/>
      <c r="AAW425" s="1"/>
      <c r="AAX425" s="1"/>
      <c r="AAY425" s="1"/>
      <c r="AAZ425" s="1"/>
      <c r="ABA425" s="1"/>
      <c r="ABB425" s="1"/>
      <c r="ABC425" s="1"/>
      <c r="ABD425" s="1"/>
      <c r="ABE425" s="1"/>
      <c r="ABF425" s="1"/>
      <c r="ABG425" s="1"/>
      <c r="ABH425" s="1"/>
      <c r="ABI425" s="1"/>
      <c r="ABJ425" s="1"/>
      <c r="ABK425" s="1"/>
      <c r="ABL425" s="1"/>
      <c r="ABM425" s="1"/>
      <c r="ABN425" s="1"/>
      <c r="ABO425" s="1"/>
      <c r="ABP425" s="1"/>
      <c r="ABQ425" s="1"/>
      <c r="ABR425" s="1"/>
      <c r="ABS425" s="1"/>
      <c r="ABT425" s="1"/>
      <c r="ABU425" s="1"/>
      <c r="ABV425" s="1"/>
      <c r="ABW425" s="1"/>
      <c r="ABX425" s="1"/>
      <c r="ABY425" s="1"/>
      <c r="ABZ425" s="1"/>
      <c r="ACA425" s="1"/>
      <c r="ACB425" s="1"/>
      <c r="ACC425" s="1"/>
      <c r="ACD425" s="1"/>
      <c r="ACE425" s="1"/>
      <c r="ACF425" s="1"/>
      <c r="ACG425" s="1"/>
      <c r="ACH425" s="1"/>
      <c r="ACI425" s="1"/>
      <c r="ACJ425" s="1"/>
      <c r="ACK425" s="1"/>
      <c r="ACL425" s="1"/>
      <c r="ACM425" s="1"/>
      <c r="ACN425" s="1"/>
      <c r="ACO425" s="1"/>
      <c r="ACP425" s="1"/>
      <c r="ACQ425" s="1"/>
      <c r="ACR425" s="1"/>
      <c r="ACS425" s="1"/>
      <c r="ACT425" s="1"/>
      <c r="ACU425" s="1"/>
      <c r="ACV425" s="1"/>
      <c r="ACW425" s="1"/>
      <c r="ACX425" s="1"/>
      <c r="ACY425" s="1"/>
      <c r="ACZ425" s="1"/>
      <c r="ADA425" s="1"/>
      <c r="ADB425" s="1"/>
      <c r="ADC425" s="1"/>
      <c r="ADD425" s="1"/>
      <c r="ADE425" s="1"/>
      <c r="ADF425" s="1"/>
      <c r="ADG425" s="1"/>
      <c r="ADH425" s="1"/>
      <c r="ADI425" s="1"/>
      <c r="ADJ425" s="1"/>
      <c r="ADK425" s="1"/>
      <c r="ADL425" s="1"/>
      <c r="ADM425" s="1"/>
      <c r="ADN425" s="1"/>
      <c r="ADO425" s="1"/>
      <c r="ADP425" s="1"/>
      <c r="ADQ425" s="1"/>
      <c r="ADR425" s="1"/>
      <c r="ADS425" s="1"/>
      <c r="ADT425" s="1"/>
      <c r="ADU425" s="1"/>
      <c r="ADV425" s="1"/>
      <c r="ADW425" s="1"/>
      <c r="ADX425" s="1"/>
      <c r="ADY425" s="1"/>
      <c r="ADZ425" s="1"/>
      <c r="AEA425" s="1"/>
      <c r="AEB425" s="1"/>
      <c r="AEC425" s="1"/>
      <c r="AED425" s="1"/>
      <c r="AEE425" s="1"/>
      <c r="AEF425" s="1"/>
      <c r="AEG425" s="1"/>
      <c r="AEH425" s="1"/>
      <c r="AEI425" s="1"/>
      <c r="AEJ425" s="1"/>
      <c r="AEK425" s="1"/>
      <c r="AEL425" s="1"/>
      <c r="AEM425" s="1"/>
      <c r="AEN425" s="1"/>
      <c r="AEO425" s="1"/>
      <c r="AEP425" s="1"/>
      <c r="AEQ425" s="1"/>
      <c r="AER425" s="1"/>
      <c r="AES425" s="1"/>
      <c r="AET425" s="1"/>
      <c r="AEU425" s="1"/>
      <c r="AEV425" s="1"/>
      <c r="AEW425" s="1"/>
      <c r="AEX425" s="1"/>
      <c r="AEY425" s="1"/>
      <c r="AEZ425" s="1"/>
      <c r="AFA425" s="1"/>
      <c r="AFB425" s="1"/>
      <c r="AFC425" s="1"/>
      <c r="AFD425" s="1"/>
      <c r="AFE425" s="1"/>
      <c r="AFF425" s="1"/>
      <c r="AFG425" s="1"/>
      <c r="AFH425" s="1"/>
      <c r="AFI425" s="1"/>
      <c r="AFJ425" s="1"/>
      <c r="AFK425" s="1"/>
      <c r="AFL425" s="1"/>
      <c r="AFM425" s="1"/>
      <c r="AFN425" s="1"/>
      <c r="AFO425" s="1"/>
      <c r="AFP425" s="1"/>
      <c r="AFQ425" s="1"/>
      <c r="AFR425" s="1"/>
      <c r="AFS425" s="1"/>
      <c r="AFT425" s="1"/>
      <c r="AFU425" s="1"/>
      <c r="AFV425" s="1"/>
      <c r="AFW425" s="1"/>
      <c r="AFX425" s="1"/>
      <c r="AFY425" s="1"/>
      <c r="AFZ425" s="1"/>
      <c r="AGA425" s="1"/>
      <c r="AGB425" s="1"/>
      <c r="AGC425" s="1"/>
      <c r="AGD425" s="1"/>
      <c r="AGE425" s="1"/>
      <c r="AGF425" s="1"/>
      <c r="AGG425" s="1"/>
      <c r="AGH425" s="1"/>
      <c r="AGI425" s="1"/>
      <c r="AGJ425" s="1"/>
      <c r="AGK425" s="1"/>
      <c r="AGL425" s="1"/>
      <c r="AGM425" s="1"/>
      <c r="AGN425" s="1"/>
      <c r="AGO425" s="1"/>
      <c r="AGP425" s="1"/>
      <c r="AGQ425" s="1"/>
      <c r="AGR425" s="1"/>
      <c r="AGS425" s="1"/>
      <c r="AGT425" s="1"/>
      <c r="AGU425" s="1"/>
      <c r="AGV425" s="1"/>
      <c r="AGW425" s="1"/>
      <c r="AGX425" s="1"/>
      <c r="AGY425" s="1"/>
      <c r="AGZ425" s="1"/>
      <c r="AHA425" s="1"/>
      <c r="AHB425" s="1"/>
      <c r="AHC425" s="1"/>
      <c r="AHD425" s="1"/>
      <c r="AHE425" s="1"/>
      <c r="AHF425" s="1"/>
      <c r="AHG425" s="1"/>
      <c r="AHH425" s="1"/>
      <c r="AHI425" s="1"/>
      <c r="AHJ425" s="1"/>
      <c r="AHK425" s="1"/>
      <c r="AHL425" s="1"/>
      <c r="AHM425" s="1"/>
      <c r="AHN425" s="1"/>
      <c r="AHO425" s="1"/>
      <c r="AHP425" s="1"/>
      <c r="AHQ425" s="1"/>
      <c r="AHR425" s="1"/>
      <c r="AHS425" s="1"/>
      <c r="AHT425" s="1"/>
      <c r="AHU425" s="1"/>
      <c r="AHV425" s="1"/>
      <c r="AHW425" s="1"/>
      <c r="AHX425" s="1"/>
      <c r="AHY425" s="1"/>
      <c r="AHZ425" s="1"/>
      <c r="AIA425" s="1"/>
      <c r="AIB425" s="1"/>
      <c r="AIC425" s="1"/>
      <c r="AID425" s="1"/>
      <c r="AIE425" s="1"/>
      <c r="AIF425" s="1"/>
      <c r="AIG425" s="1"/>
      <c r="AIH425" s="1"/>
      <c r="AII425" s="1"/>
      <c r="AIJ425" s="1"/>
      <c r="AIK425" s="1"/>
      <c r="AIL425" s="1"/>
      <c r="AIM425" s="1"/>
      <c r="AIN425" s="1"/>
      <c r="AIO425" s="1"/>
      <c r="AIP425" s="1"/>
      <c r="AIQ425" s="1"/>
      <c r="AIR425" s="1"/>
      <c r="AIS425" s="1"/>
      <c r="AIT425" s="1"/>
      <c r="AIU425" s="1"/>
      <c r="AIV425" s="1"/>
      <c r="AIW425" s="1"/>
      <c r="AIX425" s="1"/>
      <c r="AIY425" s="1"/>
      <c r="AIZ425" s="1"/>
      <c r="AJA425" s="1"/>
      <c r="AJB425" s="1"/>
      <c r="AJC425" s="1"/>
      <c r="AJD425" s="1"/>
      <c r="AJE425" s="1"/>
      <c r="AJF425" s="1"/>
      <c r="AJG425" s="1"/>
      <c r="AJH425" s="1"/>
      <c r="AJI425" s="1"/>
      <c r="AJJ425" s="1"/>
      <c r="AJK425" s="1"/>
      <c r="AJL425" s="1"/>
      <c r="AJM425" s="1"/>
      <c r="AJN425" s="1"/>
      <c r="AJO425" s="1"/>
      <c r="AJP425" s="1"/>
      <c r="AJQ425" s="1"/>
      <c r="AJR425" s="1"/>
      <c r="AJS425" s="1"/>
      <c r="AJT425" s="1"/>
      <c r="AJU425" s="1"/>
      <c r="AJV425" s="1"/>
      <c r="AJW425" s="1"/>
      <c r="AJX425" s="1"/>
      <c r="AJY425" s="1"/>
      <c r="AJZ425" s="1"/>
      <c r="AKA425" s="1"/>
      <c r="AKB425" s="1"/>
      <c r="AKC425" s="1"/>
      <c r="AKD425" s="1"/>
      <c r="AKE425" s="1"/>
      <c r="AKF425" s="1"/>
      <c r="AKG425" s="1"/>
      <c r="AKH425" s="1"/>
      <c r="AKI425" s="1"/>
      <c r="AKJ425" s="1"/>
      <c r="AKK425" s="1"/>
      <c r="AKL425" s="1"/>
      <c r="AKM425" s="1"/>
      <c r="AKN425" s="1"/>
      <c r="AKO425" s="1"/>
      <c r="AKP425" s="1"/>
      <c r="AKQ425" s="1"/>
      <c r="AKR425" s="1"/>
      <c r="AKS425" s="1"/>
      <c r="AKT425" s="1"/>
      <c r="AKU425" s="1"/>
      <c r="AKV425" s="1"/>
      <c r="AKW425" s="1"/>
      <c r="AKX425" s="1"/>
      <c r="AKY425" s="1"/>
      <c r="AKZ425" s="1"/>
      <c r="ALA425" s="1"/>
      <c r="ALB425" s="1"/>
      <c r="ALC425" s="1"/>
      <c r="ALD425" s="1"/>
      <c r="ALE425" s="1"/>
      <c r="ALF425" s="1"/>
      <c r="ALG425" s="1"/>
      <c r="ALH425" s="1"/>
      <c r="ALI425" s="1"/>
      <c r="ALJ425" s="1"/>
      <c r="ALK425" s="1"/>
      <c r="ALL425" s="1"/>
      <c r="ALM425" s="1"/>
      <c r="ALN425" s="1"/>
      <c r="ALO425" s="1"/>
      <c r="ALP425" s="1"/>
      <c r="ALQ425" s="1"/>
      <c r="ALR425" s="1"/>
      <c r="ALS425" s="1"/>
      <c r="ALT425" s="1"/>
      <c r="ALU425" s="1"/>
      <c r="ALV425" s="1"/>
      <c r="ALW425" s="1"/>
      <c r="ALX425" s="1"/>
      <c r="ALY425" s="1"/>
      <c r="ALZ425" s="1"/>
      <c r="AMA425" s="1"/>
      <c r="AMB425" s="1"/>
      <c r="AMC425" s="1"/>
      <c r="AMD425" s="1"/>
      <c r="AME425" s="1"/>
      <c r="AMF425" s="1"/>
      <c r="AMG425" s="1"/>
      <c r="AMH425" s="1"/>
      <c r="AMI425" s="1"/>
      <c r="AMJ425" s="1"/>
    </row>
    <row r="426" spans="1:1024" customFormat="1" hidden="1" x14ac:dyDescent="0.25">
      <c r="A426" s="49" t="s">
        <v>964</v>
      </c>
      <c r="B426" s="10">
        <v>8413810000</v>
      </c>
      <c r="C426" s="13" t="s">
        <v>965</v>
      </c>
      <c r="D426" s="13" t="s">
        <v>966</v>
      </c>
      <c r="E426" s="27" t="s">
        <v>870</v>
      </c>
      <c r="F426" s="10"/>
      <c r="G426" s="10"/>
      <c r="H426" s="10"/>
      <c r="I426" s="10"/>
      <c r="J426" s="10"/>
      <c r="K426" s="38" t="s">
        <v>858</v>
      </c>
      <c r="L426" s="38">
        <v>7118004789</v>
      </c>
      <c r="M426" s="38" t="s">
        <v>859</v>
      </c>
      <c r="N426" s="13" t="s">
        <v>860</v>
      </c>
      <c r="O426" s="13" t="s">
        <v>861</v>
      </c>
      <c r="P426" s="15">
        <v>8413</v>
      </c>
      <c r="Q426" s="13" t="str">
        <f>MID(Таблица1[[#This Row],[ТН ВЭД 1]],1,2)</f>
        <v>84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  <c r="KK426" s="1"/>
      <c r="KL426" s="1"/>
      <c r="KM426" s="1"/>
      <c r="KN426" s="1"/>
      <c r="KO426" s="1"/>
      <c r="KP426" s="1"/>
      <c r="KQ426" s="1"/>
      <c r="KR426" s="1"/>
      <c r="KS426" s="1"/>
      <c r="KT426" s="1"/>
      <c r="KU426" s="1"/>
      <c r="KV426" s="1"/>
      <c r="KW426" s="1"/>
      <c r="KX426" s="1"/>
      <c r="KY426" s="1"/>
      <c r="KZ426" s="1"/>
      <c r="LA426" s="1"/>
      <c r="LB426" s="1"/>
      <c r="LC426" s="1"/>
      <c r="LD426" s="1"/>
      <c r="LE426" s="1"/>
      <c r="LF426" s="1"/>
      <c r="LG426" s="1"/>
      <c r="LH426" s="1"/>
      <c r="LI426" s="1"/>
      <c r="LJ426" s="1"/>
      <c r="LK426" s="1"/>
      <c r="LL426" s="1"/>
      <c r="LM426" s="1"/>
      <c r="LN426" s="1"/>
      <c r="LO426" s="1"/>
      <c r="LP426" s="1"/>
      <c r="LQ426" s="1"/>
      <c r="LR426" s="1"/>
      <c r="LS426" s="1"/>
      <c r="LT426" s="1"/>
      <c r="LU426" s="1"/>
      <c r="LV426" s="1"/>
      <c r="LW426" s="1"/>
      <c r="LX426" s="1"/>
      <c r="LY426" s="1"/>
      <c r="LZ426" s="1"/>
      <c r="MA426" s="1"/>
      <c r="MB426" s="1"/>
      <c r="MC426" s="1"/>
      <c r="MD426" s="1"/>
      <c r="ME426" s="1"/>
      <c r="MF426" s="1"/>
      <c r="MG426" s="1"/>
      <c r="MH426" s="1"/>
      <c r="MI426" s="1"/>
      <c r="MJ426" s="1"/>
      <c r="MK426" s="1"/>
      <c r="ML426" s="1"/>
      <c r="MM426" s="1"/>
      <c r="MN426" s="1"/>
      <c r="MO426" s="1"/>
      <c r="MP426" s="1"/>
      <c r="MQ426" s="1"/>
      <c r="MR426" s="1"/>
      <c r="MS426" s="1"/>
      <c r="MT426" s="1"/>
      <c r="MU426" s="1"/>
      <c r="MV426" s="1"/>
      <c r="MW426" s="1"/>
      <c r="MX426" s="1"/>
      <c r="MY426" s="1"/>
      <c r="MZ426" s="1"/>
      <c r="NA426" s="1"/>
      <c r="NB426" s="1"/>
      <c r="NC426" s="1"/>
      <c r="ND426" s="1"/>
      <c r="NE426" s="1"/>
      <c r="NF426" s="1"/>
      <c r="NG426" s="1"/>
      <c r="NH426" s="1"/>
      <c r="NI426" s="1"/>
      <c r="NJ426" s="1"/>
      <c r="NK426" s="1"/>
      <c r="NL426" s="1"/>
      <c r="NM426" s="1"/>
      <c r="NN426" s="1"/>
      <c r="NO426" s="1"/>
      <c r="NP426" s="1"/>
      <c r="NQ426" s="1"/>
      <c r="NR426" s="1"/>
      <c r="NS426" s="1"/>
      <c r="NT426" s="1"/>
      <c r="NU426" s="1"/>
      <c r="NV426" s="1"/>
      <c r="NW426" s="1"/>
      <c r="NX426" s="1"/>
      <c r="NY426" s="1"/>
      <c r="NZ426" s="1"/>
      <c r="OA426" s="1"/>
      <c r="OB426" s="1"/>
      <c r="OC426" s="1"/>
      <c r="OD426" s="1"/>
      <c r="OE426" s="1"/>
      <c r="OF426" s="1"/>
      <c r="OG426" s="1"/>
      <c r="OH426" s="1"/>
      <c r="OI426" s="1"/>
      <c r="OJ426" s="1"/>
      <c r="OK426" s="1"/>
      <c r="OL426" s="1"/>
      <c r="OM426" s="1"/>
      <c r="ON426" s="1"/>
      <c r="OO426" s="1"/>
      <c r="OP426" s="1"/>
      <c r="OQ426" s="1"/>
      <c r="OR426" s="1"/>
      <c r="OS426" s="1"/>
      <c r="OT426" s="1"/>
      <c r="OU426" s="1"/>
      <c r="OV426" s="1"/>
      <c r="OW426" s="1"/>
      <c r="OX426" s="1"/>
      <c r="OY426" s="1"/>
      <c r="OZ426" s="1"/>
      <c r="PA426" s="1"/>
      <c r="PB426" s="1"/>
      <c r="PC426" s="1"/>
      <c r="PD426" s="1"/>
      <c r="PE426" s="1"/>
      <c r="PF426" s="1"/>
      <c r="PG426" s="1"/>
      <c r="PH426" s="1"/>
      <c r="PI426" s="1"/>
      <c r="PJ426" s="1"/>
      <c r="PK426" s="1"/>
      <c r="PL426" s="1"/>
      <c r="PM426" s="1"/>
      <c r="PN426" s="1"/>
      <c r="PO426" s="1"/>
      <c r="PP426" s="1"/>
      <c r="PQ426" s="1"/>
      <c r="PR426" s="1"/>
      <c r="PS426" s="1"/>
      <c r="PT426" s="1"/>
      <c r="PU426" s="1"/>
      <c r="PV426" s="1"/>
      <c r="PW426" s="1"/>
      <c r="PX426" s="1"/>
      <c r="PY426" s="1"/>
      <c r="PZ426" s="1"/>
      <c r="QA426" s="1"/>
      <c r="QB426" s="1"/>
      <c r="QC426" s="1"/>
      <c r="QD426" s="1"/>
      <c r="QE426" s="1"/>
      <c r="QF426" s="1"/>
      <c r="QG426" s="1"/>
      <c r="QH426" s="1"/>
      <c r="QI426" s="1"/>
      <c r="QJ426" s="1"/>
      <c r="QK426" s="1"/>
      <c r="QL426" s="1"/>
      <c r="QM426" s="1"/>
      <c r="QN426" s="1"/>
      <c r="QO426" s="1"/>
      <c r="QP426" s="1"/>
      <c r="QQ426" s="1"/>
      <c r="QR426" s="1"/>
      <c r="QS426" s="1"/>
      <c r="QT426" s="1"/>
      <c r="QU426" s="1"/>
      <c r="QV426" s="1"/>
      <c r="QW426" s="1"/>
      <c r="QX426" s="1"/>
      <c r="QY426" s="1"/>
      <c r="QZ426" s="1"/>
      <c r="RA426" s="1"/>
      <c r="RB426" s="1"/>
      <c r="RC426" s="1"/>
      <c r="RD426" s="1"/>
      <c r="RE426" s="1"/>
      <c r="RF426" s="1"/>
      <c r="RG426" s="1"/>
      <c r="RH426" s="1"/>
      <c r="RI426" s="1"/>
      <c r="RJ426" s="1"/>
      <c r="RK426" s="1"/>
      <c r="RL426" s="1"/>
      <c r="RM426" s="1"/>
      <c r="RN426" s="1"/>
      <c r="RO426" s="1"/>
      <c r="RP426" s="1"/>
      <c r="RQ426" s="1"/>
      <c r="RR426" s="1"/>
      <c r="RS426" s="1"/>
      <c r="RT426" s="1"/>
      <c r="RU426" s="1"/>
      <c r="RV426" s="1"/>
      <c r="RW426" s="1"/>
      <c r="RX426" s="1"/>
      <c r="RY426" s="1"/>
      <c r="RZ426" s="1"/>
      <c r="SA426" s="1"/>
      <c r="SB426" s="1"/>
      <c r="SC426" s="1"/>
      <c r="SD426" s="1"/>
      <c r="SE426" s="1"/>
      <c r="SF426" s="1"/>
      <c r="SG426" s="1"/>
      <c r="SH426" s="1"/>
      <c r="SI426" s="1"/>
      <c r="SJ426" s="1"/>
      <c r="SK426" s="1"/>
      <c r="SL426" s="1"/>
      <c r="SM426" s="1"/>
      <c r="SN426" s="1"/>
      <c r="SO426" s="1"/>
      <c r="SP426" s="1"/>
      <c r="SQ426" s="1"/>
      <c r="SR426" s="1"/>
      <c r="SS426" s="1"/>
      <c r="ST426" s="1"/>
      <c r="SU426" s="1"/>
      <c r="SV426" s="1"/>
      <c r="SW426" s="1"/>
      <c r="SX426" s="1"/>
      <c r="SY426" s="1"/>
      <c r="SZ426" s="1"/>
      <c r="TA426" s="1"/>
      <c r="TB426" s="1"/>
      <c r="TC426" s="1"/>
      <c r="TD426" s="1"/>
      <c r="TE426" s="1"/>
      <c r="TF426" s="1"/>
      <c r="TG426" s="1"/>
      <c r="TH426" s="1"/>
      <c r="TI426" s="1"/>
      <c r="TJ426" s="1"/>
      <c r="TK426" s="1"/>
      <c r="TL426" s="1"/>
      <c r="TM426" s="1"/>
      <c r="TN426" s="1"/>
      <c r="TO426" s="1"/>
      <c r="TP426" s="1"/>
      <c r="TQ426" s="1"/>
      <c r="TR426" s="1"/>
      <c r="TS426" s="1"/>
      <c r="TT426" s="1"/>
      <c r="TU426" s="1"/>
      <c r="TV426" s="1"/>
      <c r="TW426" s="1"/>
      <c r="TX426" s="1"/>
      <c r="TY426" s="1"/>
      <c r="TZ426" s="1"/>
      <c r="UA426" s="1"/>
      <c r="UB426" s="1"/>
      <c r="UC426" s="1"/>
      <c r="UD426" s="1"/>
      <c r="UE426" s="1"/>
      <c r="UF426" s="1"/>
      <c r="UG426" s="1"/>
      <c r="UH426" s="1"/>
      <c r="UI426" s="1"/>
      <c r="UJ426" s="1"/>
      <c r="UK426" s="1"/>
      <c r="UL426" s="1"/>
      <c r="UM426" s="1"/>
      <c r="UN426" s="1"/>
      <c r="UO426" s="1"/>
      <c r="UP426" s="1"/>
      <c r="UQ426" s="1"/>
      <c r="UR426" s="1"/>
      <c r="US426" s="1"/>
      <c r="UT426" s="1"/>
      <c r="UU426" s="1"/>
      <c r="UV426" s="1"/>
      <c r="UW426" s="1"/>
      <c r="UX426" s="1"/>
      <c r="UY426" s="1"/>
      <c r="UZ426" s="1"/>
      <c r="VA426" s="1"/>
      <c r="VB426" s="1"/>
      <c r="VC426" s="1"/>
      <c r="VD426" s="1"/>
      <c r="VE426" s="1"/>
      <c r="VF426" s="1"/>
      <c r="VG426" s="1"/>
      <c r="VH426" s="1"/>
      <c r="VI426" s="1"/>
      <c r="VJ426" s="1"/>
      <c r="VK426" s="1"/>
      <c r="VL426" s="1"/>
      <c r="VM426" s="1"/>
      <c r="VN426" s="1"/>
      <c r="VO426" s="1"/>
      <c r="VP426" s="1"/>
      <c r="VQ426" s="1"/>
      <c r="VR426" s="1"/>
      <c r="VS426" s="1"/>
      <c r="VT426" s="1"/>
      <c r="VU426" s="1"/>
      <c r="VV426" s="1"/>
      <c r="VW426" s="1"/>
      <c r="VX426" s="1"/>
      <c r="VY426" s="1"/>
      <c r="VZ426" s="1"/>
      <c r="WA426" s="1"/>
      <c r="WB426" s="1"/>
      <c r="WC426" s="1"/>
      <c r="WD426" s="1"/>
      <c r="WE426" s="1"/>
      <c r="WF426" s="1"/>
      <c r="WG426" s="1"/>
      <c r="WH426" s="1"/>
      <c r="WI426" s="1"/>
      <c r="WJ426" s="1"/>
      <c r="WK426" s="1"/>
      <c r="WL426" s="1"/>
      <c r="WM426" s="1"/>
      <c r="WN426" s="1"/>
      <c r="WO426" s="1"/>
      <c r="WP426" s="1"/>
      <c r="WQ426" s="1"/>
      <c r="WR426" s="1"/>
      <c r="WS426" s="1"/>
      <c r="WT426" s="1"/>
      <c r="WU426" s="1"/>
      <c r="WV426" s="1"/>
      <c r="WW426" s="1"/>
      <c r="WX426" s="1"/>
      <c r="WY426" s="1"/>
      <c r="WZ426" s="1"/>
      <c r="XA426" s="1"/>
      <c r="XB426" s="1"/>
      <c r="XC426" s="1"/>
      <c r="XD426" s="1"/>
      <c r="XE426" s="1"/>
      <c r="XF426" s="1"/>
      <c r="XG426" s="1"/>
      <c r="XH426" s="1"/>
      <c r="XI426" s="1"/>
      <c r="XJ426" s="1"/>
      <c r="XK426" s="1"/>
      <c r="XL426" s="1"/>
      <c r="XM426" s="1"/>
      <c r="XN426" s="1"/>
      <c r="XO426" s="1"/>
      <c r="XP426" s="1"/>
      <c r="XQ426" s="1"/>
      <c r="XR426" s="1"/>
      <c r="XS426" s="1"/>
      <c r="XT426" s="1"/>
      <c r="XU426" s="1"/>
      <c r="XV426" s="1"/>
      <c r="XW426" s="1"/>
      <c r="XX426" s="1"/>
      <c r="XY426" s="1"/>
      <c r="XZ426" s="1"/>
      <c r="YA426" s="1"/>
      <c r="YB426" s="1"/>
      <c r="YC426" s="1"/>
      <c r="YD426" s="1"/>
      <c r="YE426" s="1"/>
      <c r="YF426" s="1"/>
      <c r="YG426" s="1"/>
      <c r="YH426" s="1"/>
      <c r="YI426" s="1"/>
      <c r="YJ426" s="1"/>
      <c r="YK426" s="1"/>
      <c r="YL426" s="1"/>
      <c r="YM426" s="1"/>
      <c r="YN426" s="1"/>
      <c r="YO426" s="1"/>
      <c r="YP426" s="1"/>
      <c r="YQ426" s="1"/>
      <c r="YR426" s="1"/>
      <c r="YS426" s="1"/>
      <c r="YT426" s="1"/>
      <c r="YU426" s="1"/>
      <c r="YV426" s="1"/>
      <c r="YW426" s="1"/>
      <c r="YX426" s="1"/>
      <c r="YY426" s="1"/>
      <c r="YZ426" s="1"/>
      <c r="ZA426" s="1"/>
      <c r="ZB426" s="1"/>
      <c r="ZC426" s="1"/>
      <c r="ZD426" s="1"/>
      <c r="ZE426" s="1"/>
      <c r="ZF426" s="1"/>
      <c r="ZG426" s="1"/>
      <c r="ZH426" s="1"/>
      <c r="ZI426" s="1"/>
      <c r="ZJ426" s="1"/>
      <c r="ZK426" s="1"/>
      <c r="ZL426" s="1"/>
      <c r="ZM426" s="1"/>
      <c r="ZN426" s="1"/>
      <c r="ZO426" s="1"/>
      <c r="ZP426" s="1"/>
      <c r="ZQ426" s="1"/>
      <c r="ZR426" s="1"/>
      <c r="ZS426" s="1"/>
      <c r="ZT426" s="1"/>
      <c r="ZU426" s="1"/>
      <c r="ZV426" s="1"/>
      <c r="ZW426" s="1"/>
      <c r="ZX426" s="1"/>
      <c r="ZY426" s="1"/>
      <c r="ZZ426" s="1"/>
      <c r="AAA426" s="1"/>
      <c r="AAB426" s="1"/>
      <c r="AAC426" s="1"/>
      <c r="AAD426" s="1"/>
      <c r="AAE426" s="1"/>
      <c r="AAF426" s="1"/>
      <c r="AAG426" s="1"/>
      <c r="AAH426" s="1"/>
      <c r="AAI426" s="1"/>
      <c r="AAJ426" s="1"/>
      <c r="AAK426" s="1"/>
      <c r="AAL426" s="1"/>
      <c r="AAM426" s="1"/>
      <c r="AAN426" s="1"/>
      <c r="AAO426" s="1"/>
      <c r="AAP426" s="1"/>
      <c r="AAQ426" s="1"/>
      <c r="AAR426" s="1"/>
      <c r="AAS426" s="1"/>
      <c r="AAT426" s="1"/>
      <c r="AAU426" s="1"/>
      <c r="AAV426" s="1"/>
      <c r="AAW426" s="1"/>
      <c r="AAX426" s="1"/>
      <c r="AAY426" s="1"/>
      <c r="AAZ426" s="1"/>
      <c r="ABA426" s="1"/>
      <c r="ABB426" s="1"/>
      <c r="ABC426" s="1"/>
      <c r="ABD426" s="1"/>
      <c r="ABE426" s="1"/>
      <c r="ABF426" s="1"/>
      <c r="ABG426" s="1"/>
      <c r="ABH426" s="1"/>
      <c r="ABI426" s="1"/>
      <c r="ABJ426" s="1"/>
      <c r="ABK426" s="1"/>
      <c r="ABL426" s="1"/>
      <c r="ABM426" s="1"/>
      <c r="ABN426" s="1"/>
      <c r="ABO426" s="1"/>
      <c r="ABP426" s="1"/>
      <c r="ABQ426" s="1"/>
      <c r="ABR426" s="1"/>
      <c r="ABS426" s="1"/>
      <c r="ABT426" s="1"/>
      <c r="ABU426" s="1"/>
      <c r="ABV426" s="1"/>
      <c r="ABW426" s="1"/>
      <c r="ABX426" s="1"/>
      <c r="ABY426" s="1"/>
      <c r="ABZ426" s="1"/>
      <c r="ACA426" s="1"/>
      <c r="ACB426" s="1"/>
      <c r="ACC426" s="1"/>
      <c r="ACD426" s="1"/>
      <c r="ACE426" s="1"/>
      <c r="ACF426" s="1"/>
      <c r="ACG426" s="1"/>
      <c r="ACH426" s="1"/>
      <c r="ACI426" s="1"/>
      <c r="ACJ426" s="1"/>
      <c r="ACK426" s="1"/>
      <c r="ACL426" s="1"/>
      <c r="ACM426" s="1"/>
      <c r="ACN426" s="1"/>
      <c r="ACO426" s="1"/>
      <c r="ACP426" s="1"/>
      <c r="ACQ426" s="1"/>
      <c r="ACR426" s="1"/>
      <c r="ACS426" s="1"/>
      <c r="ACT426" s="1"/>
      <c r="ACU426" s="1"/>
      <c r="ACV426" s="1"/>
      <c r="ACW426" s="1"/>
      <c r="ACX426" s="1"/>
      <c r="ACY426" s="1"/>
      <c r="ACZ426" s="1"/>
      <c r="ADA426" s="1"/>
      <c r="ADB426" s="1"/>
      <c r="ADC426" s="1"/>
      <c r="ADD426" s="1"/>
      <c r="ADE426" s="1"/>
      <c r="ADF426" s="1"/>
      <c r="ADG426" s="1"/>
      <c r="ADH426" s="1"/>
      <c r="ADI426" s="1"/>
      <c r="ADJ426" s="1"/>
      <c r="ADK426" s="1"/>
      <c r="ADL426" s="1"/>
      <c r="ADM426" s="1"/>
      <c r="ADN426" s="1"/>
      <c r="ADO426" s="1"/>
      <c r="ADP426" s="1"/>
      <c r="ADQ426" s="1"/>
      <c r="ADR426" s="1"/>
      <c r="ADS426" s="1"/>
      <c r="ADT426" s="1"/>
      <c r="ADU426" s="1"/>
      <c r="ADV426" s="1"/>
      <c r="ADW426" s="1"/>
      <c r="ADX426" s="1"/>
      <c r="ADY426" s="1"/>
      <c r="ADZ426" s="1"/>
      <c r="AEA426" s="1"/>
      <c r="AEB426" s="1"/>
      <c r="AEC426" s="1"/>
      <c r="AED426" s="1"/>
      <c r="AEE426" s="1"/>
      <c r="AEF426" s="1"/>
      <c r="AEG426" s="1"/>
      <c r="AEH426" s="1"/>
      <c r="AEI426" s="1"/>
      <c r="AEJ426" s="1"/>
      <c r="AEK426" s="1"/>
      <c r="AEL426" s="1"/>
      <c r="AEM426" s="1"/>
      <c r="AEN426" s="1"/>
      <c r="AEO426" s="1"/>
      <c r="AEP426" s="1"/>
      <c r="AEQ426" s="1"/>
      <c r="AER426" s="1"/>
      <c r="AES426" s="1"/>
      <c r="AET426" s="1"/>
      <c r="AEU426" s="1"/>
      <c r="AEV426" s="1"/>
      <c r="AEW426" s="1"/>
      <c r="AEX426" s="1"/>
      <c r="AEY426" s="1"/>
      <c r="AEZ426" s="1"/>
      <c r="AFA426" s="1"/>
      <c r="AFB426" s="1"/>
      <c r="AFC426" s="1"/>
      <c r="AFD426" s="1"/>
      <c r="AFE426" s="1"/>
      <c r="AFF426" s="1"/>
      <c r="AFG426" s="1"/>
      <c r="AFH426" s="1"/>
      <c r="AFI426" s="1"/>
      <c r="AFJ426" s="1"/>
      <c r="AFK426" s="1"/>
      <c r="AFL426" s="1"/>
      <c r="AFM426" s="1"/>
      <c r="AFN426" s="1"/>
      <c r="AFO426" s="1"/>
      <c r="AFP426" s="1"/>
      <c r="AFQ426" s="1"/>
      <c r="AFR426" s="1"/>
      <c r="AFS426" s="1"/>
      <c r="AFT426" s="1"/>
      <c r="AFU426" s="1"/>
      <c r="AFV426" s="1"/>
      <c r="AFW426" s="1"/>
      <c r="AFX426" s="1"/>
      <c r="AFY426" s="1"/>
      <c r="AFZ426" s="1"/>
      <c r="AGA426" s="1"/>
      <c r="AGB426" s="1"/>
      <c r="AGC426" s="1"/>
      <c r="AGD426" s="1"/>
      <c r="AGE426" s="1"/>
      <c r="AGF426" s="1"/>
      <c r="AGG426" s="1"/>
      <c r="AGH426" s="1"/>
      <c r="AGI426" s="1"/>
      <c r="AGJ426" s="1"/>
      <c r="AGK426" s="1"/>
      <c r="AGL426" s="1"/>
      <c r="AGM426" s="1"/>
      <c r="AGN426" s="1"/>
      <c r="AGO426" s="1"/>
      <c r="AGP426" s="1"/>
      <c r="AGQ426" s="1"/>
      <c r="AGR426" s="1"/>
      <c r="AGS426" s="1"/>
      <c r="AGT426" s="1"/>
      <c r="AGU426" s="1"/>
      <c r="AGV426" s="1"/>
      <c r="AGW426" s="1"/>
      <c r="AGX426" s="1"/>
      <c r="AGY426" s="1"/>
      <c r="AGZ426" s="1"/>
      <c r="AHA426" s="1"/>
      <c r="AHB426" s="1"/>
      <c r="AHC426" s="1"/>
      <c r="AHD426" s="1"/>
      <c r="AHE426" s="1"/>
      <c r="AHF426" s="1"/>
      <c r="AHG426" s="1"/>
      <c r="AHH426" s="1"/>
      <c r="AHI426" s="1"/>
      <c r="AHJ426" s="1"/>
      <c r="AHK426" s="1"/>
      <c r="AHL426" s="1"/>
      <c r="AHM426" s="1"/>
      <c r="AHN426" s="1"/>
      <c r="AHO426" s="1"/>
      <c r="AHP426" s="1"/>
      <c r="AHQ426" s="1"/>
      <c r="AHR426" s="1"/>
      <c r="AHS426" s="1"/>
      <c r="AHT426" s="1"/>
      <c r="AHU426" s="1"/>
      <c r="AHV426" s="1"/>
      <c r="AHW426" s="1"/>
      <c r="AHX426" s="1"/>
      <c r="AHY426" s="1"/>
      <c r="AHZ426" s="1"/>
      <c r="AIA426" s="1"/>
      <c r="AIB426" s="1"/>
      <c r="AIC426" s="1"/>
      <c r="AID426" s="1"/>
      <c r="AIE426" s="1"/>
      <c r="AIF426" s="1"/>
      <c r="AIG426" s="1"/>
      <c r="AIH426" s="1"/>
      <c r="AII426" s="1"/>
      <c r="AIJ426" s="1"/>
      <c r="AIK426" s="1"/>
      <c r="AIL426" s="1"/>
      <c r="AIM426" s="1"/>
      <c r="AIN426" s="1"/>
      <c r="AIO426" s="1"/>
      <c r="AIP426" s="1"/>
      <c r="AIQ426" s="1"/>
      <c r="AIR426" s="1"/>
      <c r="AIS426" s="1"/>
      <c r="AIT426" s="1"/>
      <c r="AIU426" s="1"/>
      <c r="AIV426" s="1"/>
      <c r="AIW426" s="1"/>
      <c r="AIX426" s="1"/>
      <c r="AIY426" s="1"/>
      <c r="AIZ426" s="1"/>
      <c r="AJA426" s="1"/>
      <c r="AJB426" s="1"/>
      <c r="AJC426" s="1"/>
      <c r="AJD426" s="1"/>
      <c r="AJE426" s="1"/>
      <c r="AJF426" s="1"/>
      <c r="AJG426" s="1"/>
      <c r="AJH426" s="1"/>
      <c r="AJI426" s="1"/>
      <c r="AJJ426" s="1"/>
      <c r="AJK426" s="1"/>
      <c r="AJL426" s="1"/>
      <c r="AJM426" s="1"/>
      <c r="AJN426" s="1"/>
      <c r="AJO426" s="1"/>
      <c r="AJP426" s="1"/>
      <c r="AJQ426" s="1"/>
      <c r="AJR426" s="1"/>
      <c r="AJS426" s="1"/>
      <c r="AJT426" s="1"/>
      <c r="AJU426" s="1"/>
      <c r="AJV426" s="1"/>
      <c r="AJW426" s="1"/>
      <c r="AJX426" s="1"/>
      <c r="AJY426" s="1"/>
      <c r="AJZ426" s="1"/>
      <c r="AKA426" s="1"/>
      <c r="AKB426" s="1"/>
      <c r="AKC426" s="1"/>
      <c r="AKD426" s="1"/>
      <c r="AKE426" s="1"/>
      <c r="AKF426" s="1"/>
      <c r="AKG426" s="1"/>
      <c r="AKH426" s="1"/>
      <c r="AKI426" s="1"/>
      <c r="AKJ426" s="1"/>
      <c r="AKK426" s="1"/>
      <c r="AKL426" s="1"/>
      <c r="AKM426" s="1"/>
      <c r="AKN426" s="1"/>
      <c r="AKO426" s="1"/>
      <c r="AKP426" s="1"/>
      <c r="AKQ426" s="1"/>
      <c r="AKR426" s="1"/>
      <c r="AKS426" s="1"/>
      <c r="AKT426" s="1"/>
      <c r="AKU426" s="1"/>
      <c r="AKV426" s="1"/>
      <c r="AKW426" s="1"/>
      <c r="AKX426" s="1"/>
      <c r="AKY426" s="1"/>
      <c r="AKZ426" s="1"/>
      <c r="ALA426" s="1"/>
      <c r="ALB426" s="1"/>
      <c r="ALC426" s="1"/>
      <c r="ALD426" s="1"/>
      <c r="ALE426" s="1"/>
      <c r="ALF426" s="1"/>
      <c r="ALG426" s="1"/>
      <c r="ALH426" s="1"/>
      <c r="ALI426" s="1"/>
      <c r="ALJ426" s="1"/>
      <c r="ALK426" s="1"/>
      <c r="ALL426" s="1"/>
      <c r="ALM426" s="1"/>
      <c r="ALN426" s="1"/>
      <c r="ALO426" s="1"/>
      <c r="ALP426" s="1"/>
      <c r="ALQ426" s="1"/>
      <c r="ALR426" s="1"/>
      <c r="ALS426" s="1"/>
      <c r="ALT426" s="1"/>
      <c r="ALU426" s="1"/>
      <c r="ALV426" s="1"/>
      <c r="ALW426" s="1"/>
      <c r="ALX426" s="1"/>
      <c r="ALY426" s="1"/>
      <c r="ALZ426" s="1"/>
      <c r="AMA426" s="1"/>
      <c r="AMB426" s="1"/>
      <c r="AMC426" s="1"/>
      <c r="AMD426" s="1"/>
      <c r="AME426" s="1"/>
      <c r="AMF426" s="1"/>
      <c r="AMG426" s="1"/>
      <c r="AMH426" s="1"/>
      <c r="AMI426" s="1"/>
      <c r="AMJ426" s="1"/>
    </row>
    <row r="427" spans="1:1024" customFormat="1" hidden="1" x14ac:dyDescent="0.25">
      <c r="A427" s="41" t="s">
        <v>967</v>
      </c>
      <c r="B427" s="3">
        <v>8406909000</v>
      </c>
      <c r="C427" s="6" t="s">
        <v>968</v>
      </c>
      <c r="D427" s="6" t="s">
        <v>370</v>
      </c>
      <c r="E427" s="23" t="s">
        <v>870</v>
      </c>
      <c r="F427" s="3"/>
      <c r="G427" s="3"/>
      <c r="H427" s="3"/>
      <c r="I427" s="3"/>
      <c r="J427" s="3"/>
      <c r="K427" s="37" t="s">
        <v>858</v>
      </c>
      <c r="L427" s="37">
        <v>7118004789</v>
      </c>
      <c r="M427" s="37" t="s">
        <v>859</v>
      </c>
      <c r="N427" s="6" t="s">
        <v>860</v>
      </c>
      <c r="O427" s="6" t="s">
        <v>861</v>
      </c>
      <c r="P427" s="8">
        <v>8406</v>
      </c>
      <c r="Q427" s="6" t="str">
        <f>MID(Таблица1[[#This Row],[ТН ВЭД 1]],1,2)</f>
        <v>84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  <c r="KK427" s="1"/>
      <c r="KL427" s="1"/>
      <c r="KM427" s="1"/>
      <c r="KN427" s="1"/>
      <c r="KO427" s="1"/>
      <c r="KP427" s="1"/>
      <c r="KQ427" s="1"/>
      <c r="KR427" s="1"/>
      <c r="KS427" s="1"/>
      <c r="KT427" s="1"/>
      <c r="KU427" s="1"/>
      <c r="KV427" s="1"/>
      <c r="KW427" s="1"/>
      <c r="KX427" s="1"/>
      <c r="KY427" s="1"/>
      <c r="KZ427" s="1"/>
      <c r="LA427" s="1"/>
      <c r="LB427" s="1"/>
      <c r="LC427" s="1"/>
      <c r="LD427" s="1"/>
      <c r="LE427" s="1"/>
      <c r="LF427" s="1"/>
      <c r="LG427" s="1"/>
      <c r="LH427" s="1"/>
      <c r="LI427" s="1"/>
      <c r="LJ427" s="1"/>
      <c r="LK427" s="1"/>
      <c r="LL427" s="1"/>
      <c r="LM427" s="1"/>
      <c r="LN427" s="1"/>
      <c r="LO427" s="1"/>
      <c r="LP427" s="1"/>
      <c r="LQ427" s="1"/>
      <c r="LR427" s="1"/>
      <c r="LS427" s="1"/>
      <c r="LT427" s="1"/>
      <c r="LU427" s="1"/>
      <c r="LV427" s="1"/>
      <c r="LW427" s="1"/>
      <c r="LX427" s="1"/>
      <c r="LY427" s="1"/>
      <c r="LZ427" s="1"/>
      <c r="MA427" s="1"/>
      <c r="MB427" s="1"/>
      <c r="MC427" s="1"/>
      <c r="MD427" s="1"/>
      <c r="ME427" s="1"/>
      <c r="MF427" s="1"/>
      <c r="MG427" s="1"/>
      <c r="MH427" s="1"/>
      <c r="MI427" s="1"/>
      <c r="MJ427" s="1"/>
      <c r="MK427" s="1"/>
      <c r="ML427" s="1"/>
      <c r="MM427" s="1"/>
      <c r="MN427" s="1"/>
      <c r="MO427" s="1"/>
      <c r="MP427" s="1"/>
      <c r="MQ427" s="1"/>
      <c r="MR427" s="1"/>
      <c r="MS427" s="1"/>
      <c r="MT427" s="1"/>
      <c r="MU427" s="1"/>
      <c r="MV427" s="1"/>
      <c r="MW427" s="1"/>
      <c r="MX427" s="1"/>
      <c r="MY427" s="1"/>
      <c r="MZ427" s="1"/>
      <c r="NA427" s="1"/>
      <c r="NB427" s="1"/>
      <c r="NC427" s="1"/>
      <c r="ND427" s="1"/>
      <c r="NE427" s="1"/>
      <c r="NF427" s="1"/>
      <c r="NG427" s="1"/>
      <c r="NH427" s="1"/>
      <c r="NI427" s="1"/>
      <c r="NJ427" s="1"/>
      <c r="NK427" s="1"/>
      <c r="NL427" s="1"/>
      <c r="NM427" s="1"/>
      <c r="NN427" s="1"/>
      <c r="NO427" s="1"/>
      <c r="NP427" s="1"/>
      <c r="NQ427" s="1"/>
      <c r="NR427" s="1"/>
      <c r="NS427" s="1"/>
      <c r="NT427" s="1"/>
      <c r="NU427" s="1"/>
      <c r="NV427" s="1"/>
      <c r="NW427" s="1"/>
      <c r="NX427" s="1"/>
      <c r="NY427" s="1"/>
      <c r="NZ427" s="1"/>
      <c r="OA427" s="1"/>
      <c r="OB427" s="1"/>
      <c r="OC427" s="1"/>
      <c r="OD427" s="1"/>
      <c r="OE427" s="1"/>
      <c r="OF427" s="1"/>
      <c r="OG427" s="1"/>
      <c r="OH427" s="1"/>
      <c r="OI427" s="1"/>
      <c r="OJ427" s="1"/>
      <c r="OK427" s="1"/>
      <c r="OL427" s="1"/>
      <c r="OM427" s="1"/>
      <c r="ON427" s="1"/>
      <c r="OO427" s="1"/>
      <c r="OP427" s="1"/>
      <c r="OQ427" s="1"/>
      <c r="OR427" s="1"/>
      <c r="OS427" s="1"/>
      <c r="OT427" s="1"/>
      <c r="OU427" s="1"/>
      <c r="OV427" s="1"/>
      <c r="OW427" s="1"/>
      <c r="OX427" s="1"/>
      <c r="OY427" s="1"/>
      <c r="OZ427" s="1"/>
      <c r="PA427" s="1"/>
      <c r="PB427" s="1"/>
      <c r="PC427" s="1"/>
      <c r="PD427" s="1"/>
      <c r="PE427" s="1"/>
      <c r="PF427" s="1"/>
      <c r="PG427" s="1"/>
      <c r="PH427" s="1"/>
      <c r="PI427" s="1"/>
      <c r="PJ427" s="1"/>
      <c r="PK427" s="1"/>
      <c r="PL427" s="1"/>
      <c r="PM427" s="1"/>
      <c r="PN427" s="1"/>
      <c r="PO427" s="1"/>
      <c r="PP427" s="1"/>
      <c r="PQ427" s="1"/>
      <c r="PR427" s="1"/>
      <c r="PS427" s="1"/>
      <c r="PT427" s="1"/>
      <c r="PU427" s="1"/>
      <c r="PV427" s="1"/>
      <c r="PW427" s="1"/>
      <c r="PX427" s="1"/>
      <c r="PY427" s="1"/>
      <c r="PZ427" s="1"/>
      <c r="QA427" s="1"/>
      <c r="QB427" s="1"/>
      <c r="QC427" s="1"/>
      <c r="QD427" s="1"/>
      <c r="QE427" s="1"/>
      <c r="QF427" s="1"/>
      <c r="QG427" s="1"/>
      <c r="QH427" s="1"/>
      <c r="QI427" s="1"/>
      <c r="QJ427" s="1"/>
      <c r="QK427" s="1"/>
      <c r="QL427" s="1"/>
      <c r="QM427" s="1"/>
      <c r="QN427" s="1"/>
      <c r="QO427" s="1"/>
      <c r="QP427" s="1"/>
      <c r="QQ427" s="1"/>
      <c r="QR427" s="1"/>
      <c r="QS427" s="1"/>
      <c r="QT427" s="1"/>
      <c r="QU427" s="1"/>
      <c r="QV427" s="1"/>
      <c r="QW427" s="1"/>
      <c r="QX427" s="1"/>
      <c r="QY427" s="1"/>
      <c r="QZ427" s="1"/>
      <c r="RA427" s="1"/>
      <c r="RB427" s="1"/>
      <c r="RC427" s="1"/>
      <c r="RD427" s="1"/>
      <c r="RE427" s="1"/>
      <c r="RF427" s="1"/>
      <c r="RG427" s="1"/>
      <c r="RH427" s="1"/>
      <c r="RI427" s="1"/>
      <c r="RJ427" s="1"/>
      <c r="RK427" s="1"/>
      <c r="RL427" s="1"/>
      <c r="RM427" s="1"/>
      <c r="RN427" s="1"/>
      <c r="RO427" s="1"/>
      <c r="RP427" s="1"/>
      <c r="RQ427" s="1"/>
      <c r="RR427" s="1"/>
      <c r="RS427" s="1"/>
      <c r="RT427" s="1"/>
      <c r="RU427" s="1"/>
      <c r="RV427" s="1"/>
      <c r="RW427" s="1"/>
      <c r="RX427" s="1"/>
      <c r="RY427" s="1"/>
      <c r="RZ427" s="1"/>
      <c r="SA427" s="1"/>
      <c r="SB427" s="1"/>
      <c r="SC427" s="1"/>
      <c r="SD427" s="1"/>
      <c r="SE427" s="1"/>
      <c r="SF427" s="1"/>
      <c r="SG427" s="1"/>
      <c r="SH427" s="1"/>
      <c r="SI427" s="1"/>
      <c r="SJ427" s="1"/>
      <c r="SK427" s="1"/>
      <c r="SL427" s="1"/>
      <c r="SM427" s="1"/>
      <c r="SN427" s="1"/>
      <c r="SO427" s="1"/>
      <c r="SP427" s="1"/>
      <c r="SQ427" s="1"/>
      <c r="SR427" s="1"/>
      <c r="SS427" s="1"/>
      <c r="ST427" s="1"/>
      <c r="SU427" s="1"/>
      <c r="SV427" s="1"/>
      <c r="SW427" s="1"/>
      <c r="SX427" s="1"/>
      <c r="SY427" s="1"/>
      <c r="SZ427" s="1"/>
      <c r="TA427" s="1"/>
      <c r="TB427" s="1"/>
      <c r="TC427" s="1"/>
      <c r="TD427" s="1"/>
      <c r="TE427" s="1"/>
      <c r="TF427" s="1"/>
      <c r="TG427" s="1"/>
      <c r="TH427" s="1"/>
      <c r="TI427" s="1"/>
      <c r="TJ427" s="1"/>
      <c r="TK427" s="1"/>
      <c r="TL427" s="1"/>
      <c r="TM427" s="1"/>
      <c r="TN427" s="1"/>
      <c r="TO427" s="1"/>
      <c r="TP427" s="1"/>
      <c r="TQ427" s="1"/>
      <c r="TR427" s="1"/>
      <c r="TS427" s="1"/>
      <c r="TT427" s="1"/>
      <c r="TU427" s="1"/>
      <c r="TV427" s="1"/>
      <c r="TW427" s="1"/>
      <c r="TX427" s="1"/>
      <c r="TY427" s="1"/>
      <c r="TZ427" s="1"/>
      <c r="UA427" s="1"/>
      <c r="UB427" s="1"/>
      <c r="UC427" s="1"/>
      <c r="UD427" s="1"/>
      <c r="UE427" s="1"/>
      <c r="UF427" s="1"/>
      <c r="UG427" s="1"/>
      <c r="UH427" s="1"/>
      <c r="UI427" s="1"/>
      <c r="UJ427" s="1"/>
      <c r="UK427" s="1"/>
      <c r="UL427" s="1"/>
      <c r="UM427" s="1"/>
      <c r="UN427" s="1"/>
      <c r="UO427" s="1"/>
      <c r="UP427" s="1"/>
      <c r="UQ427" s="1"/>
      <c r="UR427" s="1"/>
      <c r="US427" s="1"/>
      <c r="UT427" s="1"/>
      <c r="UU427" s="1"/>
      <c r="UV427" s="1"/>
      <c r="UW427" s="1"/>
      <c r="UX427" s="1"/>
      <c r="UY427" s="1"/>
      <c r="UZ427" s="1"/>
      <c r="VA427" s="1"/>
      <c r="VB427" s="1"/>
      <c r="VC427" s="1"/>
      <c r="VD427" s="1"/>
      <c r="VE427" s="1"/>
      <c r="VF427" s="1"/>
      <c r="VG427" s="1"/>
      <c r="VH427" s="1"/>
      <c r="VI427" s="1"/>
      <c r="VJ427" s="1"/>
      <c r="VK427" s="1"/>
      <c r="VL427" s="1"/>
      <c r="VM427" s="1"/>
      <c r="VN427" s="1"/>
      <c r="VO427" s="1"/>
      <c r="VP427" s="1"/>
      <c r="VQ427" s="1"/>
      <c r="VR427" s="1"/>
      <c r="VS427" s="1"/>
      <c r="VT427" s="1"/>
      <c r="VU427" s="1"/>
      <c r="VV427" s="1"/>
      <c r="VW427" s="1"/>
      <c r="VX427" s="1"/>
      <c r="VY427" s="1"/>
      <c r="VZ427" s="1"/>
      <c r="WA427" s="1"/>
      <c r="WB427" s="1"/>
      <c r="WC427" s="1"/>
      <c r="WD427" s="1"/>
      <c r="WE427" s="1"/>
      <c r="WF427" s="1"/>
      <c r="WG427" s="1"/>
      <c r="WH427" s="1"/>
      <c r="WI427" s="1"/>
      <c r="WJ427" s="1"/>
      <c r="WK427" s="1"/>
      <c r="WL427" s="1"/>
      <c r="WM427" s="1"/>
      <c r="WN427" s="1"/>
      <c r="WO427" s="1"/>
      <c r="WP427" s="1"/>
      <c r="WQ427" s="1"/>
      <c r="WR427" s="1"/>
      <c r="WS427" s="1"/>
      <c r="WT427" s="1"/>
      <c r="WU427" s="1"/>
      <c r="WV427" s="1"/>
      <c r="WW427" s="1"/>
      <c r="WX427" s="1"/>
      <c r="WY427" s="1"/>
      <c r="WZ427" s="1"/>
      <c r="XA427" s="1"/>
      <c r="XB427" s="1"/>
      <c r="XC427" s="1"/>
      <c r="XD427" s="1"/>
      <c r="XE427" s="1"/>
      <c r="XF427" s="1"/>
      <c r="XG427" s="1"/>
      <c r="XH427" s="1"/>
      <c r="XI427" s="1"/>
      <c r="XJ427" s="1"/>
      <c r="XK427" s="1"/>
      <c r="XL427" s="1"/>
      <c r="XM427" s="1"/>
      <c r="XN427" s="1"/>
      <c r="XO427" s="1"/>
      <c r="XP427" s="1"/>
      <c r="XQ427" s="1"/>
      <c r="XR427" s="1"/>
      <c r="XS427" s="1"/>
      <c r="XT427" s="1"/>
      <c r="XU427" s="1"/>
      <c r="XV427" s="1"/>
      <c r="XW427" s="1"/>
      <c r="XX427" s="1"/>
      <c r="XY427" s="1"/>
      <c r="XZ427" s="1"/>
      <c r="YA427" s="1"/>
      <c r="YB427" s="1"/>
      <c r="YC427" s="1"/>
      <c r="YD427" s="1"/>
      <c r="YE427" s="1"/>
      <c r="YF427" s="1"/>
      <c r="YG427" s="1"/>
      <c r="YH427" s="1"/>
      <c r="YI427" s="1"/>
      <c r="YJ427" s="1"/>
      <c r="YK427" s="1"/>
      <c r="YL427" s="1"/>
      <c r="YM427" s="1"/>
      <c r="YN427" s="1"/>
      <c r="YO427" s="1"/>
      <c r="YP427" s="1"/>
      <c r="YQ427" s="1"/>
      <c r="YR427" s="1"/>
      <c r="YS427" s="1"/>
      <c r="YT427" s="1"/>
      <c r="YU427" s="1"/>
      <c r="YV427" s="1"/>
      <c r="YW427" s="1"/>
      <c r="YX427" s="1"/>
      <c r="YY427" s="1"/>
      <c r="YZ427" s="1"/>
      <c r="ZA427" s="1"/>
      <c r="ZB427" s="1"/>
      <c r="ZC427" s="1"/>
      <c r="ZD427" s="1"/>
      <c r="ZE427" s="1"/>
      <c r="ZF427" s="1"/>
      <c r="ZG427" s="1"/>
      <c r="ZH427" s="1"/>
      <c r="ZI427" s="1"/>
      <c r="ZJ427" s="1"/>
      <c r="ZK427" s="1"/>
      <c r="ZL427" s="1"/>
      <c r="ZM427" s="1"/>
      <c r="ZN427" s="1"/>
      <c r="ZO427" s="1"/>
      <c r="ZP427" s="1"/>
      <c r="ZQ427" s="1"/>
      <c r="ZR427" s="1"/>
      <c r="ZS427" s="1"/>
      <c r="ZT427" s="1"/>
      <c r="ZU427" s="1"/>
      <c r="ZV427" s="1"/>
      <c r="ZW427" s="1"/>
      <c r="ZX427" s="1"/>
      <c r="ZY427" s="1"/>
      <c r="ZZ427" s="1"/>
      <c r="AAA427" s="1"/>
      <c r="AAB427" s="1"/>
      <c r="AAC427" s="1"/>
      <c r="AAD427" s="1"/>
      <c r="AAE427" s="1"/>
      <c r="AAF427" s="1"/>
      <c r="AAG427" s="1"/>
      <c r="AAH427" s="1"/>
      <c r="AAI427" s="1"/>
      <c r="AAJ427" s="1"/>
      <c r="AAK427" s="1"/>
      <c r="AAL427" s="1"/>
      <c r="AAM427" s="1"/>
      <c r="AAN427" s="1"/>
      <c r="AAO427" s="1"/>
      <c r="AAP427" s="1"/>
      <c r="AAQ427" s="1"/>
      <c r="AAR427" s="1"/>
      <c r="AAS427" s="1"/>
      <c r="AAT427" s="1"/>
      <c r="AAU427" s="1"/>
      <c r="AAV427" s="1"/>
      <c r="AAW427" s="1"/>
      <c r="AAX427" s="1"/>
      <c r="AAY427" s="1"/>
      <c r="AAZ427" s="1"/>
      <c r="ABA427" s="1"/>
      <c r="ABB427" s="1"/>
      <c r="ABC427" s="1"/>
      <c r="ABD427" s="1"/>
      <c r="ABE427" s="1"/>
      <c r="ABF427" s="1"/>
      <c r="ABG427" s="1"/>
      <c r="ABH427" s="1"/>
      <c r="ABI427" s="1"/>
      <c r="ABJ427" s="1"/>
      <c r="ABK427" s="1"/>
      <c r="ABL427" s="1"/>
      <c r="ABM427" s="1"/>
      <c r="ABN427" s="1"/>
      <c r="ABO427" s="1"/>
      <c r="ABP427" s="1"/>
      <c r="ABQ427" s="1"/>
      <c r="ABR427" s="1"/>
      <c r="ABS427" s="1"/>
      <c r="ABT427" s="1"/>
      <c r="ABU427" s="1"/>
      <c r="ABV427" s="1"/>
      <c r="ABW427" s="1"/>
      <c r="ABX427" s="1"/>
      <c r="ABY427" s="1"/>
      <c r="ABZ427" s="1"/>
      <c r="ACA427" s="1"/>
      <c r="ACB427" s="1"/>
      <c r="ACC427" s="1"/>
      <c r="ACD427" s="1"/>
      <c r="ACE427" s="1"/>
      <c r="ACF427" s="1"/>
      <c r="ACG427" s="1"/>
      <c r="ACH427" s="1"/>
      <c r="ACI427" s="1"/>
      <c r="ACJ427" s="1"/>
      <c r="ACK427" s="1"/>
      <c r="ACL427" s="1"/>
      <c r="ACM427" s="1"/>
      <c r="ACN427" s="1"/>
      <c r="ACO427" s="1"/>
      <c r="ACP427" s="1"/>
      <c r="ACQ427" s="1"/>
      <c r="ACR427" s="1"/>
      <c r="ACS427" s="1"/>
      <c r="ACT427" s="1"/>
      <c r="ACU427" s="1"/>
      <c r="ACV427" s="1"/>
      <c r="ACW427" s="1"/>
      <c r="ACX427" s="1"/>
      <c r="ACY427" s="1"/>
      <c r="ACZ427" s="1"/>
      <c r="ADA427" s="1"/>
      <c r="ADB427" s="1"/>
      <c r="ADC427" s="1"/>
      <c r="ADD427" s="1"/>
      <c r="ADE427" s="1"/>
      <c r="ADF427" s="1"/>
      <c r="ADG427" s="1"/>
      <c r="ADH427" s="1"/>
      <c r="ADI427" s="1"/>
      <c r="ADJ427" s="1"/>
      <c r="ADK427" s="1"/>
      <c r="ADL427" s="1"/>
      <c r="ADM427" s="1"/>
      <c r="ADN427" s="1"/>
      <c r="ADO427" s="1"/>
      <c r="ADP427" s="1"/>
      <c r="ADQ427" s="1"/>
      <c r="ADR427" s="1"/>
      <c r="ADS427" s="1"/>
      <c r="ADT427" s="1"/>
      <c r="ADU427" s="1"/>
      <c r="ADV427" s="1"/>
      <c r="ADW427" s="1"/>
      <c r="ADX427" s="1"/>
      <c r="ADY427" s="1"/>
      <c r="ADZ427" s="1"/>
      <c r="AEA427" s="1"/>
      <c r="AEB427" s="1"/>
      <c r="AEC427" s="1"/>
      <c r="AED427" s="1"/>
      <c r="AEE427" s="1"/>
      <c r="AEF427" s="1"/>
      <c r="AEG427" s="1"/>
      <c r="AEH427" s="1"/>
      <c r="AEI427" s="1"/>
      <c r="AEJ427" s="1"/>
      <c r="AEK427" s="1"/>
      <c r="AEL427" s="1"/>
      <c r="AEM427" s="1"/>
      <c r="AEN427" s="1"/>
      <c r="AEO427" s="1"/>
      <c r="AEP427" s="1"/>
      <c r="AEQ427" s="1"/>
      <c r="AER427" s="1"/>
      <c r="AES427" s="1"/>
      <c r="AET427" s="1"/>
      <c r="AEU427" s="1"/>
      <c r="AEV427" s="1"/>
      <c r="AEW427" s="1"/>
      <c r="AEX427" s="1"/>
      <c r="AEY427" s="1"/>
      <c r="AEZ427" s="1"/>
      <c r="AFA427" s="1"/>
      <c r="AFB427" s="1"/>
      <c r="AFC427" s="1"/>
      <c r="AFD427" s="1"/>
      <c r="AFE427" s="1"/>
      <c r="AFF427" s="1"/>
      <c r="AFG427" s="1"/>
      <c r="AFH427" s="1"/>
      <c r="AFI427" s="1"/>
      <c r="AFJ427" s="1"/>
      <c r="AFK427" s="1"/>
      <c r="AFL427" s="1"/>
      <c r="AFM427" s="1"/>
      <c r="AFN427" s="1"/>
      <c r="AFO427" s="1"/>
      <c r="AFP427" s="1"/>
      <c r="AFQ427" s="1"/>
      <c r="AFR427" s="1"/>
      <c r="AFS427" s="1"/>
      <c r="AFT427" s="1"/>
      <c r="AFU427" s="1"/>
      <c r="AFV427" s="1"/>
      <c r="AFW427" s="1"/>
      <c r="AFX427" s="1"/>
      <c r="AFY427" s="1"/>
      <c r="AFZ427" s="1"/>
      <c r="AGA427" s="1"/>
      <c r="AGB427" s="1"/>
      <c r="AGC427" s="1"/>
      <c r="AGD427" s="1"/>
      <c r="AGE427" s="1"/>
      <c r="AGF427" s="1"/>
      <c r="AGG427" s="1"/>
      <c r="AGH427" s="1"/>
      <c r="AGI427" s="1"/>
      <c r="AGJ427" s="1"/>
      <c r="AGK427" s="1"/>
      <c r="AGL427" s="1"/>
      <c r="AGM427" s="1"/>
      <c r="AGN427" s="1"/>
      <c r="AGO427" s="1"/>
      <c r="AGP427" s="1"/>
      <c r="AGQ427" s="1"/>
      <c r="AGR427" s="1"/>
      <c r="AGS427" s="1"/>
      <c r="AGT427" s="1"/>
      <c r="AGU427" s="1"/>
      <c r="AGV427" s="1"/>
      <c r="AGW427" s="1"/>
      <c r="AGX427" s="1"/>
      <c r="AGY427" s="1"/>
      <c r="AGZ427" s="1"/>
      <c r="AHA427" s="1"/>
      <c r="AHB427" s="1"/>
      <c r="AHC427" s="1"/>
      <c r="AHD427" s="1"/>
      <c r="AHE427" s="1"/>
      <c r="AHF427" s="1"/>
      <c r="AHG427" s="1"/>
      <c r="AHH427" s="1"/>
      <c r="AHI427" s="1"/>
      <c r="AHJ427" s="1"/>
      <c r="AHK427" s="1"/>
      <c r="AHL427" s="1"/>
      <c r="AHM427" s="1"/>
      <c r="AHN427" s="1"/>
      <c r="AHO427" s="1"/>
      <c r="AHP427" s="1"/>
      <c r="AHQ427" s="1"/>
      <c r="AHR427" s="1"/>
      <c r="AHS427" s="1"/>
      <c r="AHT427" s="1"/>
      <c r="AHU427" s="1"/>
      <c r="AHV427" s="1"/>
      <c r="AHW427" s="1"/>
      <c r="AHX427" s="1"/>
      <c r="AHY427" s="1"/>
      <c r="AHZ427" s="1"/>
      <c r="AIA427" s="1"/>
      <c r="AIB427" s="1"/>
      <c r="AIC427" s="1"/>
      <c r="AID427" s="1"/>
      <c r="AIE427" s="1"/>
      <c r="AIF427" s="1"/>
      <c r="AIG427" s="1"/>
      <c r="AIH427" s="1"/>
      <c r="AII427" s="1"/>
      <c r="AIJ427" s="1"/>
      <c r="AIK427" s="1"/>
      <c r="AIL427" s="1"/>
      <c r="AIM427" s="1"/>
      <c r="AIN427" s="1"/>
      <c r="AIO427" s="1"/>
      <c r="AIP427" s="1"/>
      <c r="AIQ427" s="1"/>
      <c r="AIR427" s="1"/>
      <c r="AIS427" s="1"/>
      <c r="AIT427" s="1"/>
      <c r="AIU427" s="1"/>
      <c r="AIV427" s="1"/>
      <c r="AIW427" s="1"/>
      <c r="AIX427" s="1"/>
      <c r="AIY427" s="1"/>
      <c r="AIZ427" s="1"/>
      <c r="AJA427" s="1"/>
      <c r="AJB427" s="1"/>
      <c r="AJC427" s="1"/>
      <c r="AJD427" s="1"/>
      <c r="AJE427" s="1"/>
      <c r="AJF427" s="1"/>
      <c r="AJG427" s="1"/>
      <c r="AJH427" s="1"/>
      <c r="AJI427" s="1"/>
      <c r="AJJ427" s="1"/>
      <c r="AJK427" s="1"/>
      <c r="AJL427" s="1"/>
      <c r="AJM427" s="1"/>
      <c r="AJN427" s="1"/>
      <c r="AJO427" s="1"/>
      <c r="AJP427" s="1"/>
      <c r="AJQ427" s="1"/>
      <c r="AJR427" s="1"/>
      <c r="AJS427" s="1"/>
      <c r="AJT427" s="1"/>
      <c r="AJU427" s="1"/>
      <c r="AJV427" s="1"/>
      <c r="AJW427" s="1"/>
      <c r="AJX427" s="1"/>
      <c r="AJY427" s="1"/>
      <c r="AJZ427" s="1"/>
      <c r="AKA427" s="1"/>
      <c r="AKB427" s="1"/>
      <c r="AKC427" s="1"/>
      <c r="AKD427" s="1"/>
      <c r="AKE427" s="1"/>
      <c r="AKF427" s="1"/>
      <c r="AKG427" s="1"/>
      <c r="AKH427" s="1"/>
      <c r="AKI427" s="1"/>
      <c r="AKJ427" s="1"/>
      <c r="AKK427" s="1"/>
      <c r="AKL427" s="1"/>
      <c r="AKM427" s="1"/>
      <c r="AKN427" s="1"/>
      <c r="AKO427" s="1"/>
      <c r="AKP427" s="1"/>
      <c r="AKQ427" s="1"/>
      <c r="AKR427" s="1"/>
      <c r="AKS427" s="1"/>
      <c r="AKT427" s="1"/>
      <c r="AKU427" s="1"/>
      <c r="AKV427" s="1"/>
      <c r="AKW427" s="1"/>
      <c r="AKX427" s="1"/>
      <c r="AKY427" s="1"/>
      <c r="AKZ427" s="1"/>
      <c r="ALA427" s="1"/>
      <c r="ALB427" s="1"/>
      <c r="ALC427" s="1"/>
      <c r="ALD427" s="1"/>
      <c r="ALE427" s="1"/>
      <c r="ALF427" s="1"/>
      <c r="ALG427" s="1"/>
      <c r="ALH427" s="1"/>
      <c r="ALI427" s="1"/>
      <c r="ALJ427" s="1"/>
      <c r="ALK427" s="1"/>
      <c r="ALL427" s="1"/>
      <c r="ALM427" s="1"/>
      <c r="ALN427" s="1"/>
      <c r="ALO427" s="1"/>
      <c r="ALP427" s="1"/>
      <c r="ALQ427" s="1"/>
      <c r="ALR427" s="1"/>
      <c r="ALS427" s="1"/>
      <c r="ALT427" s="1"/>
      <c r="ALU427" s="1"/>
      <c r="ALV427" s="1"/>
      <c r="ALW427" s="1"/>
      <c r="ALX427" s="1"/>
      <c r="ALY427" s="1"/>
      <c r="ALZ427" s="1"/>
      <c r="AMA427" s="1"/>
      <c r="AMB427" s="1"/>
      <c r="AMC427" s="1"/>
      <c r="AMD427" s="1"/>
      <c r="AME427" s="1"/>
      <c r="AMF427" s="1"/>
      <c r="AMG427" s="1"/>
      <c r="AMH427" s="1"/>
      <c r="AMI427" s="1"/>
      <c r="AMJ427" s="1"/>
    </row>
    <row r="428" spans="1:1024" customFormat="1" hidden="1" x14ac:dyDescent="0.25">
      <c r="A428" s="49" t="s">
        <v>969</v>
      </c>
      <c r="B428" s="10">
        <v>8413910008</v>
      </c>
      <c r="C428" s="13" t="s">
        <v>968</v>
      </c>
      <c r="D428" s="27" t="s">
        <v>950</v>
      </c>
      <c r="E428" s="27" t="s">
        <v>870</v>
      </c>
      <c r="F428" s="10"/>
      <c r="G428" s="10"/>
      <c r="H428" s="10"/>
      <c r="I428" s="10"/>
      <c r="J428" s="10"/>
      <c r="K428" s="38" t="s">
        <v>858</v>
      </c>
      <c r="L428" s="38">
        <v>7118004789</v>
      </c>
      <c r="M428" s="38" t="s">
        <v>859</v>
      </c>
      <c r="N428" s="13" t="s">
        <v>860</v>
      </c>
      <c r="O428" s="13" t="s">
        <v>861</v>
      </c>
      <c r="P428" s="15">
        <v>8413</v>
      </c>
      <c r="Q428" s="13" t="str">
        <f>MID(Таблица1[[#This Row],[ТН ВЭД 1]],1,2)</f>
        <v>84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  <c r="KQ428" s="1"/>
      <c r="KR428" s="1"/>
      <c r="KS428" s="1"/>
      <c r="KT428" s="1"/>
      <c r="KU428" s="1"/>
      <c r="KV428" s="1"/>
      <c r="KW428" s="1"/>
      <c r="KX428" s="1"/>
      <c r="KY428" s="1"/>
      <c r="KZ428" s="1"/>
      <c r="LA428" s="1"/>
      <c r="LB428" s="1"/>
      <c r="LC428" s="1"/>
      <c r="LD428" s="1"/>
      <c r="LE428" s="1"/>
      <c r="LF428" s="1"/>
      <c r="LG428" s="1"/>
      <c r="LH428" s="1"/>
      <c r="LI428" s="1"/>
      <c r="LJ428" s="1"/>
      <c r="LK428" s="1"/>
      <c r="LL428" s="1"/>
      <c r="LM428" s="1"/>
      <c r="LN428" s="1"/>
      <c r="LO428" s="1"/>
      <c r="LP428" s="1"/>
      <c r="LQ428" s="1"/>
      <c r="LR428" s="1"/>
      <c r="LS428" s="1"/>
      <c r="LT428" s="1"/>
      <c r="LU428" s="1"/>
      <c r="LV428" s="1"/>
      <c r="LW428" s="1"/>
      <c r="LX428" s="1"/>
      <c r="LY428" s="1"/>
      <c r="LZ428" s="1"/>
      <c r="MA428" s="1"/>
      <c r="MB428" s="1"/>
      <c r="MC428" s="1"/>
      <c r="MD428" s="1"/>
      <c r="ME428" s="1"/>
      <c r="MF428" s="1"/>
      <c r="MG428" s="1"/>
      <c r="MH428" s="1"/>
      <c r="MI428" s="1"/>
      <c r="MJ428" s="1"/>
      <c r="MK428" s="1"/>
      <c r="ML428" s="1"/>
      <c r="MM428" s="1"/>
      <c r="MN428" s="1"/>
      <c r="MO428" s="1"/>
      <c r="MP428" s="1"/>
      <c r="MQ428" s="1"/>
      <c r="MR428" s="1"/>
      <c r="MS428" s="1"/>
      <c r="MT428" s="1"/>
      <c r="MU428" s="1"/>
      <c r="MV428" s="1"/>
      <c r="MW428" s="1"/>
      <c r="MX428" s="1"/>
      <c r="MY428" s="1"/>
      <c r="MZ428" s="1"/>
      <c r="NA428" s="1"/>
      <c r="NB428" s="1"/>
      <c r="NC428" s="1"/>
      <c r="ND428" s="1"/>
      <c r="NE428" s="1"/>
      <c r="NF428" s="1"/>
      <c r="NG428" s="1"/>
      <c r="NH428" s="1"/>
      <c r="NI428" s="1"/>
      <c r="NJ428" s="1"/>
      <c r="NK428" s="1"/>
      <c r="NL428" s="1"/>
      <c r="NM428" s="1"/>
      <c r="NN428" s="1"/>
      <c r="NO428" s="1"/>
      <c r="NP428" s="1"/>
      <c r="NQ428" s="1"/>
      <c r="NR428" s="1"/>
      <c r="NS428" s="1"/>
      <c r="NT428" s="1"/>
      <c r="NU428" s="1"/>
      <c r="NV428" s="1"/>
      <c r="NW428" s="1"/>
      <c r="NX428" s="1"/>
      <c r="NY428" s="1"/>
      <c r="NZ428" s="1"/>
      <c r="OA428" s="1"/>
      <c r="OB428" s="1"/>
      <c r="OC428" s="1"/>
      <c r="OD428" s="1"/>
      <c r="OE428" s="1"/>
      <c r="OF428" s="1"/>
      <c r="OG428" s="1"/>
      <c r="OH428" s="1"/>
      <c r="OI428" s="1"/>
      <c r="OJ428" s="1"/>
      <c r="OK428" s="1"/>
      <c r="OL428" s="1"/>
      <c r="OM428" s="1"/>
      <c r="ON428" s="1"/>
      <c r="OO428" s="1"/>
      <c r="OP428" s="1"/>
      <c r="OQ428" s="1"/>
      <c r="OR428" s="1"/>
      <c r="OS428" s="1"/>
      <c r="OT428" s="1"/>
      <c r="OU428" s="1"/>
      <c r="OV428" s="1"/>
      <c r="OW428" s="1"/>
      <c r="OX428" s="1"/>
      <c r="OY428" s="1"/>
      <c r="OZ428" s="1"/>
      <c r="PA428" s="1"/>
      <c r="PB428" s="1"/>
      <c r="PC428" s="1"/>
      <c r="PD428" s="1"/>
      <c r="PE428" s="1"/>
      <c r="PF428" s="1"/>
      <c r="PG428" s="1"/>
      <c r="PH428" s="1"/>
      <c r="PI428" s="1"/>
      <c r="PJ428" s="1"/>
      <c r="PK428" s="1"/>
      <c r="PL428" s="1"/>
      <c r="PM428" s="1"/>
      <c r="PN428" s="1"/>
      <c r="PO428" s="1"/>
      <c r="PP428" s="1"/>
      <c r="PQ428" s="1"/>
      <c r="PR428" s="1"/>
      <c r="PS428" s="1"/>
      <c r="PT428" s="1"/>
      <c r="PU428" s="1"/>
      <c r="PV428" s="1"/>
      <c r="PW428" s="1"/>
      <c r="PX428" s="1"/>
      <c r="PY428" s="1"/>
      <c r="PZ428" s="1"/>
      <c r="QA428" s="1"/>
      <c r="QB428" s="1"/>
      <c r="QC428" s="1"/>
      <c r="QD428" s="1"/>
      <c r="QE428" s="1"/>
      <c r="QF428" s="1"/>
      <c r="QG428" s="1"/>
      <c r="QH428" s="1"/>
      <c r="QI428" s="1"/>
      <c r="QJ428" s="1"/>
      <c r="QK428" s="1"/>
      <c r="QL428" s="1"/>
      <c r="QM428" s="1"/>
      <c r="QN428" s="1"/>
      <c r="QO428" s="1"/>
      <c r="QP428" s="1"/>
      <c r="QQ428" s="1"/>
      <c r="QR428" s="1"/>
      <c r="QS428" s="1"/>
      <c r="QT428" s="1"/>
      <c r="QU428" s="1"/>
      <c r="QV428" s="1"/>
      <c r="QW428" s="1"/>
      <c r="QX428" s="1"/>
      <c r="QY428" s="1"/>
      <c r="QZ428" s="1"/>
      <c r="RA428" s="1"/>
      <c r="RB428" s="1"/>
      <c r="RC428" s="1"/>
      <c r="RD428" s="1"/>
      <c r="RE428" s="1"/>
      <c r="RF428" s="1"/>
      <c r="RG428" s="1"/>
      <c r="RH428" s="1"/>
      <c r="RI428" s="1"/>
      <c r="RJ428" s="1"/>
      <c r="RK428" s="1"/>
      <c r="RL428" s="1"/>
      <c r="RM428" s="1"/>
      <c r="RN428" s="1"/>
      <c r="RO428" s="1"/>
      <c r="RP428" s="1"/>
      <c r="RQ428" s="1"/>
      <c r="RR428" s="1"/>
      <c r="RS428" s="1"/>
      <c r="RT428" s="1"/>
      <c r="RU428" s="1"/>
      <c r="RV428" s="1"/>
      <c r="RW428" s="1"/>
      <c r="RX428" s="1"/>
      <c r="RY428" s="1"/>
      <c r="RZ428" s="1"/>
      <c r="SA428" s="1"/>
      <c r="SB428" s="1"/>
      <c r="SC428" s="1"/>
      <c r="SD428" s="1"/>
      <c r="SE428" s="1"/>
      <c r="SF428" s="1"/>
      <c r="SG428" s="1"/>
      <c r="SH428" s="1"/>
      <c r="SI428" s="1"/>
      <c r="SJ428" s="1"/>
      <c r="SK428" s="1"/>
      <c r="SL428" s="1"/>
      <c r="SM428" s="1"/>
      <c r="SN428" s="1"/>
      <c r="SO428" s="1"/>
      <c r="SP428" s="1"/>
      <c r="SQ428" s="1"/>
      <c r="SR428" s="1"/>
      <c r="SS428" s="1"/>
      <c r="ST428" s="1"/>
      <c r="SU428" s="1"/>
      <c r="SV428" s="1"/>
      <c r="SW428" s="1"/>
      <c r="SX428" s="1"/>
      <c r="SY428" s="1"/>
      <c r="SZ428" s="1"/>
      <c r="TA428" s="1"/>
      <c r="TB428" s="1"/>
      <c r="TC428" s="1"/>
      <c r="TD428" s="1"/>
      <c r="TE428" s="1"/>
      <c r="TF428" s="1"/>
      <c r="TG428" s="1"/>
      <c r="TH428" s="1"/>
      <c r="TI428" s="1"/>
      <c r="TJ428" s="1"/>
      <c r="TK428" s="1"/>
      <c r="TL428" s="1"/>
      <c r="TM428" s="1"/>
      <c r="TN428" s="1"/>
      <c r="TO428" s="1"/>
      <c r="TP428" s="1"/>
      <c r="TQ428" s="1"/>
      <c r="TR428" s="1"/>
      <c r="TS428" s="1"/>
      <c r="TT428" s="1"/>
      <c r="TU428" s="1"/>
      <c r="TV428" s="1"/>
      <c r="TW428" s="1"/>
      <c r="TX428" s="1"/>
      <c r="TY428" s="1"/>
      <c r="TZ428" s="1"/>
      <c r="UA428" s="1"/>
      <c r="UB428" s="1"/>
      <c r="UC428" s="1"/>
      <c r="UD428" s="1"/>
      <c r="UE428" s="1"/>
      <c r="UF428" s="1"/>
      <c r="UG428" s="1"/>
      <c r="UH428" s="1"/>
      <c r="UI428" s="1"/>
      <c r="UJ428" s="1"/>
      <c r="UK428" s="1"/>
      <c r="UL428" s="1"/>
      <c r="UM428" s="1"/>
      <c r="UN428" s="1"/>
      <c r="UO428" s="1"/>
      <c r="UP428" s="1"/>
      <c r="UQ428" s="1"/>
      <c r="UR428" s="1"/>
      <c r="US428" s="1"/>
      <c r="UT428" s="1"/>
      <c r="UU428" s="1"/>
      <c r="UV428" s="1"/>
      <c r="UW428" s="1"/>
      <c r="UX428" s="1"/>
      <c r="UY428" s="1"/>
      <c r="UZ428" s="1"/>
      <c r="VA428" s="1"/>
      <c r="VB428" s="1"/>
      <c r="VC428" s="1"/>
      <c r="VD428" s="1"/>
      <c r="VE428" s="1"/>
      <c r="VF428" s="1"/>
      <c r="VG428" s="1"/>
      <c r="VH428" s="1"/>
      <c r="VI428" s="1"/>
      <c r="VJ428" s="1"/>
      <c r="VK428" s="1"/>
      <c r="VL428" s="1"/>
      <c r="VM428" s="1"/>
      <c r="VN428" s="1"/>
      <c r="VO428" s="1"/>
      <c r="VP428" s="1"/>
      <c r="VQ428" s="1"/>
      <c r="VR428" s="1"/>
      <c r="VS428" s="1"/>
      <c r="VT428" s="1"/>
      <c r="VU428" s="1"/>
      <c r="VV428" s="1"/>
      <c r="VW428" s="1"/>
      <c r="VX428" s="1"/>
      <c r="VY428" s="1"/>
      <c r="VZ428" s="1"/>
      <c r="WA428" s="1"/>
      <c r="WB428" s="1"/>
      <c r="WC428" s="1"/>
      <c r="WD428" s="1"/>
      <c r="WE428" s="1"/>
      <c r="WF428" s="1"/>
      <c r="WG428" s="1"/>
      <c r="WH428" s="1"/>
      <c r="WI428" s="1"/>
      <c r="WJ428" s="1"/>
      <c r="WK428" s="1"/>
      <c r="WL428" s="1"/>
      <c r="WM428" s="1"/>
      <c r="WN428" s="1"/>
      <c r="WO428" s="1"/>
      <c r="WP428" s="1"/>
      <c r="WQ428" s="1"/>
      <c r="WR428" s="1"/>
      <c r="WS428" s="1"/>
      <c r="WT428" s="1"/>
      <c r="WU428" s="1"/>
      <c r="WV428" s="1"/>
      <c r="WW428" s="1"/>
      <c r="WX428" s="1"/>
      <c r="WY428" s="1"/>
      <c r="WZ428" s="1"/>
      <c r="XA428" s="1"/>
      <c r="XB428" s="1"/>
      <c r="XC428" s="1"/>
      <c r="XD428" s="1"/>
      <c r="XE428" s="1"/>
      <c r="XF428" s="1"/>
      <c r="XG428" s="1"/>
      <c r="XH428" s="1"/>
      <c r="XI428" s="1"/>
      <c r="XJ428" s="1"/>
      <c r="XK428" s="1"/>
      <c r="XL428" s="1"/>
      <c r="XM428" s="1"/>
      <c r="XN428" s="1"/>
      <c r="XO428" s="1"/>
      <c r="XP428" s="1"/>
      <c r="XQ428" s="1"/>
      <c r="XR428" s="1"/>
      <c r="XS428" s="1"/>
      <c r="XT428" s="1"/>
      <c r="XU428" s="1"/>
      <c r="XV428" s="1"/>
      <c r="XW428" s="1"/>
      <c r="XX428" s="1"/>
      <c r="XY428" s="1"/>
      <c r="XZ428" s="1"/>
      <c r="YA428" s="1"/>
      <c r="YB428" s="1"/>
      <c r="YC428" s="1"/>
      <c r="YD428" s="1"/>
      <c r="YE428" s="1"/>
      <c r="YF428" s="1"/>
      <c r="YG428" s="1"/>
      <c r="YH428" s="1"/>
      <c r="YI428" s="1"/>
      <c r="YJ428" s="1"/>
      <c r="YK428" s="1"/>
      <c r="YL428" s="1"/>
      <c r="YM428" s="1"/>
      <c r="YN428" s="1"/>
      <c r="YO428" s="1"/>
      <c r="YP428" s="1"/>
      <c r="YQ428" s="1"/>
      <c r="YR428" s="1"/>
      <c r="YS428" s="1"/>
      <c r="YT428" s="1"/>
      <c r="YU428" s="1"/>
      <c r="YV428" s="1"/>
      <c r="YW428" s="1"/>
      <c r="YX428" s="1"/>
      <c r="YY428" s="1"/>
      <c r="YZ428" s="1"/>
      <c r="ZA428" s="1"/>
      <c r="ZB428" s="1"/>
      <c r="ZC428" s="1"/>
      <c r="ZD428" s="1"/>
      <c r="ZE428" s="1"/>
      <c r="ZF428" s="1"/>
      <c r="ZG428" s="1"/>
      <c r="ZH428" s="1"/>
      <c r="ZI428" s="1"/>
      <c r="ZJ428" s="1"/>
      <c r="ZK428" s="1"/>
      <c r="ZL428" s="1"/>
      <c r="ZM428" s="1"/>
      <c r="ZN428" s="1"/>
      <c r="ZO428" s="1"/>
      <c r="ZP428" s="1"/>
      <c r="ZQ428" s="1"/>
      <c r="ZR428" s="1"/>
      <c r="ZS428" s="1"/>
      <c r="ZT428" s="1"/>
      <c r="ZU428" s="1"/>
      <c r="ZV428" s="1"/>
      <c r="ZW428" s="1"/>
      <c r="ZX428" s="1"/>
      <c r="ZY428" s="1"/>
      <c r="ZZ428" s="1"/>
      <c r="AAA428" s="1"/>
      <c r="AAB428" s="1"/>
      <c r="AAC428" s="1"/>
      <c r="AAD428" s="1"/>
      <c r="AAE428" s="1"/>
      <c r="AAF428" s="1"/>
      <c r="AAG428" s="1"/>
      <c r="AAH428" s="1"/>
      <c r="AAI428" s="1"/>
      <c r="AAJ428" s="1"/>
      <c r="AAK428" s="1"/>
      <c r="AAL428" s="1"/>
      <c r="AAM428" s="1"/>
      <c r="AAN428" s="1"/>
      <c r="AAO428" s="1"/>
      <c r="AAP428" s="1"/>
      <c r="AAQ428" s="1"/>
      <c r="AAR428" s="1"/>
      <c r="AAS428" s="1"/>
      <c r="AAT428" s="1"/>
      <c r="AAU428" s="1"/>
      <c r="AAV428" s="1"/>
      <c r="AAW428" s="1"/>
      <c r="AAX428" s="1"/>
      <c r="AAY428" s="1"/>
      <c r="AAZ428" s="1"/>
      <c r="ABA428" s="1"/>
      <c r="ABB428" s="1"/>
      <c r="ABC428" s="1"/>
      <c r="ABD428" s="1"/>
      <c r="ABE428" s="1"/>
      <c r="ABF428" s="1"/>
      <c r="ABG428" s="1"/>
      <c r="ABH428" s="1"/>
      <c r="ABI428" s="1"/>
      <c r="ABJ428" s="1"/>
      <c r="ABK428" s="1"/>
      <c r="ABL428" s="1"/>
      <c r="ABM428" s="1"/>
      <c r="ABN428" s="1"/>
      <c r="ABO428" s="1"/>
      <c r="ABP428" s="1"/>
      <c r="ABQ428" s="1"/>
      <c r="ABR428" s="1"/>
      <c r="ABS428" s="1"/>
      <c r="ABT428" s="1"/>
      <c r="ABU428" s="1"/>
      <c r="ABV428" s="1"/>
      <c r="ABW428" s="1"/>
      <c r="ABX428" s="1"/>
      <c r="ABY428" s="1"/>
      <c r="ABZ428" s="1"/>
      <c r="ACA428" s="1"/>
      <c r="ACB428" s="1"/>
      <c r="ACC428" s="1"/>
      <c r="ACD428" s="1"/>
      <c r="ACE428" s="1"/>
      <c r="ACF428" s="1"/>
      <c r="ACG428" s="1"/>
      <c r="ACH428" s="1"/>
      <c r="ACI428" s="1"/>
      <c r="ACJ428" s="1"/>
      <c r="ACK428" s="1"/>
      <c r="ACL428" s="1"/>
      <c r="ACM428" s="1"/>
      <c r="ACN428" s="1"/>
      <c r="ACO428" s="1"/>
      <c r="ACP428" s="1"/>
      <c r="ACQ428" s="1"/>
      <c r="ACR428" s="1"/>
      <c r="ACS428" s="1"/>
      <c r="ACT428" s="1"/>
      <c r="ACU428" s="1"/>
      <c r="ACV428" s="1"/>
      <c r="ACW428" s="1"/>
      <c r="ACX428" s="1"/>
      <c r="ACY428" s="1"/>
      <c r="ACZ428" s="1"/>
      <c r="ADA428" s="1"/>
      <c r="ADB428" s="1"/>
      <c r="ADC428" s="1"/>
      <c r="ADD428" s="1"/>
      <c r="ADE428" s="1"/>
      <c r="ADF428" s="1"/>
      <c r="ADG428" s="1"/>
      <c r="ADH428" s="1"/>
      <c r="ADI428" s="1"/>
      <c r="ADJ428" s="1"/>
      <c r="ADK428" s="1"/>
      <c r="ADL428" s="1"/>
      <c r="ADM428" s="1"/>
      <c r="ADN428" s="1"/>
      <c r="ADO428" s="1"/>
      <c r="ADP428" s="1"/>
      <c r="ADQ428" s="1"/>
      <c r="ADR428" s="1"/>
      <c r="ADS428" s="1"/>
      <c r="ADT428" s="1"/>
      <c r="ADU428" s="1"/>
      <c r="ADV428" s="1"/>
      <c r="ADW428" s="1"/>
      <c r="ADX428" s="1"/>
      <c r="ADY428" s="1"/>
      <c r="ADZ428" s="1"/>
      <c r="AEA428" s="1"/>
      <c r="AEB428" s="1"/>
      <c r="AEC428" s="1"/>
      <c r="AED428" s="1"/>
      <c r="AEE428" s="1"/>
      <c r="AEF428" s="1"/>
      <c r="AEG428" s="1"/>
      <c r="AEH428" s="1"/>
      <c r="AEI428" s="1"/>
      <c r="AEJ428" s="1"/>
      <c r="AEK428" s="1"/>
      <c r="AEL428" s="1"/>
      <c r="AEM428" s="1"/>
      <c r="AEN428" s="1"/>
      <c r="AEO428" s="1"/>
      <c r="AEP428" s="1"/>
      <c r="AEQ428" s="1"/>
      <c r="AER428" s="1"/>
      <c r="AES428" s="1"/>
      <c r="AET428" s="1"/>
      <c r="AEU428" s="1"/>
      <c r="AEV428" s="1"/>
      <c r="AEW428" s="1"/>
      <c r="AEX428" s="1"/>
      <c r="AEY428" s="1"/>
      <c r="AEZ428" s="1"/>
      <c r="AFA428" s="1"/>
      <c r="AFB428" s="1"/>
      <c r="AFC428" s="1"/>
      <c r="AFD428" s="1"/>
      <c r="AFE428" s="1"/>
      <c r="AFF428" s="1"/>
      <c r="AFG428" s="1"/>
      <c r="AFH428" s="1"/>
      <c r="AFI428" s="1"/>
      <c r="AFJ428" s="1"/>
      <c r="AFK428" s="1"/>
      <c r="AFL428" s="1"/>
      <c r="AFM428" s="1"/>
      <c r="AFN428" s="1"/>
      <c r="AFO428" s="1"/>
      <c r="AFP428" s="1"/>
      <c r="AFQ428" s="1"/>
      <c r="AFR428" s="1"/>
      <c r="AFS428" s="1"/>
      <c r="AFT428" s="1"/>
      <c r="AFU428" s="1"/>
      <c r="AFV428" s="1"/>
      <c r="AFW428" s="1"/>
      <c r="AFX428" s="1"/>
      <c r="AFY428" s="1"/>
      <c r="AFZ428" s="1"/>
      <c r="AGA428" s="1"/>
      <c r="AGB428" s="1"/>
      <c r="AGC428" s="1"/>
      <c r="AGD428" s="1"/>
      <c r="AGE428" s="1"/>
      <c r="AGF428" s="1"/>
      <c r="AGG428" s="1"/>
      <c r="AGH428" s="1"/>
      <c r="AGI428" s="1"/>
      <c r="AGJ428" s="1"/>
      <c r="AGK428" s="1"/>
      <c r="AGL428" s="1"/>
      <c r="AGM428" s="1"/>
      <c r="AGN428" s="1"/>
      <c r="AGO428" s="1"/>
      <c r="AGP428" s="1"/>
      <c r="AGQ428" s="1"/>
      <c r="AGR428" s="1"/>
      <c r="AGS428" s="1"/>
      <c r="AGT428" s="1"/>
      <c r="AGU428" s="1"/>
      <c r="AGV428" s="1"/>
      <c r="AGW428" s="1"/>
      <c r="AGX428" s="1"/>
      <c r="AGY428" s="1"/>
      <c r="AGZ428" s="1"/>
      <c r="AHA428" s="1"/>
      <c r="AHB428" s="1"/>
      <c r="AHC428" s="1"/>
      <c r="AHD428" s="1"/>
      <c r="AHE428" s="1"/>
      <c r="AHF428" s="1"/>
      <c r="AHG428" s="1"/>
      <c r="AHH428" s="1"/>
      <c r="AHI428" s="1"/>
      <c r="AHJ428" s="1"/>
      <c r="AHK428" s="1"/>
      <c r="AHL428" s="1"/>
      <c r="AHM428" s="1"/>
      <c r="AHN428" s="1"/>
      <c r="AHO428" s="1"/>
      <c r="AHP428" s="1"/>
      <c r="AHQ428" s="1"/>
      <c r="AHR428" s="1"/>
      <c r="AHS428" s="1"/>
      <c r="AHT428" s="1"/>
      <c r="AHU428" s="1"/>
      <c r="AHV428" s="1"/>
      <c r="AHW428" s="1"/>
      <c r="AHX428" s="1"/>
      <c r="AHY428" s="1"/>
      <c r="AHZ428" s="1"/>
      <c r="AIA428" s="1"/>
      <c r="AIB428" s="1"/>
      <c r="AIC428" s="1"/>
      <c r="AID428" s="1"/>
      <c r="AIE428" s="1"/>
      <c r="AIF428" s="1"/>
      <c r="AIG428" s="1"/>
      <c r="AIH428" s="1"/>
      <c r="AII428" s="1"/>
      <c r="AIJ428" s="1"/>
      <c r="AIK428" s="1"/>
      <c r="AIL428" s="1"/>
      <c r="AIM428" s="1"/>
      <c r="AIN428" s="1"/>
      <c r="AIO428" s="1"/>
      <c r="AIP428" s="1"/>
      <c r="AIQ428" s="1"/>
      <c r="AIR428" s="1"/>
      <c r="AIS428" s="1"/>
      <c r="AIT428" s="1"/>
      <c r="AIU428" s="1"/>
      <c r="AIV428" s="1"/>
      <c r="AIW428" s="1"/>
      <c r="AIX428" s="1"/>
      <c r="AIY428" s="1"/>
      <c r="AIZ428" s="1"/>
      <c r="AJA428" s="1"/>
      <c r="AJB428" s="1"/>
      <c r="AJC428" s="1"/>
      <c r="AJD428" s="1"/>
      <c r="AJE428" s="1"/>
      <c r="AJF428" s="1"/>
      <c r="AJG428" s="1"/>
      <c r="AJH428" s="1"/>
      <c r="AJI428" s="1"/>
      <c r="AJJ428" s="1"/>
      <c r="AJK428" s="1"/>
      <c r="AJL428" s="1"/>
      <c r="AJM428" s="1"/>
      <c r="AJN428" s="1"/>
      <c r="AJO428" s="1"/>
      <c r="AJP428" s="1"/>
      <c r="AJQ428" s="1"/>
      <c r="AJR428" s="1"/>
      <c r="AJS428" s="1"/>
      <c r="AJT428" s="1"/>
      <c r="AJU428" s="1"/>
      <c r="AJV428" s="1"/>
      <c r="AJW428" s="1"/>
      <c r="AJX428" s="1"/>
      <c r="AJY428" s="1"/>
      <c r="AJZ428" s="1"/>
      <c r="AKA428" s="1"/>
      <c r="AKB428" s="1"/>
      <c r="AKC428" s="1"/>
      <c r="AKD428" s="1"/>
      <c r="AKE428" s="1"/>
      <c r="AKF428" s="1"/>
      <c r="AKG428" s="1"/>
      <c r="AKH428" s="1"/>
      <c r="AKI428" s="1"/>
      <c r="AKJ428" s="1"/>
      <c r="AKK428" s="1"/>
      <c r="AKL428" s="1"/>
      <c r="AKM428" s="1"/>
      <c r="AKN428" s="1"/>
      <c r="AKO428" s="1"/>
      <c r="AKP428" s="1"/>
      <c r="AKQ428" s="1"/>
      <c r="AKR428" s="1"/>
      <c r="AKS428" s="1"/>
      <c r="AKT428" s="1"/>
      <c r="AKU428" s="1"/>
      <c r="AKV428" s="1"/>
      <c r="AKW428" s="1"/>
      <c r="AKX428" s="1"/>
      <c r="AKY428" s="1"/>
      <c r="AKZ428" s="1"/>
      <c r="ALA428" s="1"/>
      <c r="ALB428" s="1"/>
      <c r="ALC428" s="1"/>
      <c r="ALD428" s="1"/>
      <c r="ALE428" s="1"/>
      <c r="ALF428" s="1"/>
      <c r="ALG428" s="1"/>
      <c r="ALH428" s="1"/>
      <c r="ALI428" s="1"/>
      <c r="ALJ428" s="1"/>
      <c r="ALK428" s="1"/>
      <c r="ALL428" s="1"/>
      <c r="ALM428" s="1"/>
      <c r="ALN428" s="1"/>
      <c r="ALO428" s="1"/>
      <c r="ALP428" s="1"/>
      <c r="ALQ428" s="1"/>
      <c r="ALR428" s="1"/>
      <c r="ALS428" s="1"/>
      <c r="ALT428" s="1"/>
      <c r="ALU428" s="1"/>
      <c r="ALV428" s="1"/>
      <c r="ALW428" s="1"/>
      <c r="ALX428" s="1"/>
      <c r="ALY428" s="1"/>
      <c r="ALZ428" s="1"/>
      <c r="AMA428" s="1"/>
      <c r="AMB428" s="1"/>
      <c r="AMC428" s="1"/>
      <c r="AMD428" s="1"/>
      <c r="AME428" s="1"/>
      <c r="AMF428" s="1"/>
      <c r="AMG428" s="1"/>
      <c r="AMH428" s="1"/>
      <c r="AMI428" s="1"/>
      <c r="AMJ428" s="1"/>
    </row>
    <row r="429" spans="1:1024" customFormat="1" hidden="1" x14ac:dyDescent="0.25">
      <c r="A429" s="41" t="s">
        <v>969</v>
      </c>
      <c r="B429" s="3">
        <v>8413910008</v>
      </c>
      <c r="C429" s="6" t="s">
        <v>968</v>
      </c>
      <c r="D429" s="23" t="s">
        <v>950</v>
      </c>
      <c r="E429" s="23" t="s">
        <v>870</v>
      </c>
      <c r="F429" s="3"/>
      <c r="G429" s="3"/>
      <c r="H429" s="3"/>
      <c r="I429" s="3"/>
      <c r="J429" s="3"/>
      <c r="K429" s="37" t="s">
        <v>858</v>
      </c>
      <c r="L429" s="37">
        <v>7118004789</v>
      </c>
      <c r="M429" s="37" t="s">
        <v>859</v>
      </c>
      <c r="N429" s="6" t="s">
        <v>860</v>
      </c>
      <c r="O429" s="6" t="s">
        <v>861</v>
      </c>
      <c r="P429" s="8">
        <v>8413</v>
      </c>
      <c r="Q429" s="6" t="str">
        <f>MID(Таблица1[[#This Row],[ТН ВЭД 1]],1,2)</f>
        <v>84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  <c r="KK429" s="1"/>
      <c r="KL429" s="1"/>
      <c r="KM429" s="1"/>
      <c r="KN429" s="1"/>
      <c r="KO429" s="1"/>
      <c r="KP429" s="1"/>
      <c r="KQ429" s="1"/>
      <c r="KR429" s="1"/>
      <c r="KS429" s="1"/>
      <c r="KT429" s="1"/>
      <c r="KU429" s="1"/>
      <c r="KV429" s="1"/>
      <c r="KW429" s="1"/>
      <c r="KX429" s="1"/>
      <c r="KY429" s="1"/>
      <c r="KZ429" s="1"/>
      <c r="LA429" s="1"/>
      <c r="LB429" s="1"/>
      <c r="LC429" s="1"/>
      <c r="LD429" s="1"/>
      <c r="LE429" s="1"/>
      <c r="LF429" s="1"/>
      <c r="LG429" s="1"/>
      <c r="LH429" s="1"/>
      <c r="LI429" s="1"/>
      <c r="LJ429" s="1"/>
      <c r="LK429" s="1"/>
      <c r="LL429" s="1"/>
      <c r="LM429" s="1"/>
      <c r="LN429" s="1"/>
      <c r="LO429" s="1"/>
      <c r="LP429" s="1"/>
      <c r="LQ429" s="1"/>
      <c r="LR429" s="1"/>
      <c r="LS429" s="1"/>
      <c r="LT429" s="1"/>
      <c r="LU429" s="1"/>
      <c r="LV429" s="1"/>
      <c r="LW429" s="1"/>
      <c r="LX429" s="1"/>
      <c r="LY429" s="1"/>
      <c r="LZ429" s="1"/>
      <c r="MA429" s="1"/>
      <c r="MB429" s="1"/>
      <c r="MC429" s="1"/>
      <c r="MD429" s="1"/>
      <c r="ME429" s="1"/>
      <c r="MF429" s="1"/>
      <c r="MG429" s="1"/>
      <c r="MH429" s="1"/>
      <c r="MI429" s="1"/>
      <c r="MJ429" s="1"/>
      <c r="MK429" s="1"/>
      <c r="ML429" s="1"/>
      <c r="MM429" s="1"/>
      <c r="MN429" s="1"/>
      <c r="MO429" s="1"/>
      <c r="MP429" s="1"/>
      <c r="MQ429" s="1"/>
      <c r="MR429" s="1"/>
      <c r="MS429" s="1"/>
      <c r="MT429" s="1"/>
      <c r="MU429" s="1"/>
      <c r="MV429" s="1"/>
      <c r="MW429" s="1"/>
      <c r="MX429" s="1"/>
      <c r="MY429" s="1"/>
      <c r="MZ429" s="1"/>
      <c r="NA429" s="1"/>
      <c r="NB429" s="1"/>
      <c r="NC429" s="1"/>
      <c r="ND429" s="1"/>
      <c r="NE429" s="1"/>
      <c r="NF429" s="1"/>
      <c r="NG429" s="1"/>
      <c r="NH429" s="1"/>
      <c r="NI429" s="1"/>
      <c r="NJ429" s="1"/>
      <c r="NK429" s="1"/>
      <c r="NL429" s="1"/>
      <c r="NM429" s="1"/>
      <c r="NN429" s="1"/>
      <c r="NO429" s="1"/>
      <c r="NP429" s="1"/>
      <c r="NQ429" s="1"/>
      <c r="NR429" s="1"/>
      <c r="NS429" s="1"/>
      <c r="NT429" s="1"/>
      <c r="NU429" s="1"/>
      <c r="NV429" s="1"/>
      <c r="NW429" s="1"/>
      <c r="NX429" s="1"/>
      <c r="NY429" s="1"/>
      <c r="NZ429" s="1"/>
      <c r="OA429" s="1"/>
      <c r="OB429" s="1"/>
      <c r="OC429" s="1"/>
      <c r="OD429" s="1"/>
      <c r="OE429" s="1"/>
      <c r="OF429" s="1"/>
      <c r="OG429" s="1"/>
      <c r="OH429" s="1"/>
      <c r="OI429" s="1"/>
      <c r="OJ429" s="1"/>
      <c r="OK429" s="1"/>
      <c r="OL429" s="1"/>
      <c r="OM429" s="1"/>
      <c r="ON429" s="1"/>
      <c r="OO429" s="1"/>
      <c r="OP429" s="1"/>
      <c r="OQ429" s="1"/>
      <c r="OR429" s="1"/>
      <c r="OS429" s="1"/>
      <c r="OT429" s="1"/>
      <c r="OU429" s="1"/>
      <c r="OV429" s="1"/>
      <c r="OW429" s="1"/>
      <c r="OX429" s="1"/>
      <c r="OY429" s="1"/>
      <c r="OZ429" s="1"/>
      <c r="PA429" s="1"/>
      <c r="PB429" s="1"/>
      <c r="PC429" s="1"/>
      <c r="PD429" s="1"/>
      <c r="PE429" s="1"/>
      <c r="PF429" s="1"/>
      <c r="PG429" s="1"/>
      <c r="PH429" s="1"/>
      <c r="PI429" s="1"/>
      <c r="PJ429" s="1"/>
      <c r="PK429" s="1"/>
      <c r="PL429" s="1"/>
      <c r="PM429" s="1"/>
      <c r="PN429" s="1"/>
      <c r="PO429" s="1"/>
      <c r="PP429" s="1"/>
      <c r="PQ429" s="1"/>
      <c r="PR429" s="1"/>
      <c r="PS429" s="1"/>
      <c r="PT429" s="1"/>
      <c r="PU429" s="1"/>
      <c r="PV429" s="1"/>
      <c r="PW429" s="1"/>
      <c r="PX429" s="1"/>
      <c r="PY429" s="1"/>
      <c r="PZ429" s="1"/>
      <c r="QA429" s="1"/>
      <c r="QB429" s="1"/>
      <c r="QC429" s="1"/>
      <c r="QD429" s="1"/>
      <c r="QE429" s="1"/>
      <c r="QF429" s="1"/>
      <c r="QG429" s="1"/>
      <c r="QH429" s="1"/>
      <c r="QI429" s="1"/>
      <c r="QJ429" s="1"/>
      <c r="QK429" s="1"/>
      <c r="QL429" s="1"/>
      <c r="QM429" s="1"/>
      <c r="QN429" s="1"/>
      <c r="QO429" s="1"/>
      <c r="QP429" s="1"/>
      <c r="QQ429" s="1"/>
      <c r="QR429" s="1"/>
      <c r="QS429" s="1"/>
      <c r="QT429" s="1"/>
      <c r="QU429" s="1"/>
      <c r="QV429" s="1"/>
      <c r="QW429" s="1"/>
      <c r="QX429" s="1"/>
      <c r="QY429" s="1"/>
      <c r="QZ429" s="1"/>
      <c r="RA429" s="1"/>
      <c r="RB429" s="1"/>
      <c r="RC429" s="1"/>
      <c r="RD429" s="1"/>
      <c r="RE429" s="1"/>
      <c r="RF429" s="1"/>
      <c r="RG429" s="1"/>
      <c r="RH429" s="1"/>
      <c r="RI429" s="1"/>
      <c r="RJ429" s="1"/>
      <c r="RK429" s="1"/>
      <c r="RL429" s="1"/>
      <c r="RM429" s="1"/>
      <c r="RN429" s="1"/>
      <c r="RO429" s="1"/>
      <c r="RP429" s="1"/>
      <c r="RQ429" s="1"/>
      <c r="RR429" s="1"/>
      <c r="RS429" s="1"/>
      <c r="RT429" s="1"/>
      <c r="RU429" s="1"/>
      <c r="RV429" s="1"/>
      <c r="RW429" s="1"/>
      <c r="RX429" s="1"/>
      <c r="RY429" s="1"/>
      <c r="RZ429" s="1"/>
      <c r="SA429" s="1"/>
      <c r="SB429" s="1"/>
      <c r="SC429" s="1"/>
      <c r="SD429" s="1"/>
      <c r="SE429" s="1"/>
      <c r="SF429" s="1"/>
      <c r="SG429" s="1"/>
      <c r="SH429" s="1"/>
      <c r="SI429" s="1"/>
      <c r="SJ429" s="1"/>
      <c r="SK429" s="1"/>
      <c r="SL429" s="1"/>
      <c r="SM429" s="1"/>
      <c r="SN429" s="1"/>
      <c r="SO429" s="1"/>
      <c r="SP429" s="1"/>
      <c r="SQ429" s="1"/>
      <c r="SR429" s="1"/>
      <c r="SS429" s="1"/>
      <c r="ST429" s="1"/>
      <c r="SU429" s="1"/>
      <c r="SV429" s="1"/>
      <c r="SW429" s="1"/>
      <c r="SX429" s="1"/>
      <c r="SY429" s="1"/>
      <c r="SZ429" s="1"/>
      <c r="TA429" s="1"/>
      <c r="TB429" s="1"/>
      <c r="TC429" s="1"/>
      <c r="TD429" s="1"/>
      <c r="TE429" s="1"/>
      <c r="TF429" s="1"/>
      <c r="TG429" s="1"/>
      <c r="TH429" s="1"/>
      <c r="TI429" s="1"/>
      <c r="TJ429" s="1"/>
      <c r="TK429" s="1"/>
      <c r="TL429" s="1"/>
      <c r="TM429" s="1"/>
      <c r="TN429" s="1"/>
      <c r="TO429" s="1"/>
      <c r="TP429" s="1"/>
      <c r="TQ429" s="1"/>
      <c r="TR429" s="1"/>
      <c r="TS429" s="1"/>
      <c r="TT429" s="1"/>
      <c r="TU429" s="1"/>
      <c r="TV429" s="1"/>
      <c r="TW429" s="1"/>
      <c r="TX429" s="1"/>
      <c r="TY429" s="1"/>
      <c r="TZ429" s="1"/>
      <c r="UA429" s="1"/>
      <c r="UB429" s="1"/>
      <c r="UC429" s="1"/>
      <c r="UD429" s="1"/>
      <c r="UE429" s="1"/>
      <c r="UF429" s="1"/>
      <c r="UG429" s="1"/>
      <c r="UH429" s="1"/>
      <c r="UI429" s="1"/>
      <c r="UJ429" s="1"/>
      <c r="UK429" s="1"/>
      <c r="UL429" s="1"/>
      <c r="UM429" s="1"/>
      <c r="UN429" s="1"/>
      <c r="UO429" s="1"/>
      <c r="UP429" s="1"/>
      <c r="UQ429" s="1"/>
      <c r="UR429" s="1"/>
      <c r="US429" s="1"/>
      <c r="UT429" s="1"/>
      <c r="UU429" s="1"/>
      <c r="UV429" s="1"/>
      <c r="UW429" s="1"/>
      <c r="UX429" s="1"/>
      <c r="UY429" s="1"/>
      <c r="UZ429" s="1"/>
      <c r="VA429" s="1"/>
      <c r="VB429" s="1"/>
      <c r="VC429" s="1"/>
      <c r="VD429" s="1"/>
      <c r="VE429" s="1"/>
      <c r="VF429" s="1"/>
      <c r="VG429" s="1"/>
      <c r="VH429" s="1"/>
      <c r="VI429" s="1"/>
      <c r="VJ429" s="1"/>
      <c r="VK429" s="1"/>
      <c r="VL429" s="1"/>
      <c r="VM429" s="1"/>
      <c r="VN429" s="1"/>
      <c r="VO429" s="1"/>
      <c r="VP429" s="1"/>
      <c r="VQ429" s="1"/>
      <c r="VR429" s="1"/>
      <c r="VS429" s="1"/>
      <c r="VT429" s="1"/>
      <c r="VU429" s="1"/>
      <c r="VV429" s="1"/>
      <c r="VW429" s="1"/>
      <c r="VX429" s="1"/>
      <c r="VY429" s="1"/>
      <c r="VZ429" s="1"/>
      <c r="WA429" s="1"/>
      <c r="WB429" s="1"/>
      <c r="WC429" s="1"/>
      <c r="WD429" s="1"/>
      <c r="WE429" s="1"/>
      <c r="WF429" s="1"/>
      <c r="WG429" s="1"/>
      <c r="WH429" s="1"/>
      <c r="WI429" s="1"/>
      <c r="WJ429" s="1"/>
      <c r="WK429" s="1"/>
      <c r="WL429" s="1"/>
      <c r="WM429" s="1"/>
      <c r="WN429" s="1"/>
      <c r="WO429" s="1"/>
      <c r="WP429" s="1"/>
      <c r="WQ429" s="1"/>
      <c r="WR429" s="1"/>
      <c r="WS429" s="1"/>
      <c r="WT429" s="1"/>
      <c r="WU429" s="1"/>
      <c r="WV429" s="1"/>
      <c r="WW429" s="1"/>
      <c r="WX429" s="1"/>
      <c r="WY429" s="1"/>
      <c r="WZ429" s="1"/>
      <c r="XA429" s="1"/>
      <c r="XB429" s="1"/>
      <c r="XC429" s="1"/>
      <c r="XD429" s="1"/>
      <c r="XE429" s="1"/>
      <c r="XF429" s="1"/>
      <c r="XG429" s="1"/>
      <c r="XH429" s="1"/>
      <c r="XI429" s="1"/>
      <c r="XJ429" s="1"/>
      <c r="XK429" s="1"/>
      <c r="XL429" s="1"/>
      <c r="XM429" s="1"/>
      <c r="XN429" s="1"/>
      <c r="XO429" s="1"/>
      <c r="XP429" s="1"/>
      <c r="XQ429" s="1"/>
      <c r="XR429" s="1"/>
      <c r="XS429" s="1"/>
      <c r="XT429" s="1"/>
      <c r="XU429" s="1"/>
      <c r="XV429" s="1"/>
      <c r="XW429" s="1"/>
      <c r="XX429" s="1"/>
      <c r="XY429" s="1"/>
      <c r="XZ429" s="1"/>
      <c r="YA429" s="1"/>
      <c r="YB429" s="1"/>
      <c r="YC429" s="1"/>
      <c r="YD429" s="1"/>
      <c r="YE429" s="1"/>
      <c r="YF429" s="1"/>
      <c r="YG429" s="1"/>
      <c r="YH429" s="1"/>
      <c r="YI429" s="1"/>
      <c r="YJ429" s="1"/>
      <c r="YK429" s="1"/>
      <c r="YL429" s="1"/>
      <c r="YM429" s="1"/>
      <c r="YN429" s="1"/>
      <c r="YO429" s="1"/>
      <c r="YP429" s="1"/>
      <c r="YQ429" s="1"/>
      <c r="YR429" s="1"/>
      <c r="YS429" s="1"/>
      <c r="YT429" s="1"/>
      <c r="YU429" s="1"/>
      <c r="YV429" s="1"/>
      <c r="YW429" s="1"/>
      <c r="YX429" s="1"/>
      <c r="YY429" s="1"/>
      <c r="YZ429" s="1"/>
      <c r="ZA429" s="1"/>
      <c r="ZB429" s="1"/>
      <c r="ZC429" s="1"/>
      <c r="ZD429" s="1"/>
      <c r="ZE429" s="1"/>
      <c r="ZF429" s="1"/>
      <c r="ZG429" s="1"/>
      <c r="ZH429" s="1"/>
      <c r="ZI429" s="1"/>
      <c r="ZJ429" s="1"/>
      <c r="ZK429" s="1"/>
      <c r="ZL429" s="1"/>
      <c r="ZM429" s="1"/>
      <c r="ZN429" s="1"/>
      <c r="ZO429" s="1"/>
      <c r="ZP429" s="1"/>
      <c r="ZQ429" s="1"/>
      <c r="ZR429" s="1"/>
      <c r="ZS429" s="1"/>
      <c r="ZT429" s="1"/>
      <c r="ZU429" s="1"/>
      <c r="ZV429" s="1"/>
      <c r="ZW429" s="1"/>
      <c r="ZX429" s="1"/>
      <c r="ZY429" s="1"/>
      <c r="ZZ429" s="1"/>
      <c r="AAA429" s="1"/>
      <c r="AAB429" s="1"/>
      <c r="AAC429" s="1"/>
      <c r="AAD429" s="1"/>
      <c r="AAE429" s="1"/>
      <c r="AAF429" s="1"/>
      <c r="AAG429" s="1"/>
      <c r="AAH429" s="1"/>
      <c r="AAI429" s="1"/>
      <c r="AAJ429" s="1"/>
      <c r="AAK429" s="1"/>
      <c r="AAL429" s="1"/>
      <c r="AAM429" s="1"/>
      <c r="AAN429" s="1"/>
      <c r="AAO429" s="1"/>
      <c r="AAP429" s="1"/>
      <c r="AAQ429" s="1"/>
      <c r="AAR429" s="1"/>
      <c r="AAS429" s="1"/>
      <c r="AAT429" s="1"/>
      <c r="AAU429" s="1"/>
      <c r="AAV429" s="1"/>
      <c r="AAW429" s="1"/>
      <c r="AAX429" s="1"/>
      <c r="AAY429" s="1"/>
      <c r="AAZ429" s="1"/>
      <c r="ABA429" s="1"/>
      <c r="ABB429" s="1"/>
      <c r="ABC429" s="1"/>
      <c r="ABD429" s="1"/>
      <c r="ABE429" s="1"/>
      <c r="ABF429" s="1"/>
      <c r="ABG429" s="1"/>
      <c r="ABH429" s="1"/>
      <c r="ABI429" s="1"/>
      <c r="ABJ429" s="1"/>
      <c r="ABK429" s="1"/>
      <c r="ABL429" s="1"/>
      <c r="ABM429" s="1"/>
      <c r="ABN429" s="1"/>
      <c r="ABO429" s="1"/>
      <c r="ABP429" s="1"/>
      <c r="ABQ429" s="1"/>
      <c r="ABR429" s="1"/>
      <c r="ABS429" s="1"/>
      <c r="ABT429" s="1"/>
      <c r="ABU429" s="1"/>
      <c r="ABV429" s="1"/>
      <c r="ABW429" s="1"/>
      <c r="ABX429" s="1"/>
      <c r="ABY429" s="1"/>
      <c r="ABZ429" s="1"/>
      <c r="ACA429" s="1"/>
      <c r="ACB429" s="1"/>
      <c r="ACC429" s="1"/>
      <c r="ACD429" s="1"/>
      <c r="ACE429" s="1"/>
      <c r="ACF429" s="1"/>
      <c r="ACG429" s="1"/>
      <c r="ACH429" s="1"/>
      <c r="ACI429" s="1"/>
      <c r="ACJ429" s="1"/>
      <c r="ACK429" s="1"/>
      <c r="ACL429" s="1"/>
      <c r="ACM429" s="1"/>
      <c r="ACN429" s="1"/>
      <c r="ACO429" s="1"/>
      <c r="ACP429" s="1"/>
      <c r="ACQ429" s="1"/>
      <c r="ACR429" s="1"/>
      <c r="ACS429" s="1"/>
      <c r="ACT429" s="1"/>
      <c r="ACU429" s="1"/>
      <c r="ACV429" s="1"/>
      <c r="ACW429" s="1"/>
      <c r="ACX429" s="1"/>
      <c r="ACY429" s="1"/>
      <c r="ACZ429" s="1"/>
      <c r="ADA429" s="1"/>
      <c r="ADB429" s="1"/>
      <c r="ADC429" s="1"/>
      <c r="ADD429" s="1"/>
      <c r="ADE429" s="1"/>
      <c r="ADF429" s="1"/>
      <c r="ADG429" s="1"/>
      <c r="ADH429" s="1"/>
      <c r="ADI429" s="1"/>
      <c r="ADJ429" s="1"/>
      <c r="ADK429" s="1"/>
      <c r="ADL429" s="1"/>
      <c r="ADM429" s="1"/>
      <c r="ADN429" s="1"/>
      <c r="ADO429" s="1"/>
      <c r="ADP429" s="1"/>
      <c r="ADQ429" s="1"/>
      <c r="ADR429" s="1"/>
      <c r="ADS429" s="1"/>
      <c r="ADT429" s="1"/>
      <c r="ADU429" s="1"/>
      <c r="ADV429" s="1"/>
      <c r="ADW429" s="1"/>
      <c r="ADX429" s="1"/>
      <c r="ADY429" s="1"/>
      <c r="ADZ429" s="1"/>
      <c r="AEA429" s="1"/>
      <c r="AEB429" s="1"/>
      <c r="AEC429" s="1"/>
      <c r="AED429" s="1"/>
      <c r="AEE429" s="1"/>
      <c r="AEF429" s="1"/>
      <c r="AEG429" s="1"/>
      <c r="AEH429" s="1"/>
      <c r="AEI429" s="1"/>
      <c r="AEJ429" s="1"/>
      <c r="AEK429" s="1"/>
      <c r="AEL429" s="1"/>
      <c r="AEM429" s="1"/>
      <c r="AEN429" s="1"/>
      <c r="AEO429" s="1"/>
      <c r="AEP429" s="1"/>
      <c r="AEQ429" s="1"/>
      <c r="AER429" s="1"/>
      <c r="AES429" s="1"/>
      <c r="AET429" s="1"/>
      <c r="AEU429" s="1"/>
      <c r="AEV429" s="1"/>
      <c r="AEW429" s="1"/>
      <c r="AEX429" s="1"/>
      <c r="AEY429" s="1"/>
      <c r="AEZ429" s="1"/>
      <c r="AFA429" s="1"/>
      <c r="AFB429" s="1"/>
      <c r="AFC429" s="1"/>
      <c r="AFD429" s="1"/>
      <c r="AFE429" s="1"/>
      <c r="AFF429" s="1"/>
      <c r="AFG429" s="1"/>
      <c r="AFH429" s="1"/>
      <c r="AFI429" s="1"/>
      <c r="AFJ429" s="1"/>
      <c r="AFK429" s="1"/>
      <c r="AFL429" s="1"/>
      <c r="AFM429" s="1"/>
      <c r="AFN429" s="1"/>
      <c r="AFO429" s="1"/>
      <c r="AFP429" s="1"/>
      <c r="AFQ429" s="1"/>
      <c r="AFR429" s="1"/>
      <c r="AFS429" s="1"/>
      <c r="AFT429" s="1"/>
      <c r="AFU429" s="1"/>
      <c r="AFV429" s="1"/>
      <c r="AFW429" s="1"/>
      <c r="AFX429" s="1"/>
      <c r="AFY429" s="1"/>
      <c r="AFZ429" s="1"/>
      <c r="AGA429" s="1"/>
      <c r="AGB429" s="1"/>
      <c r="AGC429" s="1"/>
      <c r="AGD429" s="1"/>
      <c r="AGE429" s="1"/>
      <c r="AGF429" s="1"/>
      <c r="AGG429" s="1"/>
      <c r="AGH429" s="1"/>
      <c r="AGI429" s="1"/>
      <c r="AGJ429" s="1"/>
      <c r="AGK429" s="1"/>
      <c r="AGL429" s="1"/>
      <c r="AGM429" s="1"/>
      <c r="AGN429" s="1"/>
      <c r="AGO429" s="1"/>
      <c r="AGP429" s="1"/>
      <c r="AGQ429" s="1"/>
      <c r="AGR429" s="1"/>
      <c r="AGS429" s="1"/>
      <c r="AGT429" s="1"/>
      <c r="AGU429" s="1"/>
      <c r="AGV429" s="1"/>
      <c r="AGW429" s="1"/>
      <c r="AGX429" s="1"/>
      <c r="AGY429" s="1"/>
      <c r="AGZ429" s="1"/>
      <c r="AHA429" s="1"/>
      <c r="AHB429" s="1"/>
      <c r="AHC429" s="1"/>
      <c r="AHD429" s="1"/>
      <c r="AHE429" s="1"/>
      <c r="AHF429" s="1"/>
      <c r="AHG429" s="1"/>
      <c r="AHH429" s="1"/>
      <c r="AHI429" s="1"/>
      <c r="AHJ429" s="1"/>
      <c r="AHK429" s="1"/>
      <c r="AHL429" s="1"/>
      <c r="AHM429" s="1"/>
      <c r="AHN429" s="1"/>
      <c r="AHO429" s="1"/>
      <c r="AHP429" s="1"/>
      <c r="AHQ429" s="1"/>
      <c r="AHR429" s="1"/>
      <c r="AHS429" s="1"/>
      <c r="AHT429" s="1"/>
      <c r="AHU429" s="1"/>
      <c r="AHV429" s="1"/>
      <c r="AHW429" s="1"/>
      <c r="AHX429" s="1"/>
      <c r="AHY429" s="1"/>
      <c r="AHZ429" s="1"/>
      <c r="AIA429" s="1"/>
      <c r="AIB429" s="1"/>
      <c r="AIC429" s="1"/>
      <c r="AID429" s="1"/>
      <c r="AIE429" s="1"/>
      <c r="AIF429" s="1"/>
      <c r="AIG429" s="1"/>
      <c r="AIH429" s="1"/>
      <c r="AII429" s="1"/>
      <c r="AIJ429" s="1"/>
      <c r="AIK429" s="1"/>
      <c r="AIL429" s="1"/>
      <c r="AIM429" s="1"/>
      <c r="AIN429" s="1"/>
      <c r="AIO429" s="1"/>
      <c r="AIP429" s="1"/>
      <c r="AIQ429" s="1"/>
      <c r="AIR429" s="1"/>
      <c r="AIS429" s="1"/>
      <c r="AIT429" s="1"/>
      <c r="AIU429" s="1"/>
      <c r="AIV429" s="1"/>
      <c r="AIW429" s="1"/>
      <c r="AIX429" s="1"/>
      <c r="AIY429" s="1"/>
      <c r="AIZ429" s="1"/>
      <c r="AJA429" s="1"/>
      <c r="AJB429" s="1"/>
      <c r="AJC429" s="1"/>
      <c r="AJD429" s="1"/>
      <c r="AJE429" s="1"/>
      <c r="AJF429" s="1"/>
      <c r="AJG429" s="1"/>
      <c r="AJH429" s="1"/>
      <c r="AJI429" s="1"/>
      <c r="AJJ429" s="1"/>
      <c r="AJK429" s="1"/>
      <c r="AJL429" s="1"/>
      <c r="AJM429" s="1"/>
      <c r="AJN429" s="1"/>
      <c r="AJO429" s="1"/>
      <c r="AJP429" s="1"/>
      <c r="AJQ429" s="1"/>
      <c r="AJR429" s="1"/>
      <c r="AJS429" s="1"/>
      <c r="AJT429" s="1"/>
      <c r="AJU429" s="1"/>
      <c r="AJV429" s="1"/>
      <c r="AJW429" s="1"/>
      <c r="AJX429" s="1"/>
      <c r="AJY429" s="1"/>
      <c r="AJZ429" s="1"/>
      <c r="AKA429" s="1"/>
      <c r="AKB429" s="1"/>
      <c r="AKC429" s="1"/>
      <c r="AKD429" s="1"/>
      <c r="AKE429" s="1"/>
      <c r="AKF429" s="1"/>
      <c r="AKG429" s="1"/>
      <c r="AKH429" s="1"/>
      <c r="AKI429" s="1"/>
      <c r="AKJ429" s="1"/>
      <c r="AKK429" s="1"/>
      <c r="AKL429" s="1"/>
      <c r="AKM429" s="1"/>
      <c r="AKN429" s="1"/>
      <c r="AKO429" s="1"/>
      <c r="AKP429" s="1"/>
      <c r="AKQ429" s="1"/>
      <c r="AKR429" s="1"/>
      <c r="AKS429" s="1"/>
      <c r="AKT429" s="1"/>
      <c r="AKU429" s="1"/>
      <c r="AKV429" s="1"/>
      <c r="AKW429" s="1"/>
      <c r="AKX429" s="1"/>
      <c r="AKY429" s="1"/>
      <c r="AKZ429" s="1"/>
      <c r="ALA429" s="1"/>
      <c r="ALB429" s="1"/>
      <c r="ALC429" s="1"/>
      <c r="ALD429" s="1"/>
      <c r="ALE429" s="1"/>
      <c r="ALF429" s="1"/>
      <c r="ALG429" s="1"/>
      <c r="ALH429" s="1"/>
      <c r="ALI429" s="1"/>
      <c r="ALJ429" s="1"/>
      <c r="ALK429" s="1"/>
      <c r="ALL429" s="1"/>
      <c r="ALM429" s="1"/>
      <c r="ALN429" s="1"/>
      <c r="ALO429" s="1"/>
      <c r="ALP429" s="1"/>
      <c r="ALQ429" s="1"/>
      <c r="ALR429" s="1"/>
      <c r="ALS429" s="1"/>
      <c r="ALT429" s="1"/>
      <c r="ALU429" s="1"/>
      <c r="ALV429" s="1"/>
      <c r="ALW429" s="1"/>
      <c r="ALX429" s="1"/>
      <c r="ALY429" s="1"/>
      <c r="ALZ429" s="1"/>
      <c r="AMA429" s="1"/>
      <c r="AMB429" s="1"/>
      <c r="AMC429" s="1"/>
      <c r="AMD429" s="1"/>
      <c r="AME429" s="1"/>
      <c r="AMF429" s="1"/>
      <c r="AMG429" s="1"/>
      <c r="AMH429" s="1"/>
      <c r="AMI429" s="1"/>
      <c r="AMJ429" s="1"/>
    </row>
    <row r="430" spans="1:1024" customFormat="1" hidden="1" x14ac:dyDescent="0.25">
      <c r="A430" s="49" t="s">
        <v>969</v>
      </c>
      <c r="B430" s="10">
        <v>8413910008</v>
      </c>
      <c r="C430" s="13" t="s">
        <v>968</v>
      </c>
      <c r="D430" s="27" t="s">
        <v>950</v>
      </c>
      <c r="E430" s="27" t="s">
        <v>870</v>
      </c>
      <c r="F430" s="10"/>
      <c r="G430" s="10"/>
      <c r="H430" s="10"/>
      <c r="I430" s="10"/>
      <c r="J430" s="10"/>
      <c r="K430" s="38" t="s">
        <v>858</v>
      </c>
      <c r="L430" s="38">
        <v>7118004789</v>
      </c>
      <c r="M430" s="38" t="s">
        <v>859</v>
      </c>
      <c r="N430" s="13" t="s">
        <v>860</v>
      </c>
      <c r="O430" s="13" t="s">
        <v>861</v>
      </c>
      <c r="P430" s="15">
        <v>8413</v>
      </c>
      <c r="Q430" s="13" t="str">
        <f>MID(Таблица1[[#This Row],[ТН ВЭД 1]],1,2)</f>
        <v>84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  <c r="KQ430" s="1"/>
      <c r="KR430" s="1"/>
      <c r="KS430" s="1"/>
      <c r="KT430" s="1"/>
      <c r="KU430" s="1"/>
      <c r="KV430" s="1"/>
      <c r="KW430" s="1"/>
      <c r="KX430" s="1"/>
      <c r="KY430" s="1"/>
      <c r="KZ430" s="1"/>
      <c r="LA430" s="1"/>
      <c r="LB430" s="1"/>
      <c r="LC430" s="1"/>
      <c r="LD430" s="1"/>
      <c r="LE430" s="1"/>
      <c r="LF430" s="1"/>
      <c r="LG430" s="1"/>
      <c r="LH430" s="1"/>
      <c r="LI430" s="1"/>
      <c r="LJ430" s="1"/>
      <c r="LK430" s="1"/>
      <c r="LL430" s="1"/>
      <c r="LM430" s="1"/>
      <c r="LN430" s="1"/>
      <c r="LO430" s="1"/>
      <c r="LP430" s="1"/>
      <c r="LQ430" s="1"/>
      <c r="LR430" s="1"/>
      <c r="LS430" s="1"/>
      <c r="LT430" s="1"/>
      <c r="LU430" s="1"/>
      <c r="LV430" s="1"/>
      <c r="LW430" s="1"/>
      <c r="LX430" s="1"/>
      <c r="LY430" s="1"/>
      <c r="LZ430" s="1"/>
      <c r="MA430" s="1"/>
      <c r="MB430" s="1"/>
      <c r="MC430" s="1"/>
      <c r="MD430" s="1"/>
      <c r="ME430" s="1"/>
      <c r="MF430" s="1"/>
      <c r="MG430" s="1"/>
      <c r="MH430" s="1"/>
      <c r="MI430" s="1"/>
      <c r="MJ430" s="1"/>
      <c r="MK430" s="1"/>
      <c r="ML430" s="1"/>
      <c r="MM430" s="1"/>
      <c r="MN430" s="1"/>
      <c r="MO430" s="1"/>
      <c r="MP430" s="1"/>
      <c r="MQ430" s="1"/>
      <c r="MR430" s="1"/>
      <c r="MS430" s="1"/>
      <c r="MT430" s="1"/>
      <c r="MU430" s="1"/>
      <c r="MV430" s="1"/>
      <c r="MW430" s="1"/>
      <c r="MX430" s="1"/>
      <c r="MY430" s="1"/>
      <c r="MZ430" s="1"/>
      <c r="NA430" s="1"/>
      <c r="NB430" s="1"/>
      <c r="NC430" s="1"/>
      <c r="ND430" s="1"/>
      <c r="NE430" s="1"/>
      <c r="NF430" s="1"/>
      <c r="NG430" s="1"/>
      <c r="NH430" s="1"/>
      <c r="NI430" s="1"/>
      <c r="NJ430" s="1"/>
      <c r="NK430" s="1"/>
      <c r="NL430" s="1"/>
      <c r="NM430" s="1"/>
      <c r="NN430" s="1"/>
      <c r="NO430" s="1"/>
      <c r="NP430" s="1"/>
      <c r="NQ430" s="1"/>
      <c r="NR430" s="1"/>
      <c r="NS430" s="1"/>
      <c r="NT430" s="1"/>
      <c r="NU430" s="1"/>
      <c r="NV430" s="1"/>
      <c r="NW430" s="1"/>
      <c r="NX430" s="1"/>
      <c r="NY430" s="1"/>
      <c r="NZ430" s="1"/>
      <c r="OA430" s="1"/>
      <c r="OB430" s="1"/>
      <c r="OC430" s="1"/>
      <c r="OD430" s="1"/>
      <c r="OE430" s="1"/>
      <c r="OF430" s="1"/>
      <c r="OG430" s="1"/>
      <c r="OH430" s="1"/>
      <c r="OI430" s="1"/>
      <c r="OJ430" s="1"/>
      <c r="OK430" s="1"/>
      <c r="OL430" s="1"/>
      <c r="OM430" s="1"/>
      <c r="ON430" s="1"/>
      <c r="OO430" s="1"/>
      <c r="OP430" s="1"/>
      <c r="OQ430" s="1"/>
      <c r="OR430" s="1"/>
      <c r="OS430" s="1"/>
      <c r="OT430" s="1"/>
      <c r="OU430" s="1"/>
      <c r="OV430" s="1"/>
      <c r="OW430" s="1"/>
      <c r="OX430" s="1"/>
      <c r="OY430" s="1"/>
      <c r="OZ430" s="1"/>
      <c r="PA430" s="1"/>
      <c r="PB430" s="1"/>
      <c r="PC430" s="1"/>
      <c r="PD430" s="1"/>
      <c r="PE430" s="1"/>
      <c r="PF430" s="1"/>
      <c r="PG430" s="1"/>
      <c r="PH430" s="1"/>
      <c r="PI430" s="1"/>
      <c r="PJ430" s="1"/>
      <c r="PK430" s="1"/>
      <c r="PL430" s="1"/>
      <c r="PM430" s="1"/>
      <c r="PN430" s="1"/>
      <c r="PO430" s="1"/>
      <c r="PP430" s="1"/>
      <c r="PQ430" s="1"/>
      <c r="PR430" s="1"/>
      <c r="PS430" s="1"/>
      <c r="PT430" s="1"/>
      <c r="PU430" s="1"/>
      <c r="PV430" s="1"/>
      <c r="PW430" s="1"/>
      <c r="PX430" s="1"/>
      <c r="PY430" s="1"/>
      <c r="PZ430" s="1"/>
      <c r="QA430" s="1"/>
      <c r="QB430" s="1"/>
      <c r="QC430" s="1"/>
      <c r="QD430" s="1"/>
      <c r="QE430" s="1"/>
      <c r="QF430" s="1"/>
      <c r="QG430" s="1"/>
      <c r="QH430" s="1"/>
      <c r="QI430" s="1"/>
      <c r="QJ430" s="1"/>
      <c r="QK430" s="1"/>
      <c r="QL430" s="1"/>
      <c r="QM430" s="1"/>
      <c r="QN430" s="1"/>
      <c r="QO430" s="1"/>
      <c r="QP430" s="1"/>
      <c r="QQ430" s="1"/>
      <c r="QR430" s="1"/>
      <c r="QS430" s="1"/>
      <c r="QT430" s="1"/>
      <c r="QU430" s="1"/>
      <c r="QV430" s="1"/>
      <c r="QW430" s="1"/>
      <c r="QX430" s="1"/>
      <c r="QY430" s="1"/>
      <c r="QZ430" s="1"/>
      <c r="RA430" s="1"/>
      <c r="RB430" s="1"/>
      <c r="RC430" s="1"/>
      <c r="RD430" s="1"/>
      <c r="RE430" s="1"/>
      <c r="RF430" s="1"/>
      <c r="RG430" s="1"/>
      <c r="RH430" s="1"/>
      <c r="RI430" s="1"/>
      <c r="RJ430" s="1"/>
      <c r="RK430" s="1"/>
      <c r="RL430" s="1"/>
      <c r="RM430" s="1"/>
      <c r="RN430" s="1"/>
      <c r="RO430" s="1"/>
      <c r="RP430" s="1"/>
      <c r="RQ430" s="1"/>
      <c r="RR430" s="1"/>
      <c r="RS430" s="1"/>
      <c r="RT430" s="1"/>
      <c r="RU430" s="1"/>
      <c r="RV430" s="1"/>
      <c r="RW430" s="1"/>
      <c r="RX430" s="1"/>
      <c r="RY430" s="1"/>
      <c r="RZ430" s="1"/>
      <c r="SA430" s="1"/>
      <c r="SB430" s="1"/>
      <c r="SC430" s="1"/>
      <c r="SD430" s="1"/>
      <c r="SE430" s="1"/>
      <c r="SF430" s="1"/>
      <c r="SG430" s="1"/>
      <c r="SH430" s="1"/>
      <c r="SI430" s="1"/>
      <c r="SJ430" s="1"/>
      <c r="SK430" s="1"/>
      <c r="SL430" s="1"/>
      <c r="SM430" s="1"/>
      <c r="SN430" s="1"/>
      <c r="SO430" s="1"/>
      <c r="SP430" s="1"/>
      <c r="SQ430" s="1"/>
      <c r="SR430" s="1"/>
      <c r="SS430" s="1"/>
      <c r="ST430" s="1"/>
      <c r="SU430" s="1"/>
      <c r="SV430" s="1"/>
      <c r="SW430" s="1"/>
      <c r="SX430" s="1"/>
      <c r="SY430" s="1"/>
      <c r="SZ430" s="1"/>
      <c r="TA430" s="1"/>
      <c r="TB430" s="1"/>
      <c r="TC430" s="1"/>
      <c r="TD430" s="1"/>
      <c r="TE430" s="1"/>
      <c r="TF430" s="1"/>
      <c r="TG430" s="1"/>
      <c r="TH430" s="1"/>
      <c r="TI430" s="1"/>
      <c r="TJ430" s="1"/>
      <c r="TK430" s="1"/>
      <c r="TL430" s="1"/>
      <c r="TM430" s="1"/>
      <c r="TN430" s="1"/>
      <c r="TO430" s="1"/>
      <c r="TP430" s="1"/>
      <c r="TQ430" s="1"/>
      <c r="TR430" s="1"/>
      <c r="TS430" s="1"/>
      <c r="TT430" s="1"/>
      <c r="TU430" s="1"/>
      <c r="TV430" s="1"/>
      <c r="TW430" s="1"/>
      <c r="TX430" s="1"/>
      <c r="TY430" s="1"/>
      <c r="TZ430" s="1"/>
      <c r="UA430" s="1"/>
      <c r="UB430" s="1"/>
      <c r="UC430" s="1"/>
      <c r="UD430" s="1"/>
      <c r="UE430" s="1"/>
      <c r="UF430" s="1"/>
      <c r="UG430" s="1"/>
      <c r="UH430" s="1"/>
      <c r="UI430" s="1"/>
      <c r="UJ430" s="1"/>
      <c r="UK430" s="1"/>
      <c r="UL430" s="1"/>
      <c r="UM430" s="1"/>
      <c r="UN430" s="1"/>
      <c r="UO430" s="1"/>
      <c r="UP430" s="1"/>
      <c r="UQ430" s="1"/>
      <c r="UR430" s="1"/>
      <c r="US430" s="1"/>
      <c r="UT430" s="1"/>
      <c r="UU430" s="1"/>
      <c r="UV430" s="1"/>
      <c r="UW430" s="1"/>
      <c r="UX430" s="1"/>
      <c r="UY430" s="1"/>
      <c r="UZ430" s="1"/>
      <c r="VA430" s="1"/>
      <c r="VB430" s="1"/>
      <c r="VC430" s="1"/>
      <c r="VD430" s="1"/>
      <c r="VE430" s="1"/>
      <c r="VF430" s="1"/>
      <c r="VG430" s="1"/>
      <c r="VH430" s="1"/>
      <c r="VI430" s="1"/>
      <c r="VJ430" s="1"/>
      <c r="VK430" s="1"/>
      <c r="VL430" s="1"/>
      <c r="VM430" s="1"/>
      <c r="VN430" s="1"/>
      <c r="VO430" s="1"/>
      <c r="VP430" s="1"/>
      <c r="VQ430" s="1"/>
      <c r="VR430" s="1"/>
      <c r="VS430" s="1"/>
      <c r="VT430" s="1"/>
      <c r="VU430" s="1"/>
      <c r="VV430" s="1"/>
      <c r="VW430" s="1"/>
      <c r="VX430" s="1"/>
      <c r="VY430" s="1"/>
      <c r="VZ430" s="1"/>
      <c r="WA430" s="1"/>
      <c r="WB430" s="1"/>
      <c r="WC430" s="1"/>
      <c r="WD430" s="1"/>
      <c r="WE430" s="1"/>
      <c r="WF430" s="1"/>
      <c r="WG430" s="1"/>
      <c r="WH430" s="1"/>
      <c r="WI430" s="1"/>
      <c r="WJ430" s="1"/>
      <c r="WK430" s="1"/>
      <c r="WL430" s="1"/>
      <c r="WM430" s="1"/>
      <c r="WN430" s="1"/>
      <c r="WO430" s="1"/>
      <c r="WP430" s="1"/>
      <c r="WQ430" s="1"/>
      <c r="WR430" s="1"/>
      <c r="WS430" s="1"/>
      <c r="WT430" s="1"/>
      <c r="WU430" s="1"/>
      <c r="WV430" s="1"/>
      <c r="WW430" s="1"/>
      <c r="WX430" s="1"/>
      <c r="WY430" s="1"/>
      <c r="WZ430" s="1"/>
      <c r="XA430" s="1"/>
      <c r="XB430" s="1"/>
      <c r="XC430" s="1"/>
      <c r="XD430" s="1"/>
      <c r="XE430" s="1"/>
      <c r="XF430" s="1"/>
      <c r="XG430" s="1"/>
      <c r="XH430" s="1"/>
      <c r="XI430" s="1"/>
      <c r="XJ430" s="1"/>
      <c r="XK430" s="1"/>
      <c r="XL430" s="1"/>
      <c r="XM430" s="1"/>
      <c r="XN430" s="1"/>
      <c r="XO430" s="1"/>
      <c r="XP430" s="1"/>
      <c r="XQ430" s="1"/>
      <c r="XR430" s="1"/>
      <c r="XS430" s="1"/>
      <c r="XT430" s="1"/>
      <c r="XU430" s="1"/>
      <c r="XV430" s="1"/>
      <c r="XW430" s="1"/>
      <c r="XX430" s="1"/>
      <c r="XY430" s="1"/>
      <c r="XZ430" s="1"/>
      <c r="YA430" s="1"/>
      <c r="YB430" s="1"/>
      <c r="YC430" s="1"/>
      <c r="YD430" s="1"/>
      <c r="YE430" s="1"/>
      <c r="YF430" s="1"/>
      <c r="YG430" s="1"/>
      <c r="YH430" s="1"/>
      <c r="YI430" s="1"/>
      <c r="YJ430" s="1"/>
      <c r="YK430" s="1"/>
      <c r="YL430" s="1"/>
      <c r="YM430" s="1"/>
      <c r="YN430" s="1"/>
      <c r="YO430" s="1"/>
      <c r="YP430" s="1"/>
      <c r="YQ430" s="1"/>
      <c r="YR430" s="1"/>
      <c r="YS430" s="1"/>
      <c r="YT430" s="1"/>
      <c r="YU430" s="1"/>
      <c r="YV430" s="1"/>
      <c r="YW430" s="1"/>
      <c r="YX430" s="1"/>
      <c r="YY430" s="1"/>
      <c r="YZ430" s="1"/>
      <c r="ZA430" s="1"/>
      <c r="ZB430" s="1"/>
      <c r="ZC430" s="1"/>
      <c r="ZD430" s="1"/>
      <c r="ZE430" s="1"/>
      <c r="ZF430" s="1"/>
      <c r="ZG430" s="1"/>
      <c r="ZH430" s="1"/>
      <c r="ZI430" s="1"/>
      <c r="ZJ430" s="1"/>
      <c r="ZK430" s="1"/>
      <c r="ZL430" s="1"/>
      <c r="ZM430" s="1"/>
      <c r="ZN430" s="1"/>
      <c r="ZO430" s="1"/>
      <c r="ZP430" s="1"/>
      <c r="ZQ430" s="1"/>
      <c r="ZR430" s="1"/>
      <c r="ZS430" s="1"/>
      <c r="ZT430" s="1"/>
      <c r="ZU430" s="1"/>
      <c r="ZV430" s="1"/>
      <c r="ZW430" s="1"/>
      <c r="ZX430" s="1"/>
      <c r="ZY430" s="1"/>
      <c r="ZZ430" s="1"/>
      <c r="AAA430" s="1"/>
      <c r="AAB430" s="1"/>
      <c r="AAC430" s="1"/>
      <c r="AAD430" s="1"/>
      <c r="AAE430" s="1"/>
      <c r="AAF430" s="1"/>
      <c r="AAG430" s="1"/>
      <c r="AAH430" s="1"/>
      <c r="AAI430" s="1"/>
      <c r="AAJ430" s="1"/>
      <c r="AAK430" s="1"/>
      <c r="AAL430" s="1"/>
      <c r="AAM430" s="1"/>
      <c r="AAN430" s="1"/>
      <c r="AAO430" s="1"/>
      <c r="AAP430" s="1"/>
      <c r="AAQ430" s="1"/>
      <c r="AAR430" s="1"/>
      <c r="AAS430" s="1"/>
      <c r="AAT430" s="1"/>
      <c r="AAU430" s="1"/>
      <c r="AAV430" s="1"/>
      <c r="AAW430" s="1"/>
      <c r="AAX430" s="1"/>
      <c r="AAY430" s="1"/>
      <c r="AAZ430" s="1"/>
      <c r="ABA430" s="1"/>
      <c r="ABB430" s="1"/>
      <c r="ABC430" s="1"/>
      <c r="ABD430" s="1"/>
      <c r="ABE430" s="1"/>
      <c r="ABF430" s="1"/>
      <c r="ABG430" s="1"/>
      <c r="ABH430" s="1"/>
      <c r="ABI430" s="1"/>
      <c r="ABJ430" s="1"/>
      <c r="ABK430" s="1"/>
      <c r="ABL430" s="1"/>
      <c r="ABM430" s="1"/>
      <c r="ABN430" s="1"/>
      <c r="ABO430" s="1"/>
      <c r="ABP430" s="1"/>
      <c r="ABQ430" s="1"/>
      <c r="ABR430" s="1"/>
      <c r="ABS430" s="1"/>
      <c r="ABT430" s="1"/>
      <c r="ABU430" s="1"/>
      <c r="ABV430" s="1"/>
      <c r="ABW430" s="1"/>
      <c r="ABX430" s="1"/>
      <c r="ABY430" s="1"/>
      <c r="ABZ430" s="1"/>
      <c r="ACA430" s="1"/>
      <c r="ACB430" s="1"/>
      <c r="ACC430" s="1"/>
      <c r="ACD430" s="1"/>
      <c r="ACE430" s="1"/>
      <c r="ACF430" s="1"/>
      <c r="ACG430" s="1"/>
      <c r="ACH430" s="1"/>
      <c r="ACI430" s="1"/>
      <c r="ACJ430" s="1"/>
      <c r="ACK430" s="1"/>
      <c r="ACL430" s="1"/>
      <c r="ACM430" s="1"/>
      <c r="ACN430" s="1"/>
      <c r="ACO430" s="1"/>
      <c r="ACP430" s="1"/>
      <c r="ACQ430" s="1"/>
      <c r="ACR430" s="1"/>
      <c r="ACS430" s="1"/>
      <c r="ACT430" s="1"/>
      <c r="ACU430" s="1"/>
      <c r="ACV430" s="1"/>
      <c r="ACW430" s="1"/>
      <c r="ACX430" s="1"/>
      <c r="ACY430" s="1"/>
      <c r="ACZ430" s="1"/>
      <c r="ADA430" s="1"/>
      <c r="ADB430" s="1"/>
      <c r="ADC430" s="1"/>
      <c r="ADD430" s="1"/>
      <c r="ADE430" s="1"/>
      <c r="ADF430" s="1"/>
      <c r="ADG430" s="1"/>
      <c r="ADH430" s="1"/>
      <c r="ADI430" s="1"/>
      <c r="ADJ430" s="1"/>
      <c r="ADK430" s="1"/>
      <c r="ADL430" s="1"/>
      <c r="ADM430" s="1"/>
      <c r="ADN430" s="1"/>
      <c r="ADO430" s="1"/>
      <c r="ADP430" s="1"/>
      <c r="ADQ430" s="1"/>
      <c r="ADR430" s="1"/>
      <c r="ADS430" s="1"/>
      <c r="ADT430" s="1"/>
      <c r="ADU430" s="1"/>
      <c r="ADV430" s="1"/>
      <c r="ADW430" s="1"/>
      <c r="ADX430" s="1"/>
      <c r="ADY430" s="1"/>
      <c r="ADZ430" s="1"/>
      <c r="AEA430" s="1"/>
      <c r="AEB430" s="1"/>
      <c r="AEC430" s="1"/>
      <c r="AED430" s="1"/>
      <c r="AEE430" s="1"/>
      <c r="AEF430" s="1"/>
      <c r="AEG430" s="1"/>
      <c r="AEH430" s="1"/>
      <c r="AEI430" s="1"/>
      <c r="AEJ430" s="1"/>
      <c r="AEK430" s="1"/>
      <c r="AEL430" s="1"/>
      <c r="AEM430" s="1"/>
      <c r="AEN430" s="1"/>
      <c r="AEO430" s="1"/>
      <c r="AEP430" s="1"/>
      <c r="AEQ430" s="1"/>
      <c r="AER430" s="1"/>
      <c r="AES430" s="1"/>
      <c r="AET430" s="1"/>
      <c r="AEU430" s="1"/>
      <c r="AEV430" s="1"/>
      <c r="AEW430" s="1"/>
      <c r="AEX430" s="1"/>
      <c r="AEY430" s="1"/>
      <c r="AEZ430" s="1"/>
      <c r="AFA430" s="1"/>
      <c r="AFB430" s="1"/>
      <c r="AFC430" s="1"/>
      <c r="AFD430" s="1"/>
      <c r="AFE430" s="1"/>
      <c r="AFF430" s="1"/>
      <c r="AFG430" s="1"/>
      <c r="AFH430" s="1"/>
      <c r="AFI430" s="1"/>
      <c r="AFJ430" s="1"/>
      <c r="AFK430" s="1"/>
      <c r="AFL430" s="1"/>
      <c r="AFM430" s="1"/>
      <c r="AFN430" s="1"/>
      <c r="AFO430" s="1"/>
      <c r="AFP430" s="1"/>
      <c r="AFQ430" s="1"/>
      <c r="AFR430" s="1"/>
      <c r="AFS430" s="1"/>
      <c r="AFT430" s="1"/>
      <c r="AFU430" s="1"/>
      <c r="AFV430" s="1"/>
      <c r="AFW430" s="1"/>
      <c r="AFX430" s="1"/>
      <c r="AFY430" s="1"/>
      <c r="AFZ430" s="1"/>
      <c r="AGA430" s="1"/>
      <c r="AGB430" s="1"/>
      <c r="AGC430" s="1"/>
      <c r="AGD430" s="1"/>
      <c r="AGE430" s="1"/>
      <c r="AGF430" s="1"/>
      <c r="AGG430" s="1"/>
      <c r="AGH430" s="1"/>
      <c r="AGI430" s="1"/>
      <c r="AGJ430" s="1"/>
      <c r="AGK430" s="1"/>
      <c r="AGL430" s="1"/>
      <c r="AGM430" s="1"/>
      <c r="AGN430" s="1"/>
      <c r="AGO430" s="1"/>
      <c r="AGP430" s="1"/>
      <c r="AGQ430" s="1"/>
      <c r="AGR430" s="1"/>
      <c r="AGS430" s="1"/>
      <c r="AGT430" s="1"/>
      <c r="AGU430" s="1"/>
      <c r="AGV430" s="1"/>
      <c r="AGW430" s="1"/>
      <c r="AGX430" s="1"/>
      <c r="AGY430" s="1"/>
      <c r="AGZ430" s="1"/>
      <c r="AHA430" s="1"/>
      <c r="AHB430" s="1"/>
      <c r="AHC430" s="1"/>
      <c r="AHD430" s="1"/>
      <c r="AHE430" s="1"/>
      <c r="AHF430" s="1"/>
      <c r="AHG430" s="1"/>
      <c r="AHH430" s="1"/>
      <c r="AHI430" s="1"/>
      <c r="AHJ430" s="1"/>
      <c r="AHK430" s="1"/>
      <c r="AHL430" s="1"/>
      <c r="AHM430" s="1"/>
      <c r="AHN430" s="1"/>
      <c r="AHO430" s="1"/>
      <c r="AHP430" s="1"/>
      <c r="AHQ430" s="1"/>
      <c r="AHR430" s="1"/>
      <c r="AHS430" s="1"/>
      <c r="AHT430" s="1"/>
      <c r="AHU430" s="1"/>
      <c r="AHV430" s="1"/>
      <c r="AHW430" s="1"/>
      <c r="AHX430" s="1"/>
      <c r="AHY430" s="1"/>
      <c r="AHZ430" s="1"/>
      <c r="AIA430" s="1"/>
      <c r="AIB430" s="1"/>
      <c r="AIC430" s="1"/>
      <c r="AID430" s="1"/>
      <c r="AIE430" s="1"/>
      <c r="AIF430" s="1"/>
      <c r="AIG430" s="1"/>
      <c r="AIH430" s="1"/>
      <c r="AII430" s="1"/>
      <c r="AIJ430" s="1"/>
      <c r="AIK430" s="1"/>
      <c r="AIL430" s="1"/>
      <c r="AIM430" s="1"/>
      <c r="AIN430" s="1"/>
      <c r="AIO430" s="1"/>
      <c r="AIP430" s="1"/>
      <c r="AIQ430" s="1"/>
      <c r="AIR430" s="1"/>
      <c r="AIS430" s="1"/>
      <c r="AIT430" s="1"/>
      <c r="AIU430" s="1"/>
      <c r="AIV430" s="1"/>
      <c r="AIW430" s="1"/>
      <c r="AIX430" s="1"/>
      <c r="AIY430" s="1"/>
      <c r="AIZ430" s="1"/>
      <c r="AJA430" s="1"/>
      <c r="AJB430" s="1"/>
      <c r="AJC430" s="1"/>
      <c r="AJD430" s="1"/>
      <c r="AJE430" s="1"/>
      <c r="AJF430" s="1"/>
      <c r="AJG430" s="1"/>
      <c r="AJH430" s="1"/>
      <c r="AJI430" s="1"/>
      <c r="AJJ430" s="1"/>
      <c r="AJK430" s="1"/>
      <c r="AJL430" s="1"/>
      <c r="AJM430" s="1"/>
      <c r="AJN430" s="1"/>
      <c r="AJO430" s="1"/>
      <c r="AJP430" s="1"/>
      <c r="AJQ430" s="1"/>
      <c r="AJR430" s="1"/>
      <c r="AJS430" s="1"/>
      <c r="AJT430" s="1"/>
      <c r="AJU430" s="1"/>
      <c r="AJV430" s="1"/>
      <c r="AJW430" s="1"/>
      <c r="AJX430" s="1"/>
      <c r="AJY430" s="1"/>
      <c r="AJZ430" s="1"/>
      <c r="AKA430" s="1"/>
      <c r="AKB430" s="1"/>
      <c r="AKC430" s="1"/>
      <c r="AKD430" s="1"/>
      <c r="AKE430" s="1"/>
      <c r="AKF430" s="1"/>
      <c r="AKG430" s="1"/>
      <c r="AKH430" s="1"/>
      <c r="AKI430" s="1"/>
      <c r="AKJ430" s="1"/>
      <c r="AKK430" s="1"/>
      <c r="AKL430" s="1"/>
      <c r="AKM430" s="1"/>
      <c r="AKN430" s="1"/>
      <c r="AKO430" s="1"/>
      <c r="AKP430" s="1"/>
      <c r="AKQ430" s="1"/>
      <c r="AKR430" s="1"/>
      <c r="AKS430" s="1"/>
      <c r="AKT430" s="1"/>
      <c r="AKU430" s="1"/>
      <c r="AKV430" s="1"/>
      <c r="AKW430" s="1"/>
      <c r="AKX430" s="1"/>
      <c r="AKY430" s="1"/>
      <c r="AKZ430" s="1"/>
      <c r="ALA430" s="1"/>
      <c r="ALB430" s="1"/>
      <c r="ALC430" s="1"/>
      <c r="ALD430" s="1"/>
      <c r="ALE430" s="1"/>
      <c r="ALF430" s="1"/>
      <c r="ALG430" s="1"/>
      <c r="ALH430" s="1"/>
      <c r="ALI430" s="1"/>
      <c r="ALJ430" s="1"/>
      <c r="ALK430" s="1"/>
      <c r="ALL430" s="1"/>
      <c r="ALM430" s="1"/>
      <c r="ALN430" s="1"/>
      <c r="ALO430" s="1"/>
      <c r="ALP430" s="1"/>
      <c r="ALQ430" s="1"/>
      <c r="ALR430" s="1"/>
      <c r="ALS430" s="1"/>
      <c r="ALT430" s="1"/>
      <c r="ALU430" s="1"/>
      <c r="ALV430" s="1"/>
      <c r="ALW430" s="1"/>
      <c r="ALX430" s="1"/>
      <c r="ALY430" s="1"/>
      <c r="ALZ430" s="1"/>
      <c r="AMA430" s="1"/>
      <c r="AMB430" s="1"/>
      <c r="AMC430" s="1"/>
      <c r="AMD430" s="1"/>
      <c r="AME430" s="1"/>
      <c r="AMF430" s="1"/>
      <c r="AMG430" s="1"/>
      <c r="AMH430" s="1"/>
      <c r="AMI430" s="1"/>
      <c r="AMJ430" s="1"/>
    </row>
    <row r="431" spans="1:1024" customFormat="1" hidden="1" x14ac:dyDescent="0.25">
      <c r="A431" s="41" t="s">
        <v>970</v>
      </c>
      <c r="B431" s="3">
        <v>8413910008</v>
      </c>
      <c r="C431" s="6" t="s">
        <v>968</v>
      </c>
      <c r="D431" s="23" t="s">
        <v>952</v>
      </c>
      <c r="E431" s="23" t="s">
        <v>870</v>
      </c>
      <c r="F431" s="3"/>
      <c r="G431" s="3"/>
      <c r="H431" s="3"/>
      <c r="I431" s="3"/>
      <c r="J431" s="3"/>
      <c r="K431" s="37" t="s">
        <v>858</v>
      </c>
      <c r="L431" s="37">
        <v>7118004789</v>
      </c>
      <c r="M431" s="37" t="s">
        <v>859</v>
      </c>
      <c r="N431" s="6" t="s">
        <v>860</v>
      </c>
      <c r="O431" s="6" t="s">
        <v>861</v>
      </c>
      <c r="P431" s="8">
        <v>8413</v>
      </c>
      <c r="Q431" s="6" t="str">
        <f>MID(Таблица1[[#This Row],[ТН ВЭД 1]],1,2)</f>
        <v>84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  <c r="KN431" s="1"/>
      <c r="KO431" s="1"/>
      <c r="KP431" s="1"/>
      <c r="KQ431" s="1"/>
      <c r="KR431" s="1"/>
      <c r="KS431" s="1"/>
      <c r="KT431" s="1"/>
      <c r="KU431" s="1"/>
      <c r="KV431" s="1"/>
      <c r="KW431" s="1"/>
      <c r="KX431" s="1"/>
      <c r="KY431" s="1"/>
      <c r="KZ431" s="1"/>
      <c r="LA431" s="1"/>
      <c r="LB431" s="1"/>
      <c r="LC431" s="1"/>
      <c r="LD431" s="1"/>
      <c r="LE431" s="1"/>
      <c r="LF431" s="1"/>
      <c r="LG431" s="1"/>
      <c r="LH431" s="1"/>
      <c r="LI431" s="1"/>
      <c r="LJ431" s="1"/>
      <c r="LK431" s="1"/>
      <c r="LL431" s="1"/>
      <c r="LM431" s="1"/>
      <c r="LN431" s="1"/>
      <c r="LO431" s="1"/>
      <c r="LP431" s="1"/>
      <c r="LQ431" s="1"/>
      <c r="LR431" s="1"/>
      <c r="LS431" s="1"/>
      <c r="LT431" s="1"/>
      <c r="LU431" s="1"/>
      <c r="LV431" s="1"/>
      <c r="LW431" s="1"/>
      <c r="LX431" s="1"/>
      <c r="LY431" s="1"/>
      <c r="LZ431" s="1"/>
      <c r="MA431" s="1"/>
      <c r="MB431" s="1"/>
      <c r="MC431" s="1"/>
      <c r="MD431" s="1"/>
      <c r="ME431" s="1"/>
      <c r="MF431" s="1"/>
      <c r="MG431" s="1"/>
      <c r="MH431" s="1"/>
      <c r="MI431" s="1"/>
      <c r="MJ431" s="1"/>
      <c r="MK431" s="1"/>
      <c r="ML431" s="1"/>
      <c r="MM431" s="1"/>
      <c r="MN431" s="1"/>
      <c r="MO431" s="1"/>
      <c r="MP431" s="1"/>
      <c r="MQ431" s="1"/>
      <c r="MR431" s="1"/>
      <c r="MS431" s="1"/>
      <c r="MT431" s="1"/>
      <c r="MU431" s="1"/>
      <c r="MV431" s="1"/>
      <c r="MW431" s="1"/>
      <c r="MX431" s="1"/>
      <c r="MY431" s="1"/>
      <c r="MZ431" s="1"/>
      <c r="NA431" s="1"/>
      <c r="NB431" s="1"/>
      <c r="NC431" s="1"/>
      <c r="ND431" s="1"/>
      <c r="NE431" s="1"/>
      <c r="NF431" s="1"/>
      <c r="NG431" s="1"/>
      <c r="NH431" s="1"/>
      <c r="NI431" s="1"/>
      <c r="NJ431" s="1"/>
      <c r="NK431" s="1"/>
      <c r="NL431" s="1"/>
      <c r="NM431" s="1"/>
      <c r="NN431" s="1"/>
      <c r="NO431" s="1"/>
      <c r="NP431" s="1"/>
      <c r="NQ431" s="1"/>
      <c r="NR431" s="1"/>
      <c r="NS431" s="1"/>
      <c r="NT431" s="1"/>
      <c r="NU431" s="1"/>
      <c r="NV431" s="1"/>
      <c r="NW431" s="1"/>
      <c r="NX431" s="1"/>
      <c r="NY431" s="1"/>
      <c r="NZ431" s="1"/>
      <c r="OA431" s="1"/>
      <c r="OB431" s="1"/>
      <c r="OC431" s="1"/>
      <c r="OD431" s="1"/>
      <c r="OE431" s="1"/>
      <c r="OF431" s="1"/>
      <c r="OG431" s="1"/>
      <c r="OH431" s="1"/>
      <c r="OI431" s="1"/>
      <c r="OJ431" s="1"/>
      <c r="OK431" s="1"/>
      <c r="OL431" s="1"/>
      <c r="OM431" s="1"/>
      <c r="ON431" s="1"/>
      <c r="OO431" s="1"/>
      <c r="OP431" s="1"/>
      <c r="OQ431" s="1"/>
      <c r="OR431" s="1"/>
      <c r="OS431" s="1"/>
      <c r="OT431" s="1"/>
      <c r="OU431" s="1"/>
      <c r="OV431" s="1"/>
      <c r="OW431" s="1"/>
      <c r="OX431" s="1"/>
      <c r="OY431" s="1"/>
      <c r="OZ431" s="1"/>
      <c r="PA431" s="1"/>
      <c r="PB431" s="1"/>
      <c r="PC431" s="1"/>
      <c r="PD431" s="1"/>
      <c r="PE431" s="1"/>
      <c r="PF431" s="1"/>
      <c r="PG431" s="1"/>
      <c r="PH431" s="1"/>
      <c r="PI431" s="1"/>
      <c r="PJ431" s="1"/>
      <c r="PK431" s="1"/>
      <c r="PL431" s="1"/>
      <c r="PM431" s="1"/>
      <c r="PN431" s="1"/>
      <c r="PO431" s="1"/>
      <c r="PP431" s="1"/>
      <c r="PQ431" s="1"/>
      <c r="PR431" s="1"/>
      <c r="PS431" s="1"/>
      <c r="PT431" s="1"/>
      <c r="PU431" s="1"/>
      <c r="PV431" s="1"/>
      <c r="PW431" s="1"/>
      <c r="PX431" s="1"/>
      <c r="PY431" s="1"/>
      <c r="PZ431" s="1"/>
      <c r="QA431" s="1"/>
      <c r="QB431" s="1"/>
      <c r="QC431" s="1"/>
      <c r="QD431" s="1"/>
      <c r="QE431" s="1"/>
      <c r="QF431" s="1"/>
      <c r="QG431" s="1"/>
      <c r="QH431" s="1"/>
      <c r="QI431" s="1"/>
      <c r="QJ431" s="1"/>
      <c r="QK431" s="1"/>
      <c r="QL431" s="1"/>
      <c r="QM431" s="1"/>
      <c r="QN431" s="1"/>
      <c r="QO431" s="1"/>
      <c r="QP431" s="1"/>
      <c r="QQ431" s="1"/>
      <c r="QR431" s="1"/>
      <c r="QS431" s="1"/>
      <c r="QT431" s="1"/>
      <c r="QU431" s="1"/>
      <c r="QV431" s="1"/>
      <c r="QW431" s="1"/>
      <c r="QX431" s="1"/>
      <c r="QY431" s="1"/>
      <c r="QZ431" s="1"/>
      <c r="RA431" s="1"/>
      <c r="RB431" s="1"/>
      <c r="RC431" s="1"/>
      <c r="RD431" s="1"/>
      <c r="RE431" s="1"/>
      <c r="RF431" s="1"/>
      <c r="RG431" s="1"/>
      <c r="RH431" s="1"/>
      <c r="RI431" s="1"/>
      <c r="RJ431" s="1"/>
      <c r="RK431" s="1"/>
      <c r="RL431" s="1"/>
      <c r="RM431" s="1"/>
      <c r="RN431" s="1"/>
      <c r="RO431" s="1"/>
      <c r="RP431" s="1"/>
      <c r="RQ431" s="1"/>
      <c r="RR431" s="1"/>
      <c r="RS431" s="1"/>
      <c r="RT431" s="1"/>
      <c r="RU431" s="1"/>
      <c r="RV431" s="1"/>
      <c r="RW431" s="1"/>
      <c r="RX431" s="1"/>
      <c r="RY431" s="1"/>
      <c r="RZ431" s="1"/>
      <c r="SA431" s="1"/>
      <c r="SB431" s="1"/>
      <c r="SC431" s="1"/>
      <c r="SD431" s="1"/>
      <c r="SE431" s="1"/>
      <c r="SF431" s="1"/>
      <c r="SG431" s="1"/>
      <c r="SH431" s="1"/>
      <c r="SI431" s="1"/>
      <c r="SJ431" s="1"/>
      <c r="SK431" s="1"/>
      <c r="SL431" s="1"/>
      <c r="SM431" s="1"/>
      <c r="SN431" s="1"/>
      <c r="SO431" s="1"/>
      <c r="SP431" s="1"/>
      <c r="SQ431" s="1"/>
      <c r="SR431" s="1"/>
      <c r="SS431" s="1"/>
      <c r="ST431" s="1"/>
      <c r="SU431" s="1"/>
      <c r="SV431" s="1"/>
      <c r="SW431" s="1"/>
      <c r="SX431" s="1"/>
      <c r="SY431" s="1"/>
      <c r="SZ431" s="1"/>
      <c r="TA431" s="1"/>
      <c r="TB431" s="1"/>
      <c r="TC431" s="1"/>
      <c r="TD431" s="1"/>
      <c r="TE431" s="1"/>
      <c r="TF431" s="1"/>
      <c r="TG431" s="1"/>
      <c r="TH431" s="1"/>
      <c r="TI431" s="1"/>
      <c r="TJ431" s="1"/>
      <c r="TK431" s="1"/>
      <c r="TL431" s="1"/>
      <c r="TM431" s="1"/>
      <c r="TN431" s="1"/>
      <c r="TO431" s="1"/>
      <c r="TP431" s="1"/>
      <c r="TQ431" s="1"/>
      <c r="TR431" s="1"/>
      <c r="TS431" s="1"/>
      <c r="TT431" s="1"/>
      <c r="TU431" s="1"/>
      <c r="TV431" s="1"/>
      <c r="TW431" s="1"/>
      <c r="TX431" s="1"/>
      <c r="TY431" s="1"/>
      <c r="TZ431" s="1"/>
      <c r="UA431" s="1"/>
      <c r="UB431" s="1"/>
      <c r="UC431" s="1"/>
      <c r="UD431" s="1"/>
      <c r="UE431" s="1"/>
      <c r="UF431" s="1"/>
      <c r="UG431" s="1"/>
      <c r="UH431" s="1"/>
      <c r="UI431" s="1"/>
      <c r="UJ431" s="1"/>
      <c r="UK431" s="1"/>
      <c r="UL431" s="1"/>
      <c r="UM431" s="1"/>
      <c r="UN431" s="1"/>
      <c r="UO431" s="1"/>
      <c r="UP431" s="1"/>
      <c r="UQ431" s="1"/>
      <c r="UR431" s="1"/>
      <c r="US431" s="1"/>
      <c r="UT431" s="1"/>
      <c r="UU431" s="1"/>
      <c r="UV431" s="1"/>
      <c r="UW431" s="1"/>
      <c r="UX431" s="1"/>
      <c r="UY431" s="1"/>
      <c r="UZ431" s="1"/>
      <c r="VA431" s="1"/>
      <c r="VB431" s="1"/>
      <c r="VC431" s="1"/>
      <c r="VD431" s="1"/>
      <c r="VE431" s="1"/>
      <c r="VF431" s="1"/>
      <c r="VG431" s="1"/>
      <c r="VH431" s="1"/>
      <c r="VI431" s="1"/>
      <c r="VJ431" s="1"/>
      <c r="VK431" s="1"/>
      <c r="VL431" s="1"/>
      <c r="VM431" s="1"/>
      <c r="VN431" s="1"/>
      <c r="VO431" s="1"/>
      <c r="VP431" s="1"/>
      <c r="VQ431" s="1"/>
      <c r="VR431" s="1"/>
      <c r="VS431" s="1"/>
      <c r="VT431" s="1"/>
      <c r="VU431" s="1"/>
      <c r="VV431" s="1"/>
      <c r="VW431" s="1"/>
      <c r="VX431" s="1"/>
      <c r="VY431" s="1"/>
      <c r="VZ431" s="1"/>
      <c r="WA431" s="1"/>
      <c r="WB431" s="1"/>
      <c r="WC431" s="1"/>
      <c r="WD431" s="1"/>
      <c r="WE431" s="1"/>
      <c r="WF431" s="1"/>
      <c r="WG431" s="1"/>
      <c r="WH431" s="1"/>
      <c r="WI431" s="1"/>
      <c r="WJ431" s="1"/>
      <c r="WK431" s="1"/>
      <c r="WL431" s="1"/>
      <c r="WM431" s="1"/>
      <c r="WN431" s="1"/>
      <c r="WO431" s="1"/>
      <c r="WP431" s="1"/>
      <c r="WQ431" s="1"/>
      <c r="WR431" s="1"/>
      <c r="WS431" s="1"/>
      <c r="WT431" s="1"/>
      <c r="WU431" s="1"/>
      <c r="WV431" s="1"/>
      <c r="WW431" s="1"/>
      <c r="WX431" s="1"/>
      <c r="WY431" s="1"/>
      <c r="WZ431" s="1"/>
      <c r="XA431" s="1"/>
      <c r="XB431" s="1"/>
      <c r="XC431" s="1"/>
      <c r="XD431" s="1"/>
      <c r="XE431" s="1"/>
      <c r="XF431" s="1"/>
      <c r="XG431" s="1"/>
      <c r="XH431" s="1"/>
      <c r="XI431" s="1"/>
      <c r="XJ431" s="1"/>
      <c r="XK431" s="1"/>
      <c r="XL431" s="1"/>
      <c r="XM431" s="1"/>
      <c r="XN431" s="1"/>
      <c r="XO431" s="1"/>
      <c r="XP431" s="1"/>
      <c r="XQ431" s="1"/>
      <c r="XR431" s="1"/>
      <c r="XS431" s="1"/>
      <c r="XT431" s="1"/>
      <c r="XU431" s="1"/>
      <c r="XV431" s="1"/>
      <c r="XW431" s="1"/>
      <c r="XX431" s="1"/>
      <c r="XY431" s="1"/>
      <c r="XZ431" s="1"/>
      <c r="YA431" s="1"/>
      <c r="YB431" s="1"/>
      <c r="YC431" s="1"/>
      <c r="YD431" s="1"/>
      <c r="YE431" s="1"/>
      <c r="YF431" s="1"/>
      <c r="YG431" s="1"/>
      <c r="YH431" s="1"/>
      <c r="YI431" s="1"/>
      <c r="YJ431" s="1"/>
      <c r="YK431" s="1"/>
      <c r="YL431" s="1"/>
      <c r="YM431" s="1"/>
      <c r="YN431" s="1"/>
      <c r="YO431" s="1"/>
      <c r="YP431" s="1"/>
      <c r="YQ431" s="1"/>
      <c r="YR431" s="1"/>
      <c r="YS431" s="1"/>
      <c r="YT431" s="1"/>
      <c r="YU431" s="1"/>
      <c r="YV431" s="1"/>
      <c r="YW431" s="1"/>
      <c r="YX431" s="1"/>
      <c r="YY431" s="1"/>
      <c r="YZ431" s="1"/>
      <c r="ZA431" s="1"/>
      <c r="ZB431" s="1"/>
      <c r="ZC431" s="1"/>
      <c r="ZD431" s="1"/>
      <c r="ZE431" s="1"/>
      <c r="ZF431" s="1"/>
      <c r="ZG431" s="1"/>
      <c r="ZH431" s="1"/>
      <c r="ZI431" s="1"/>
      <c r="ZJ431" s="1"/>
      <c r="ZK431" s="1"/>
      <c r="ZL431" s="1"/>
      <c r="ZM431" s="1"/>
      <c r="ZN431" s="1"/>
      <c r="ZO431" s="1"/>
      <c r="ZP431" s="1"/>
      <c r="ZQ431" s="1"/>
      <c r="ZR431" s="1"/>
      <c r="ZS431" s="1"/>
      <c r="ZT431" s="1"/>
      <c r="ZU431" s="1"/>
      <c r="ZV431" s="1"/>
      <c r="ZW431" s="1"/>
      <c r="ZX431" s="1"/>
      <c r="ZY431" s="1"/>
      <c r="ZZ431" s="1"/>
      <c r="AAA431" s="1"/>
      <c r="AAB431" s="1"/>
      <c r="AAC431" s="1"/>
      <c r="AAD431" s="1"/>
      <c r="AAE431" s="1"/>
      <c r="AAF431" s="1"/>
      <c r="AAG431" s="1"/>
      <c r="AAH431" s="1"/>
      <c r="AAI431" s="1"/>
      <c r="AAJ431" s="1"/>
      <c r="AAK431" s="1"/>
      <c r="AAL431" s="1"/>
      <c r="AAM431" s="1"/>
      <c r="AAN431" s="1"/>
      <c r="AAO431" s="1"/>
      <c r="AAP431" s="1"/>
      <c r="AAQ431" s="1"/>
      <c r="AAR431" s="1"/>
      <c r="AAS431" s="1"/>
      <c r="AAT431" s="1"/>
      <c r="AAU431" s="1"/>
      <c r="AAV431" s="1"/>
      <c r="AAW431" s="1"/>
      <c r="AAX431" s="1"/>
      <c r="AAY431" s="1"/>
      <c r="AAZ431" s="1"/>
      <c r="ABA431" s="1"/>
      <c r="ABB431" s="1"/>
      <c r="ABC431" s="1"/>
      <c r="ABD431" s="1"/>
      <c r="ABE431" s="1"/>
      <c r="ABF431" s="1"/>
      <c r="ABG431" s="1"/>
      <c r="ABH431" s="1"/>
      <c r="ABI431" s="1"/>
      <c r="ABJ431" s="1"/>
      <c r="ABK431" s="1"/>
      <c r="ABL431" s="1"/>
      <c r="ABM431" s="1"/>
      <c r="ABN431" s="1"/>
      <c r="ABO431" s="1"/>
      <c r="ABP431" s="1"/>
      <c r="ABQ431" s="1"/>
      <c r="ABR431" s="1"/>
      <c r="ABS431" s="1"/>
      <c r="ABT431" s="1"/>
      <c r="ABU431" s="1"/>
      <c r="ABV431" s="1"/>
      <c r="ABW431" s="1"/>
      <c r="ABX431" s="1"/>
      <c r="ABY431" s="1"/>
      <c r="ABZ431" s="1"/>
      <c r="ACA431" s="1"/>
      <c r="ACB431" s="1"/>
      <c r="ACC431" s="1"/>
      <c r="ACD431" s="1"/>
      <c r="ACE431" s="1"/>
      <c r="ACF431" s="1"/>
      <c r="ACG431" s="1"/>
      <c r="ACH431" s="1"/>
      <c r="ACI431" s="1"/>
      <c r="ACJ431" s="1"/>
      <c r="ACK431" s="1"/>
      <c r="ACL431" s="1"/>
      <c r="ACM431" s="1"/>
      <c r="ACN431" s="1"/>
      <c r="ACO431" s="1"/>
      <c r="ACP431" s="1"/>
      <c r="ACQ431" s="1"/>
      <c r="ACR431" s="1"/>
      <c r="ACS431" s="1"/>
      <c r="ACT431" s="1"/>
      <c r="ACU431" s="1"/>
      <c r="ACV431" s="1"/>
      <c r="ACW431" s="1"/>
      <c r="ACX431" s="1"/>
      <c r="ACY431" s="1"/>
      <c r="ACZ431" s="1"/>
      <c r="ADA431" s="1"/>
      <c r="ADB431" s="1"/>
      <c r="ADC431" s="1"/>
      <c r="ADD431" s="1"/>
      <c r="ADE431" s="1"/>
      <c r="ADF431" s="1"/>
      <c r="ADG431" s="1"/>
      <c r="ADH431" s="1"/>
      <c r="ADI431" s="1"/>
      <c r="ADJ431" s="1"/>
      <c r="ADK431" s="1"/>
      <c r="ADL431" s="1"/>
      <c r="ADM431" s="1"/>
      <c r="ADN431" s="1"/>
      <c r="ADO431" s="1"/>
      <c r="ADP431" s="1"/>
      <c r="ADQ431" s="1"/>
      <c r="ADR431" s="1"/>
      <c r="ADS431" s="1"/>
      <c r="ADT431" s="1"/>
      <c r="ADU431" s="1"/>
      <c r="ADV431" s="1"/>
      <c r="ADW431" s="1"/>
      <c r="ADX431" s="1"/>
      <c r="ADY431" s="1"/>
      <c r="ADZ431" s="1"/>
      <c r="AEA431" s="1"/>
      <c r="AEB431" s="1"/>
      <c r="AEC431" s="1"/>
      <c r="AED431" s="1"/>
      <c r="AEE431" s="1"/>
      <c r="AEF431" s="1"/>
      <c r="AEG431" s="1"/>
      <c r="AEH431" s="1"/>
      <c r="AEI431" s="1"/>
      <c r="AEJ431" s="1"/>
      <c r="AEK431" s="1"/>
      <c r="AEL431" s="1"/>
      <c r="AEM431" s="1"/>
      <c r="AEN431" s="1"/>
      <c r="AEO431" s="1"/>
      <c r="AEP431" s="1"/>
      <c r="AEQ431" s="1"/>
      <c r="AER431" s="1"/>
      <c r="AES431" s="1"/>
      <c r="AET431" s="1"/>
      <c r="AEU431" s="1"/>
      <c r="AEV431" s="1"/>
      <c r="AEW431" s="1"/>
      <c r="AEX431" s="1"/>
      <c r="AEY431" s="1"/>
      <c r="AEZ431" s="1"/>
      <c r="AFA431" s="1"/>
      <c r="AFB431" s="1"/>
      <c r="AFC431" s="1"/>
      <c r="AFD431" s="1"/>
      <c r="AFE431" s="1"/>
      <c r="AFF431" s="1"/>
      <c r="AFG431" s="1"/>
      <c r="AFH431" s="1"/>
      <c r="AFI431" s="1"/>
      <c r="AFJ431" s="1"/>
      <c r="AFK431" s="1"/>
      <c r="AFL431" s="1"/>
      <c r="AFM431" s="1"/>
      <c r="AFN431" s="1"/>
      <c r="AFO431" s="1"/>
      <c r="AFP431" s="1"/>
      <c r="AFQ431" s="1"/>
      <c r="AFR431" s="1"/>
      <c r="AFS431" s="1"/>
      <c r="AFT431" s="1"/>
      <c r="AFU431" s="1"/>
      <c r="AFV431" s="1"/>
      <c r="AFW431" s="1"/>
      <c r="AFX431" s="1"/>
      <c r="AFY431" s="1"/>
      <c r="AFZ431" s="1"/>
      <c r="AGA431" s="1"/>
      <c r="AGB431" s="1"/>
      <c r="AGC431" s="1"/>
      <c r="AGD431" s="1"/>
      <c r="AGE431" s="1"/>
      <c r="AGF431" s="1"/>
      <c r="AGG431" s="1"/>
      <c r="AGH431" s="1"/>
      <c r="AGI431" s="1"/>
      <c r="AGJ431" s="1"/>
      <c r="AGK431" s="1"/>
      <c r="AGL431" s="1"/>
      <c r="AGM431" s="1"/>
      <c r="AGN431" s="1"/>
      <c r="AGO431" s="1"/>
      <c r="AGP431" s="1"/>
      <c r="AGQ431" s="1"/>
      <c r="AGR431" s="1"/>
      <c r="AGS431" s="1"/>
      <c r="AGT431" s="1"/>
      <c r="AGU431" s="1"/>
      <c r="AGV431" s="1"/>
      <c r="AGW431" s="1"/>
      <c r="AGX431" s="1"/>
      <c r="AGY431" s="1"/>
      <c r="AGZ431" s="1"/>
      <c r="AHA431" s="1"/>
      <c r="AHB431" s="1"/>
      <c r="AHC431" s="1"/>
      <c r="AHD431" s="1"/>
      <c r="AHE431" s="1"/>
      <c r="AHF431" s="1"/>
      <c r="AHG431" s="1"/>
      <c r="AHH431" s="1"/>
      <c r="AHI431" s="1"/>
      <c r="AHJ431" s="1"/>
      <c r="AHK431" s="1"/>
      <c r="AHL431" s="1"/>
      <c r="AHM431" s="1"/>
      <c r="AHN431" s="1"/>
      <c r="AHO431" s="1"/>
      <c r="AHP431" s="1"/>
      <c r="AHQ431" s="1"/>
      <c r="AHR431" s="1"/>
      <c r="AHS431" s="1"/>
      <c r="AHT431" s="1"/>
      <c r="AHU431" s="1"/>
      <c r="AHV431" s="1"/>
      <c r="AHW431" s="1"/>
      <c r="AHX431" s="1"/>
      <c r="AHY431" s="1"/>
      <c r="AHZ431" s="1"/>
      <c r="AIA431" s="1"/>
      <c r="AIB431" s="1"/>
      <c r="AIC431" s="1"/>
      <c r="AID431" s="1"/>
      <c r="AIE431" s="1"/>
      <c r="AIF431" s="1"/>
      <c r="AIG431" s="1"/>
      <c r="AIH431" s="1"/>
      <c r="AII431" s="1"/>
      <c r="AIJ431" s="1"/>
      <c r="AIK431" s="1"/>
      <c r="AIL431" s="1"/>
      <c r="AIM431" s="1"/>
      <c r="AIN431" s="1"/>
      <c r="AIO431" s="1"/>
      <c r="AIP431" s="1"/>
      <c r="AIQ431" s="1"/>
      <c r="AIR431" s="1"/>
      <c r="AIS431" s="1"/>
      <c r="AIT431" s="1"/>
      <c r="AIU431" s="1"/>
      <c r="AIV431" s="1"/>
      <c r="AIW431" s="1"/>
      <c r="AIX431" s="1"/>
      <c r="AIY431" s="1"/>
      <c r="AIZ431" s="1"/>
      <c r="AJA431" s="1"/>
      <c r="AJB431" s="1"/>
      <c r="AJC431" s="1"/>
      <c r="AJD431" s="1"/>
      <c r="AJE431" s="1"/>
      <c r="AJF431" s="1"/>
      <c r="AJG431" s="1"/>
      <c r="AJH431" s="1"/>
      <c r="AJI431" s="1"/>
      <c r="AJJ431" s="1"/>
      <c r="AJK431" s="1"/>
      <c r="AJL431" s="1"/>
      <c r="AJM431" s="1"/>
      <c r="AJN431" s="1"/>
      <c r="AJO431" s="1"/>
      <c r="AJP431" s="1"/>
      <c r="AJQ431" s="1"/>
      <c r="AJR431" s="1"/>
      <c r="AJS431" s="1"/>
      <c r="AJT431" s="1"/>
      <c r="AJU431" s="1"/>
      <c r="AJV431" s="1"/>
      <c r="AJW431" s="1"/>
      <c r="AJX431" s="1"/>
      <c r="AJY431" s="1"/>
      <c r="AJZ431" s="1"/>
      <c r="AKA431" s="1"/>
      <c r="AKB431" s="1"/>
      <c r="AKC431" s="1"/>
      <c r="AKD431" s="1"/>
      <c r="AKE431" s="1"/>
      <c r="AKF431" s="1"/>
      <c r="AKG431" s="1"/>
      <c r="AKH431" s="1"/>
      <c r="AKI431" s="1"/>
      <c r="AKJ431" s="1"/>
      <c r="AKK431" s="1"/>
      <c r="AKL431" s="1"/>
      <c r="AKM431" s="1"/>
      <c r="AKN431" s="1"/>
      <c r="AKO431" s="1"/>
      <c r="AKP431" s="1"/>
      <c r="AKQ431" s="1"/>
      <c r="AKR431" s="1"/>
      <c r="AKS431" s="1"/>
      <c r="AKT431" s="1"/>
      <c r="AKU431" s="1"/>
      <c r="AKV431" s="1"/>
      <c r="AKW431" s="1"/>
      <c r="AKX431" s="1"/>
      <c r="AKY431" s="1"/>
      <c r="AKZ431" s="1"/>
      <c r="ALA431" s="1"/>
      <c r="ALB431" s="1"/>
      <c r="ALC431" s="1"/>
      <c r="ALD431" s="1"/>
      <c r="ALE431" s="1"/>
      <c r="ALF431" s="1"/>
      <c r="ALG431" s="1"/>
      <c r="ALH431" s="1"/>
      <c r="ALI431" s="1"/>
      <c r="ALJ431" s="1"/>
      <c r="ALK431" s="1"/>
      <c r="ALL431" s="1"/>
      <c r="ALM431" s="1"/>
      <c r="ALN431" s="1"/>
      <c r="ALO431" s="1"/>
      <c r="ALP431" s="1"/>
      <c r="ALQ431" s="1"/>
      <c r="ALR431" s="1"/>
      <c r="ALS431" s="1"/>
      <c r="ALT431" s="1"/>
      <c r="ALU431" s="1"/>
      <c r="ALV431" s="1"/>
      <c r="ALW431" s="1"/>
      <c r="ALX431" s="1"/>
      <c r="ALY431" s="1"/>
      <c r="ALZ431" s="1"/>
      <c r="AMA431" s="1"/>
      <c r="AMB431" s="1"/>
      <c r="AMC431" s="1"/>
      <c r="AMD431" s="1"/>
      <c r="AME431" s="1"/>
      <c r="AMF431" s="1"/>
      <c r="AMG431" s="1"/>
      <c r="AMH431" s="1"/>
      <c r="AMI431" s="1"/>
      <c r="AMJ431" s="1"/>
    </row>
    <row r="432" spans="1:1024" customFormat="1" hidden="1" x14ac:dyDescent="0.25">
      <c r="A432" s="49" t="s">
        <v>971</v>
      </c>
      <c r="B432" s="10">
        <v>8413910008</v>
      </c>
      <c r="C432" s="13" t="s">
        <v>968</v>
      </c>
      <c r="D432" s="13" t="s">
        <v>938</v>
      </c>
      <c r="E432" s="27" t="s">
        <v>870</v>
      </c>
      <c r="F432" s="10"/>
      <c r="G432" s="10"/>
      <c r="H432" s="10"/>
      <c r="I432" s="10"/>
      <c r="J432" s="10"/>
      <c r="K432" s="38" t="s">
        <v>858</v>
      </c>
      <c r="L432" s="38">
        <v>7118004789</v>
      </c>
      <c r="M432" s="38" t="s">
        <v>859</v>
      </c>
      <c r="N432" s="13" t="s">
        <v>860</v>
      </c>
      <c r="O432" s="13" t="s">
        <v>861</v>
      </c>
      <c r="P432" s="15">
        <v>8413</v>
      </c>
      <c r="Q432" s="13" t="str">
        <f>MID(Таблица1[[#This Row],[ТН ВЭД 1]],1,2)</f>
        <v>84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  <c r="KQ432" s="1"/>
      <c r="KR432" s="1"/>
      <c r="KS432" s="1"/>
      <c r="KT432" s="1"/>
      <c r="KU432" s="1"/>
      <c r="KV432" s="1"/>
      <c r="KW432" s="1"/>
      <c r="KX432" s="1"/>
      <c r="KY432" s="1"/>
      <c r="KZ432" s="1"/>
      <c r="LA432" s="1"/>
      <c r="LB432" s="1"/>
      <c r="LC432" s="1"/>
      <c r="LD432" s="1"/>
      <c r="LE432" s="1"/>
      <c r="LF432" s="1"/>
      <c r="LG432" s="1"/>
      <c r="LH432" s="1"/>
      <c r="LI432" s="1"/>
      <c r="LJ432" s="1"/>
      <c r="LK432" s="1"/>
      <c r="LL432" s="1"/>
      <c r="LM432" s="1"/>
      <c r="LN432" s="1"/>
      <c r="LO432" s="1"/>
      <c r="LP432" s="1"/>
      <c r="LQ432" s="1"/>
      <c r="LR432" s="1"/>
      <c r="LS432" s="1"/>
      <c r="LT432" s="1"/>
      <c r="LU432" s="1"/>
      <c r="LV432" s="1"/>
      <c r="LW432" s="1"/>
      <c r="LX432" s="1"/>
      <c r="LY432" s="1"/>
      <c r="LZ432" s="1"/>
      <c r="MA432" s="1"/>
      <c r="MB432" s="1"/>
      <c r="MC432" s="1"/>
      <c r="MD432" s="1"/>
      <c r="ME432" s="1"/>
      <c r="MF432" s="1"/>
      <c r="MG432" s="1"/>
      <c r="MH432" s="1"/>
      <c r="MI432" s="1"/>
      <c r="MJ432" s="1"/>
      <c r="MK432" s="1"/>
      <c r="ML432" s="1"/>
      <c r="MM432" s="1"/>
      <c r="MN432" s="1"/>
      <c r="MO432" s="1"/>
      <c r="MP432" s="1"/>
      <c r="MQ432" s="1"/>
      <c r="MR432" s="1"/>
      <c r="MS432" s="1"/>
      <c r="MT432" s="1"/>
      <c r="MU432" s="1"/>
      <c r="MV432" s="1"/>
      <c r="MW432" s="1"/>
      <c r="MX432" s="1"/>
      <c r="MY432" s="1"/>
      <c r="MZ432" s="1"/>
      <c r="NA432" s="1"/>
      <c r="NB432" s="1"/>
      <c r="NC432" s="1"/>
      <c r="ND432" s="1"/>
      <c r="NE432" s="1"/>
      <c r="NF432" s="1"/>
      <c r="NG432" s="1"/>
      <c r="NH432" s="1"/>
      <c r="NI432" s="1"/>
      <c r="NJ432" s="1"/>
      <c r="NK432" s="1"/>
      <c r="NL432" s="1"/>
      <c r="NM432" s="1"/>
      <c r="NN432" s="1"/>
      <c r="NO432" s="1"/>
      <c r="NP432" s="1"/>
      <c r="NQ432" s="1"/>
      <c r="NR432" s="1"/>
      <c r="NS432" s="1"/>
      <c r="NT432" s="1"/>
      <c r="NU432" s="1"/>
      <c r="NV432" s="1"/>
      <c r="NW432" s="1"/>
      <c r="NX432" s="1"/>
      <c r="NY432" s="1"/>
      <c r="NZ432" s="1"/>
      <c r="OA432" s="1"/>
      <c r="OB432" s="1"/>
      <c r="OC432" s="1"/>
      <c r="OD432" s="1"/>
      <c r="OE432" s="1"/>
      <c r="OF432" s="1"/>
      <c r="OG432" s="1"/>
      <c r="OH432" s="1"/>
      <c r="OI432" s="1"/>
      <c r="OJ432" s="1"/>
      <c r="OK432" s="1"/>
      <c r="OL432" s="1"/>
      <c r="OM432" s="1"/>
      <c r="ON432" s="1"/>
      <c r="OO432" s="1"/>
      <c r="OP432" s="1"/>
      <c r="OQ432" s="1"/>
      <c r="OR432" s="1"/>
      <c r="OS432" s="1"/>
      <c r="OT432" s="1"/>
      <c r="OU432" s="1"/>
      <c r="OV432" s="1"/>
      <c r="OW432" s="1"/>
      <c r="OX432" s="1"/>
      <c r="OY432" s="1"/>
      <c r="OZ432" s="1"/>
      <c r="PA432" s="1"/>
      <c r="PB432" s="1"/>
      <c r="PC432" s="1"/>
      <c r="PD432" s="1"/>
      <c r="PE432" s="1"/>
      <c r="PF432" s="1"/>
      <c r="PG432" s="1"/>
      <c r="PH432" s="1"/>
      <c r="PI432" s="1"/>
      <c r="PJ432" s="1"/>
      <c r="PK432" s="1"/>
      <c r="PL432" s="1"/>
      <c r="PM432" s="1"/>
      <c r="PN432" s="1"/>
      <c r="PO432" s="1"/>
      <c r="PP432" s="1"/>
      <c r="PQ432" s="1"/>
      <c r="PR432" s="1"/>
      <c r="PS432" s="1"/>
      <c r="PT432" s="1"/>
      <c r="PU432" s="1"/>
      <c r="PV432" s="1"/>
      <c r="PW432" s="1"/>
      <c r="PX432" s="1"/>
      <c r="PY432" s="1"/>
      <c r="PZ432" s="1"/>
      <c r="QA432" s="1"/>
      <c r="QB432" s="1"/>
      <c r="QC432" s="1"/>
      <c r="QD432" s="1"/>
      <c r="QE432" s="1"/>
      <c r="QF432" s="1"/>
      <c r="QG432" s="1"/>
      <c r="QH432" s="1"/>
      <c r="QI432" s="1"/>
      <c r="QJ432" s="1"/>
      <c r="QK432" s="1"/>
      <c r="QL432" s="1"/>
      <c r="QM432" s="1"/>
      <c r="QN432" s="1"/>
      <c r="QO432" s="1"/>
      <c r="QP432" s="1"/>
      <c r="QQ432" s="1"/>
      <c r="QR432" s="1"/>
      <c r="QS432" s="1"/>
      <c r="QT432" s="1"/>
      <c r="QU432" s="1"/>
      <c r="QV432" s="1"/>
      <c r="QW432" s="1"/>
      <c r="QX432" s="1"/>
      <c r="QY432" s="1"/>
      <c r="QZ432" s="1"/>
      <c r="RA432" s="1"/>
      <c r="RB432" s="1"/>
      <c r="RC432" s="1"/>
      <c r="RD432" s="1"/>
      <c r="RE432" s="1"/>
      <c r="RF432" s="1"/>
      <c r="RG432" s="1"/>
      <c r="RH432" s="1"/>
      <c r="RI432" s="1"/>
      <c r="RJ432" s="1"/>
      <c r="RK432" s="1"/>
      <c r="RL432" s="1"/>
      <c r="RM432" s="1"/>
      <c r="RN432" s="1"/>
      <c r="RO432" s="1"/>
      <c r="RP432" s="1"/>
      <c r="RQ432" s="1"/>
      <c r="RR432" s="1"/>
      <c r="RS432" s="1"/>
      <c r="RT432" s="1"/>
      <c r="RU432" s="1"/>
      <c r="RV432" s="1"/>
      <c r="RW432" s="1"/>
      <c r="RX432" s="1"/>
      <c r="RY432" s="1"/>
      <c r="RZ432" s="1"/>
      <c r="SA432" s="1"/>
      <c r="SB432" s="1"/>
      <c r="SC432" s="1"/>
      <c r="SD432" s="1"/>
      <c r="SE432" s="1"/>
      <c r="SF432" s="1"/>
      <c r="SG432" s="1"/>
      <c r="SH432" s="1"/>
      <c r="SI432" s="1"/>
      <c r="SJ432" s="1"/>
      <c r="SK432" s="1"/>
      <c r="SL432" s="1"/>
      <c r="SM432" s="1"/>
      <c r="SN432" s="1"/>
      <c r="SO432" s="1"/>
      <c r="SP432" s="1"/>
      <c r="SQ432" s="1"/>
      <c r="SR432" s="1"/>
      <c r="SS432" s="1"/>
      <c r="ST432" s="1"/>
      <c r="SU432" s="1"/>
      <c r="SV432" s="1"/>
      <c r="SW432" s="1"/>
      <c r="SX432" s="1"/>
      <c r="SY432" s="1"/>
      <c r="SZ432" s="1"/>
      <c r="TA432" s="1"/>
      <c r="TB432" s="1"/>
      <c r="TC432" s="1"/>
      <c r="TD432" s="1"/>
      <c r="TE432" s="1"/>
      <c r="TF432" s="1"/>
      <c r="TG432" s="1"/>
      <c r="TH432" s="1"/>
      <c r="TI432" s="1"/>
      <c r="TJ432" s="1"/>
      <c r="TK432" s="1"/>
      <c r="TL432" s="1"/>
      <c r="TM432" s="1"/>
      <c r="TN432" s="1"/>
      <c r="TO432" s="1"/>
      <c r="TP432" s="1"/>
      <c r="TQ432" s="1"/>
      <c r="TR432" s="1"/>
      <c r="TS432" s="1"/>
      <c r="TT432" s="1"/>
      <c r="TU432" s="1"/>
      <c r="TV432" s="1"/>
      <c r="TW432" s="1"/>
      <c r="TX432" s="1"/>
      <c r="TY432" s="1"/>
      <c r="TZ432" s="1"/>
      <c r="UA432" s="1"/>
      <c r="UB432" s="1"/>
      <c r="UC432" s="1"/>
      <c r="UD432" s="1"/>
      <c r="UE432" s="1"/>
      <c r="UF432" s="1"/>
      <c r="UG432" s="1"/>
      <c r="UH432" s="1"/>
      <c r="UI432" s="1"/>
      <c r="UJ432" s="1"/>
      <c r="UK432" s="1"/>
      <c r="UL432" s="1"/>
      <c r="UM432" s="1"/>
      <c r="UN432" s="1"/>
      <c r="UO432" s="1"/>
      <c r="UP432" s="1"/>
      <c r="UQ432" s="1"/>
      <c r="UR432" s="1"/>
      <c r="US432" s="1"/>
      <c r="UT432" s="1"/>
      <c r="UU432" s="1"/>
      <c r="UV432" s="1"/>
      <c r="UW432" s="1"/>
      <c r="UX432" s="1"/>
      <c r="UY432" s="1"/>
      <c r="UZ432" s="1"/>
      <c r="VA432" s="1"/>
      <c r="VB432" s="1"/>
      <c r="VC432" s="1"/>
      <c r="VD432" s="1"/>
      <c r="VE432" s="1"/>
      <c r="VF432" s="1"/>
      <c r="VG432" s="1"/>
      <c r="VH432" s="1"/>
      <c r="VI432" s="1"/>
      <c r="VJ432" s="1"/>
      <c r="VK432" s="1"/>
      <c r="VL432" s="1"/>
      <c r="VM432" s="1"/>
      <c r="VN432" s="1"/>
      <c r="VO432" s="1"/>
      <c r="VP432" s="1"/>
      <c r="VQ432" s="1"/>
      <c r="VR432" s="1"/>
      <c r="VS432" s="1"/>
      <c r="VT432" s="1"/>
      <c r="VU432" s="1"/>
      <c r="VV432" s="1"/>
      <c r="VW432" s="1"/>
      <c r="VX432" s="1"/>
      <c r="VY432" s="1"/>
      <c r="VZ432" s="1"/>
      <c r="WA432" s="1"/>
      <c r="WB432" s="1"/>
      <c r="WC432" s="1"/>
      <c r="WD432" s="1"/>
      <c r="WE432" s="1"/>
      <c r="WF432" s="1"/>
      <c r="WG432" s="1"/>
      <c r="WH432" s="1"/>
      <c r="WI432" s="1"/>
      <c r="WJ432" s="1"/>
      <c r="WK432" s="1"/>
      <c r="WL432" s="1"/>
      <c r="WM432" s="1"/>
      <c r="WN432" s="1"/>
      <c r="WO432" s="1"/>
      <c r="WP432" s="1"/>
      <c r="WQ432" s="1"/>
      <c r="WR432" s="1"/>
      <c r="WS432" s="1"/>
      <c r="WT432" s="1"/>
      <c r="WU432" s="1"/>
      <c r="WV432" s="1"/>
      <c r="WW432" s="1"/>
      <c r="WX432" s="1"/>
      <c r="WY432" s="1"/>
      <c r="WZ432" s="1"/>
      <c r="XA432" s="1"/>
      <c r="XB432" s="1"/>
      <c r="XC432" s="1"/>
      <c r="XD432" s="1"/>
      <c r="XE432" s="1"/>
      <c r="XF432" s="1"/>
      <c r="XG432" s="1"/>
      <c r="XH432" s="1"/>
      <c r="XI432" s="1"/>
      <c r="XJ432" s="1"/>
      <c r="XK432" s="1"/>
      <c r="XL432" s="1"/>
      <c r="XM432" s="1"/>
      <c r="XN432" s="1"/>
      <c r="XO432" s="1"/>
      <c r="XP432" s="1"/>
      <c r="XQ432" s="1"/>
      <c r="XR432" s="1"/>
      <c r="XS432" s="1"/>
      <c r="XT432" s="1"/>
      <c r="XU432" s="1"/>
      <c r="XV432" s="1"/>
      <c r="XW432" s="1"/>
      <c r="XX432" s="1"/>
      <c r="XY432" s="1"/>
      <c r="XZ432" s="1"/>
      <c r="YA432" s="1"/>
      <c r="YB432" s="1"/>
      <c r="YC432" s="1"/>
      <c r="YD432" s="1"/>
      <c r="YE432" s="1"/>
      <c r="YF432" s="1"/>
      <c r="YG432" s="1"/>
      <c r="YH432" s="1"/>
      <c r="YI432" s="1"/>
      <c r="YJ432" s="1"/>
      <c r="YK432" s="1"/>
      <c r="YL432" s="1"/>
      <c r="YM432" s="1"/>
      <c r="YN432" s="1"/>
      <c r="YO432" s="1"/>
      <c r="YP432" s="1"/>
      <c r="YQ432" s="1"/>
      <c r="YR432" s="1"/>
      <c r="YS432" s="1"/>
      <c r="YT432" s="1"/>
      <c r="YU432" s="1"/>
      <c r="YV432" s="1"/>
      <c r="YW432" s="1"/>
      <c r="YX432" s="1"/>
      <c r="YY432" s="1"/>
      <c r="YZ432" s="1"/>
      <c r="ZA432" s="1"/>
      <c r="ZB432" s="1"/>
      <c r="ZC432" s="1"/>
      <c r="ZD432" s="1"/>
      <c r="ZE432" s="1"/>
      <c r="ZF432" s="1"/>
      <c r="ZG432" s="1"/>
      <c r="ZH432" s="1"/>
      <c r="ZI432" s="1"/>
      <c r="ZJ432" s="1"/>
      <c r="ZK432" s="1"/>
      <c r="ZL432" s="1"/>
      <c r="ZM432" s="1"/>
      <c r="ZN432" s="1"/>
      <c r="ZO432" s="1"/>
      <c r="ZP432" s="1"/>
      <c r="ZQ432" s="1"/>
      <c r="ZR432" s="1"/>
      <c r="ZS432" s="1"/>
      <c r="ZT432" s="1"/>
      <c r="ZU432" s="1"/>
      <c r="ZV432" s="1"/>
      <c r="ZW432" s="1"/>
      <c r="ZX432" s="1"/>
      <c r="ZY432" s="1"/>
      <c r="ZZ432" s="1"/>
      <c r="AAA432" s="1"/>
      <c r="AAB432" s="1"/>
      <c r="AAC432" s="1"/>
      <c r="AAD432" s="1"/>
      <c r="AAE432" s="1"/>
      <c r="AAF432" s="1"/>
      <c r="AAG432" s="1"/>
      <c r="AAH432" s="1"/>
      <c r="AAI432" s="1"/>
      <c r="AAJ432" s="1"/>
      <c r="AAK432" s="1"/>
      <c r="AAL432" s="1"/>
      <c r="AAM432" s="1"/>
      <c r="AAN432" s="1"/>
      <c r="AAO432" s="1"/>
      <c r="AAP432" s="1"/>
      <c r="AAQ432" s="1"/>
      <c r="AAR432" s="1"/>
      <c r="AAS432" s="1"/>
      <c r="AAT432" s="1"/>
      <c r="AAU432" s="1"/>
      <c r="AAV432" s="1"/>
      <c r="AAW432" s="1"/>
      <c r="AAX432" s="1"/>
      <c r="AAY432" s="1"/>
      <c r="AAZ432" s="1"/>
      <c r="ABA432" s="1"/>
      <c r="ABB432" s="1"/>
      <c r="ABC432" s="1"/>
      <c r="ABD432" s="1"/>
      <c r="ABE432" s="1"/>
      <c r="ABF432" s="1"/>
      <c r="ABG432" s="1"/>
      <c r="ABH432" s="1"/>
      <c r="ABI432" s="1"/>
      <c r="ABJ432" s="1"/>
      <c r="ABK432" s="1"/>
      <c r="ABL432" s="1"/>
      <c r="ABM432" s="1"/>
      <c r="ABN432" s="1"/>
      <c r="ABO432" s="1"/>
      <c r="ABP432" s="1"/>
      <c r="ABQ432" s="1"/>
      <c r="ABR432" s="1"/>
      <c r="ABS432" s="1"/>
      <c r="ABT432" s="1"/>
      <c r="ABU432" s="1"/>
      <c r="ABV432" s="1"/>
      <c r="ABW432" s="1"/>
      <c r="ABX432" s="1"/>
      <c r="ABY432" s="1"/>
      <c r="ABZ432" s="1"/>
      <c r="ACA432" s="1"/>
      <c r="ACB432" s="1"/>
      <c r="ACC432" s="1"/>
      <c r="ACD432" s="1"/>
      <c r="ACE432" s="1"/>
      <c r="ACF432" s="1"/>
      <c r="ACG432" s="1"/>
      <c r="ACH432" s="1"/>
      <c r="ACI432" s="1"/>
      <c r="ACJ432" s="1"/>
      <c r="ACK432" s="1"/>
      <c r="ACL432" s="1"/>
      <c r="ACM432" s="1"/>
      <c r="ACN432" s="1"/>
      <c r="ACO432" s="1"/>
      <c r="ACP432" s="1"/>
      <c r="ACQ432" s="1"/>
      <c r="ACR432" s="1"/>
      <c r="ACS432" s="1"/>
      <c r="ACT432" s="1"/>
      <c r="ACU432" s="1"/>
      <c r="ACV432" s="1"/>
      <c r="ACW432" s="1"/>
      <c r="ACX432" s="1"/>
      <c r="ACY432" s="1"/>
      <c r="ACZ432" s="1"/>
      <c r="ADA432" s="1"/>
      <c r="ADB432" s="1"/>
      <c r="ADC432" s="1"/>
      <c r="ADD432" s="1"/>
      <c r="ADE432" s="1"/>
      <c r="ADF432" s="1"/>
      <c r="ADG432" s="1"/>
      <c r="ADH432" s="1"/>
      <c r="ADI432" s="1"/>
      <c r="ADJ432" s="1"/>
      <c r="ADK432" s="1"/>
      <c r="ADL432" s="1"/>
      <c r="ADM432" s="1"/>
      <c r="ADN432" s="1"/>
      <c r="ADO432" s="1"/>
      <c r="ADP432" s="1"/>
      <c r="ADQ432" s="1"/>
      <c r="ADR432" s="1"/>
      <c r="ADS432" s="1"/>
      <c r="ADT432" s="1"/>
      <c r="ADU432" s="1"/>
      <c r="ADV432" s="1"/>
      <c r="ADW432" s="1"/>
      <c r="ADX432" s="1"/>
      <c r="ADY432" s="1"/>
      <c r="ADZ432" s="1"/>
      <c r="AEA432" s="1"/>
      <c r="AEB432" s="1"/>
      <c r="AEC432" s="1"/>
      <c r="AED432" s="1"/>
      <c r="AEE432" s="1"/>
      <c r="AEF432" s="1"/>
      <c r="AEG432" s="1"/>
      <c r="AEH432" s="1"/>
      <c r="AEI432" s="1"/>
      <c r="AEJ432" s="1"/>
      <c r="AEK432" s="1"/>
      <c r="AEL432" s="1"/>
      <c r="AEM432" s="1"/>
      <c r="AEN432" s="1"/>
      <c r="AEO432" s="1"/>
      <c r="AEP432" s="1"/>
      <c r="AEQ432" s="1"/>
      <c r="AER432" s="1"/>
      <c r="AES432" s="1"/>
      <c r="AET432" s="1"/>
      <c r="AEU432" s="1"/>
      <c r="AEV432" s="1"/>
      <c r="AEW432" s="1"/>
      <c r="AEX432" s="1"/>
      <c r="AEY432" s="1"/>
      <c r="AEZ432" s="1"/>
      <c r="AFA432" s="1"/>
      <c r="AFB432" s="1"/>
      <c r="AFC432" s="1"/>
      <c r="AFD432" s="1"/>
      <c r="AFE432" s="1"/>
      <c r="AFF432" s="1"/>
      <c r="AFG432" s="1"/>
      <c r="AFH432" s="1"/>
      <c r="AFI432" s="1"/>
      <c r="AFJ432" s="1"/>
      <c r="AFK432" s="1"/>
      <c r="AFL432" s="1"/>
      <c r="AFM432" s="1"/>
      <c r="AFN432" s="1"/>
      <c r="AFO432" s="1"/>
      <c r="AFP432" s="1"/>
      <c r="AFQ432" s="1"/>
      <c r="AFR432" s="1"/>
      <c r="AFS432" s="1"/>
      <c r="AFT432" s="1"/>
      <c r="AFU432" s="1"/>
      <c r="AFV432" s="1"/>
      <c r="AFW432" s="1"/>
      <c r="AFX432" s="1"/>
      <c r="AFY432" s="1"/>
      <c r="AFZ432" s="1"/>
      <c r="AGA432" s="1"/>
      <c r="AGB432" s="1"/>
      <c r="AGC432" s="1"/>
      <c r="AGD432" s="1"/>
      <c r="AGE432" s="1"/>
      <c r="AGF432" s="1"/>
      <c r="AGG432" s="1"/>
      <c r="AGH432" s="1"/>
      <c r="AGI432" s="1"/>
      <c r="AGJ432" s="1"/>
      <c r="AGK432" s="1"/>
      <c r="AGL432" s="1"/>
      <c r="AGM432" s="1"/>
      <c r="AGN432" s="1"/>
      <c r="AGO432" s="1"/>
      <c r="AGP432" s="1"/>
      <c r="AGQ432" s="1"/>
      <c r="AGR432" s="1"/>
      <c r="AGS432" s="1"/>
      <c r="AGT432" s="1"/>
      <c r="AGU432" s="1"/>
      <c r="AGV432" s="1"/>
      <c r="AGW432" s="1"/>
      <c r="AGX432" s="1"/>
      <c r="AGY432" s="1"/>
      <c r="AGZ432" s="1"/>
      <c r="AHA432" s="1"/>
      <c r="AHB432" s="1"/>
      <c r="AHC432" s="1"/>
      <c r="AHD432" s="1"/>
      <c r="AHE432" s="1"/>
      <c r="AHF432" s="1"/>
      <c r="AHG432" s="1"/>
      <c r="AHH432" s="1"/>
      <c r="AHI432" s="1"/>
      <c r="AHJ432" s="1"/>
      <c r="AHK432" s="1"/>
      <c r="AHL432" s="1"/>
      <c r="AHM432" s="1"/>
      <c r="AHN432" s="1"/>
      <c r="AHO432" s="1"/>
      <c r="AHP432" s="1"/>
      <c r="AHQ432" s="1"/>
      <c r="AHR432" s="1"/>
      <c r="AHS432" s="1"/>
      <c r="AHT432" s="1"/>
      <c r="AHU432" s="1"/>
      <c r="AHV432" s="1"/>
      <c r="AHW432" s="1"/>
      <c r="AHX432" s="1"/>
      <c r="AHY432" s="1"/>
      <c r="AHZ432" s="1"/>
      <c r="AIA432" s="1"/>
      <c r="AIB432" s="1"/>
      <c r="AIC432" s="1"/>
      <c r="AID432" s="1"/>
      <c r="AIE432" s="1"/>
      <c r="AIF432" s="1"/>
      <c r="AIG432" s="1"/>
      <c r="AIH432" s="1"/>
      <c r="AII432" s="1"/>
      <c r="AIJ432" s="1"/>
      <c r="AIK432" s="1"/>
      <c r="AIL432" s="1"/>
      <c r="AIM432" s="1"/>
      <c r="AIN432" s="1"/>
      <c r="AIO432" s="1"/>
      <c r="AIP432" s="1"/>
      <c r="AIQ432" s="1"/>
      <c r="AIR432" s="1"/>
      <c r="AIS432" s="1"/>
      <c r="AIT432" s="1"/>
      <c r="AIU432" s="1"/>
      <c r="AIV432" s="1"/>
      <c r="AIW432" s="1"/>
      <c r="AIX432" s="1"/>
      <c r="AIY432" s="1"/>
      <c r="AIZ432" s="1"/>
      <c r="AJA432" s="1"/>
      <c r="AJB432" s="1"/>
      <c r="AJC432" s="1"/>
      <c r="AJD432" s="1"/>
      <c r="AJE432" s="1"/>
      <c r="AJF432" s="1"/>
      <c r="AJG432" s="1"/>
      <c r="AJH432" s="1"/>
      <c r="AJI432" s="1"/>
      <c r="AJJ432" s="1"/>
      <c r="AJK432" s="1"/>
      <c r="AJL432" s="1"/>
      <c r="AJM432" s="1"/>
      <c r="AJN432" s="1"/>
      <c r="AJO432" s="1"/>
      <c r="AJP432" s="1"/>
      <c r="AJQ432" s="1"/>
      <c r="AJR432" s="1"/>
      <c r="AJS432" s="1"/>
      <c r="AJT432" s="1"/>
      <c r="AJU432" s="1"/>
      <c r="AJV432" s="1"/>
      <c r="AJW432" s="1"/>
      <c r="AJX432" s="1"/>
      <c r="AJY432" s="1"/>
      <c r="AJZ432" s="1"/>
      <c r="AKA432" s="1"/>
      <c r="AKB432" s="1"/>
      <c r="AKC432" s="1"/>
      <c r="AKD432" s="1"/>
      <c r="AKE432" s="1"/>
      <c r="AKF432" s="1"/>
      <c r="AKG432" s="1"/>
      <c r="AKH432" s="1"/>
      <c r="AKI432" s="1"/>
      <c r="AKJ432" s="1"/>
      <c r="AKK432" s="1"/>
      <c r="AKL432" s="1"/>
      <c r="AKM432" s="1"/>
      <c r="AKN432" s="1"/>
      <c r="AKO432" s="1"/>
      <c r="AKP432" s="1"/>
      <c r="AKQ432" s="1"/>
      <c r="AKR432" s="1"/>
      <c r="AKS432" s="1"/>
      <c r="AKT432" s="1"/>
      <c r="AKU432" s="1"/>
      <c r="AKV432" s="1"/>
      <c r="AKW432" s="1"/>
      <c r="AKX432" s="1"/>
      <c r="AKY432" s="1"/>
      <c r="AKZ432" s="1"/>
      <c r="ALA432" s="1"/>
      <c r="ALB432" s="1"/>
      <c r="ALC432" s="1"/>
      <c r="ALD432" s="1"/>
      <c r="ALE432" s="1"/>
      <c r="ALF432" s="1"/>
      <c r="ALG432" s="1"/>
      <c r="ALH432" s="1"/>
      <c r="ALI432" s="1"/>
      <c r="ALJ432" s="1"/>
      <c r="ALK432" s="1"/>
      <c r="ALL432" s="1"/>
      <c r="ALM432" s="1"/>
      <c r="ALN432" s="1"/>
      <c r="ALO432" s="1"/>
      <c r="ALP432" s="1"/>
      <c r="ALQ432" s="1"/>
      <c r="ALR432" s="1"/>
      <c r="ALS432" s="1"/>
      <c r="ALT432" s="1"/>
      <c r="ALU432" s="1"/>
      <c r="ALV432" s="1"/>
      <c r="ALW432" s="1"/>
      <c r="ALX432" s="1"/>
      <c r="ALY432" s="1"/>
      <c r="ALZ432" s="1"/>
      <c r="AMA432" s="1"/>
      <c r="AMB432" s="1"/>
      <c r="AMC432" s="1"/>
      <c r="AMD432" s="1"/>
      <c r="AME432" s="1"/>
      <c r="AMF432" s="1"/>
      <c r="AMG432" s="1"/>
      <c r="AMH432" s="1"/>
      <c r="AMI432" s="1"/>
      <c r="AMJ432" s="1"/>
    </row>
    <row r="433" spans="1:1024" customFormat="1" hidden="1" x14ac:dyDescent="0.25">
      <c r="A433" s="41" t="s">
        <v>972</v>
      </c>
      <c r="B433" s="3">
        <v>8414900000</v>
      </c>
      <c r="C433" s="6" t="s">
        <v>968</v>
      </c>
      <c r="D433" s="6" t="s">
        <v>973</v>
      </c>
      <c r="E433" s="23" t="s">
        <v>870</v>
      </c>
      <c r="F433" s="3"/>
      <c r="G433" s="3"/>
      <c r="H433" s="3"/>
      <c r="I433" s="3"/>
      <c r="J433" s="3"/>
      <c r="K433" s="37" t="s">
        <v>858</v>
      </c>
      <c r="L433" s="37">
        <v>7118004789</v>
      </c>
      <c r="M433" s="37" t="s">
        <v>859</v>
      </c>
      <c r="N433" s="6" t="s">
        <v>860</v>
      </c>
      <c r="O433" s="6" t="s">
        <v>861</v>
      </c>
      <c r="P433" s="8">
        <v>8414</v>
      </c>
      <c r="Q433" s="6" t="str">
        <f>MID(Таблица1[[#This Row],[ТН ВЭД 1]],1,2)</f>
        <v>84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  <c r="KK433" s="1"/>
      <c r="KL433" s="1"/>
      <c r="KM433" s="1"/>
      <c r="KN433" s="1"/>
      <c r="KO433" s="1"/>
      <c r="KP433" s="1"/>
      <c r="KQ433" s="1"/>
      <c r="KR433" s="1"/>
      <c r="KS433" s="1"/>
      <c r="KT433" s="1"/>
      <c r="KU433" s="1"/>
      <c r="KV433" s="1"/>
      <c r="KW433" s="1"/>
      <c r="KX433" s="1"/>
      <c r="KY433" s="1"/>
      <c r="KZ433" s="1"/>
      <c r="LA433" s="1"/>
      <c r="LB433" s="1"/>
      <c r="LC433" s="1"/>
      <c r="LD433" s="1"/>
      <c r="LE433" s="1"/>
      <c r="LF433" s="1"/>
      <c r="LG433" s="1"/>
      <c r="LH433" s="1"/>
      <c r="LI433" s="1"/>
      <c r="LJ433" s="1"/>
      <c r="LK433" s="1"/>
      <c r="LL433" s="1"/>
      <c r="LM433" s="1"/>
      <c r="LN433" s="1"/>
      <c r="LO433" s="1"/>
      <c r="LP433" s="1"/>
      <c r="LQ433" s="1"/>
      <c r="LR433" s="1"/>
      <c r="LS433" s="1"/>
      <c r="LT433" s="1"/>
      <c r="LU433" s="1"/>
      <c r="LV433" s="1"/>
      <c r="LW433" s="1"/>
      <c r="LX433" s="1"/>
      <c r="LY433" s="1"/>
      <c r="LZ433" s="1"/>
      <c r="MA433" s="1"/>
      <c r="MB433" s="1"/>
      <c r="MC433" s="1"/>
      <c r="MD433" s="1"/>
      <c r="ME433" s="1"/>
      <c r="MF433" s="1"/>
      <c r="MG433" s="1"/>
      <c r="MH433" s="1"/>
      <c r="MI433" s="1"/>
      <c r="MJ433" s="1"/>
      <c r="MK433" s="1"/>
      <c r="ML433" s="1"/>
      <c r="MM433" s="1"/>
      <c r="MN433" s="1"/>
      <c r="MO433" s="1"/>
      <c r="MP433" s="1"/>
      <c r="MQ433" s="1"/>
      <c r="MR433" s="1"/>
      <c r="MS433" s="1"/>
      <c r="MT433" s="1"/>
      <c r="MU433" s="1"/>
      <c r="MV433" s="1"/>
      <c r="MW433" s="1"/>
      <c r="MX433" s="1"/>
      <c r="MY433" s="1"/>
      <c r="MZ433" s="1"/>
      <c r="NA433" s="1"/>
      <c r="NB433" s="1"/>
      <c r="NC433" s="1"/>
      <c r="ND433" s="1"/>
      <c r="NE433" s="1"/>
      <c r="NF433" s="1"/>
      <c r="NG433" s="1"/>
      <c r="NH433" s="1"/>
      <c r="NI433" s="1"/>
      <c r="NJ433" s="1"/>
      <c r="NK433" s="1"/>
      <c r="NL433" s="1"/>
      <c r="NM433" s="1"/>
      <c r="NN433" s="1"/>
      <c r="NO433" s="1"/>
      <c r="NP433" s="1"/>
      <c r="NQ433" s="1"/>
      <c r="NR433" s="1"/>
      <c r="NS433" s="1"/>
      <c r="NT433" s="1"/>
      <c r="NU433" s="1"/>
      <c r="NV433" s="1"/>
      <c r="NW433" s="1"/>
      <c r="NX433" s="1"/>
      <c r="NY433" s="1"/>
      <c r="NZ433" s="1"/>
      <c r="OA433" s="1"/>
      <c r="OB433" s="1"/>
      <c r="OC433" s="1"/>
      <c r="OD433" s="1"/>
      <c r="OE433" s="1"/>
      <c r="OF433" s="1"/>
      <c r="OG433" s="1"/>
      <c r="OH433" s="1"/>
      <c r="OI433" s="1"/>
      <c r="OJ433" s="1"/>
      <c r="OK433" s="1"/>
      <c r="OL433" s="1"/>
      <c r="OM433" s="1"/>
      <c r="ON433" s="1"/>
      <c r="OO433" s="1"/>
      <c r="OP433" s="1"/>
      <c r="OQ433" s="1"/>
      <c r="OR433" s="1"/>
      <c r="OS433" s="1"/>
      <c r="OT433" s="1"/>
      <c r="OU433" s="1"/>
      <c r="OV433" s="1"/>
      <c r="OW433" s="1"/>
      <c r="OX433" s="1"/>
      <c r="OY433" s="1"/>
      <c r="OZ433" s="1"/>
      <c r="PA433" s="1"/>
      <c r="PB433" s="1"/>
      <c r="PC433" s="1"/>
      <c r="PD433" s="1"/>
      <c r="PE433" s="1"/>
      <c r="PF433" s="1"/>
      <c r="PG433" s="1"/>
      <c r="PH433" s="1"/>
      <c r="PI433" s="1"/>
      <c r="PJ433" s="1"/>
      <c r="PK433" s="1"/>
      <c r="PL433" s="1"/>
      <c r="PM433" s="1"/>
      <c r="PN433" s="1"/>
      <c r="PO433" s="1"/>
      <c r="PP433" s="1"/>
      <c r="PQ433" s="1"/>
      <c r="PR433" s="1"/>
      <c r="PS433" s="1"/>
      <c r="PT433" s="1"/>
      <c r="PU433" s="1"/>
      <c r="PV433" s="1"/>
      <c r="PW433" s="1"/>
      <c r="PX433" s="1"/>
      <c r="PY433" s="1"/>
      <c r="PZ433" s="1"/>
      <c r="QA433" s="1"/>
      <c r="QB433" s="1"/>
      <c r="QC433" s="1"/>
      <c r="QD433" s="1"/>
      <c r="QE433" s="1"/>
      <c r="QF433" s="1"/>
      <c r="QG433" s="1"/>
      <c r="QH433" s="1"/>
      <c r="QI433" s="1"/>
      <c r="QJ433" s="1"/>
      <c r="QK433" s="1"/>
      <c r="QL433" s="1"/>
      <c r="QM433" s="1"/>
      <c r="QN433" s="1"/>
      <c r="QO433" s="1"/>
      <c r="QP433" s="1"/>
      <c r="QQ433" s="1"/>
      <c r="QR433" s="1"/>
      <c r="QS433" s="1"/>
      <c r="QT433" s="1"/>
      <c r="QU433" s="1"/>
      <c r="QV433" s="1"/>
      <c r="QW433" s="1"/>
      <c r="QX433" s="1"/>
      <c r="QY433" s="1"/>
      <c r="QZ433" s="1"/>
      <c r="RA433" s="1"/>
      <c r="RB433" s="1"/>
      <c r="RC433" s="1"/>
      <c r="RD433" s="1"/>
      <c r="RE433" s="1"/>
      <c r="RF433" s="1"/>
      <c r="RG433" s="1"/>
      <c r="RH433" s="1"/>
      <c r="RI433" s="1"/>
      <c r="RJ433" s="1"/>
      <c r="RK433" s="1"/>
      <c r="RL433" s="1"/>
      <c r="RM433" s="1"/>
      <c r="RN433" s="1"/>
      <c r="RO433" s="1"/>
      <c r="RP433" s="1"/>
      <c r="RQ433" s="1"/>
      <c r="RR433" s="1"/>
      <c r="RS433" s="1"/>
      <c r="RT433" s="1"/>
      <c r="RU433" s="1"/>
      <c r="RV433" s="1"/>
      <c r="RW433" s="1"/>
      <c r="RX433" s="1"/>
      <c r="RY433" s="1"/>
      <c r="RZ433" s="1"/>
      <c r="SA433" s="1"/>
      <c r="SB433" s="1"/>
      <c r="SC433" s="1"/>
      <c r="SD433" s="1"/>
      <c r="SE433" s="1"/>
      <c r="SF433" s="1"/>
      <c r="SG433" s="1"/>
      <c r="SH433" s="1"/>
      <c r="SI433" s="1"/>
      <c r="SJ433" s="1"/>
      <c r="SK433" s="1"/>
      <c r="SL433" s="1"/>
      <c r="SM433" s="1"/>
      <c r="SN433" s="1"/>
      <c r="SO433" s="1"/>
      <c r="SP433" s="1"/>
      <c r="SQ433" s="1"/>
      <c r="SR433" s="1"/>
      <c r="SS433" s="1"/>
      <c r="ST433" s="1"/>
      <c r="SU433" s="1"/>
      <c r="SV433" s="1"/>
      <c r="SW433" s="1"/>
      <c r="SX433" s="1"/>
      <c r="SY433" s="1"/>
      <c r="SZ433" s="1"/>
      <c r="TA433" s="1"/>
      <c r="TB433" s="1"/>
      <c r="TC433" s="1"/>
      <c r="TD433" s="1"/>
      <c r="TE433" s="1"/>
      <c r="TF433" s="1"/>
      <c r="TG433" s="1"/>
      <c r="TH433" s="1"/>
      <c r="TI433" s="1"/>
      <c r="TJ433" s="1"/>
      <c r="TK433" s="1"/>
      <c r="TL433" s="1"/>
      <c r="TM433" s="1"/>
      <c r="TN433" s="1"/>
      <c r="TO433" s="1"/>
      <c r="TP433" s="1"/>
      <c r="TQ433" s="1"/>
      <c r="TR433" s="1"/>
      <c r="TS433" s="1"/>
      <c r="TT433" s="1"/>
      <c r="TU433" s="1"/>
      <c r="TV433" s="1"/>
      <c r="TW433" s="1"/>
      <c r="TX433" s="1"/>
      <c r="TY433" s="1"/>
      <c r="TZ433" s="1"/>
      <c r="UA433" s="1"/>
      <c r="UB433" s="1"/>
      <c r="UC433" s="1"/>
      <c r="UD433" s="1"/>
      <c r="UE433" s="1"/>
      <c r="UF433" s="1"/>
      <c r="UG433" s="1"/>
      <c r="UH433" s="1"/>
      <c r="UI433" s="1"/>
      <c r="UJ433" s="1"/>
      <c r="UK433" s="1"/>
      <c r="UL433" s="1"/>
      <c r="UM433" s="1"/>
      <c r="UN433" s="1"/>
      <c r="UO433" s="1"/>
      <c r="UP433" s="1"/>
      <c r="UQ433" s="1"/>
      <c r="UR433" s="1"/>
      <c r="US433" s="1"/>
      <c r="UT433" s="1"/>
      <c r="UU433" s="1"/>
      <c r="UV433" s="1"/>
      <c r="UW433" s="1"/>
      <c r="UX433" s="1"/>
      <c r="UY433" s="1"/>
      <c r="UZ433" s="1"/>
      <c r="VA433" s="1"/>
      <c r="VB433" s="1"/>
      <c r="VC433" s="1"/>
      <c r="VD433" s="1"/>
      <c r="VE433" s="1"/>
      <c r="VF433" s="1"/>
      <c r="VG433" s="1"/>
      <c r="VH433" s="1"/>
      <c r="VI433" s="1"/>
      <c r="VJ433" s="1"/>
      <c r="VK433" s="1"/>
      <c r="VL433" s="1"/>
      <c r="VM433" s="1"/>
      <c r="VN433" s="1"/>
      <c r="VO433" s="1"/>
      <c r="VP433" s="1"/>
      <c r="VQ433" s="1"/>
      <c r="VR433" s="1"/>
      <c r="VS433" s="1"/>
      <c r="VT433" s="1"/>
      <c r="VU433" s="1"/>
      <c r="VV433" s="1"/>
      <c r="VW433" s="1"/>
      <c r="VX433" s="1"/>
      <c r="VY433" s="1"/>
      <c r="VZ433" s="1"/>
      <c r="WA433" s="1"/>
      <c r="WB433" s="1"/>
      <c r="WC433" s="1"/>
      <c r="WD433" s="1"/>
      <c r="WE433" s="1"/>
      <c r="WF433" s="1"/>
      <c r="WG433" s="1"/>
      <c r="WH433" s="1"/>
      <c r="WI433" s="1"/>
      <c r="WJ433" s="1"/>
      <c r="WK433" s="1"/>
      <c r="WL433" s="1"/>
      <c r="WM433" s="1"/>
      <c r="WN433" s="1"/>
      <c r="WO433" s="1"/>
      <c r="WP433" s="1"/>
      <c r="WQ433" s="1"/>
      <c r="WR433" s="1"/>
      <c r="WS433" s="1"/>
      <c r="WT433" s="1"/>
      <c r="WU433" s="1"/>
      <c r="WV433" s="1"/>
      <c r="WW433" s="1"/>
      <c r="WX433" s="1"/>
      <c r="WY433" s="1"/>
      <c r="WZ433" s="1"/>
      <c r="XA433" s="1"/>
      <c r="XB433" s="1"/>
      <c r="XC433" s="1"/>
      <c r="XD433" s="1"/>
      <c r="XE433" s="1"/>
      <c r="XF433" s="1"/>
      <c r="XG433" s="1"/>
      <c r="XH433" s="1"/>
      <c r="XI433" s="1"/>
      <c r="XJ433" s="1"/>
      <c r="XK433" s="1"/>
      <c r="XL433" s="1"/>
      <c r="XM433" s="1"/>
      <c r="XN433" s="1"/>
      <c r="XO433" s="1"/>
      <c r="XP433" s="1"/>
      <c r="XQ433" s="1"/>
      <c r="XR433" s="1"/>
      <c r="XS433" s="1"/>
      <c r="XT433" s="1"/>
      <c r="XU433" s="1"/>
      <c r="XV433" s="1"/>
      <c r="XW433" s="1"/>
      <c r="XX433" s="1"/>
      <c r="XY433" s="1"/>
      <c r="XZ433" s="1"/>
      <c r="YA433" s="1"/>
      <c r="YB433" s="1"/>
      <c r="YC433" s="1"/>
      <c r="YD433" s="1"/>
      <c r="YE433" s="1"/>
      <c r="YF433" s="1"/>
      <c r="YG433" s="1"/>
      <c r="YH433" s="1"/>
      <c r="YI433" s="1"/>
      <c r="YJ433" s="1"/>
      <c r="YK433" s="1"/>
      <c r="YL433" s="1"/>
      <c r="YM433" s="1"/>
      <c r="YN433" s="1"/>
      <c r="YO433" s="1"/>
      <c r="YP433" s="1"/>
      <c r="YQ433" s="1"/>
      <c r="YR433" s="1"/>
      <c r="YS433" s="1"/>
      <c r="YT433" s="1"/>
      <c r="YU433" s="1"/>
      <c r="YV433" s="1"/>
      <c r="YW433" s="1"/>
      <c r="YX433" s="1"/>
      <c r="YY433" s="1"/>
      <c r="YZ433" s="1"/>
      <c r="ZA433" s="1"/>
      <c r="ZB433" s="1"/>
      <c r="ZC433" s="1"/>
      <c r="ZD433" s="1"/>
      <c r="ZE433" s="1"/>
      <c r="ZF433" s="1"/>
      <c r="ZG433" s="1"/>
      <c r="ZH433" s="1"/>
      <c r="ZI433" s="1"/>
      <c r="ZJ433" s="1"/>
      <c r="ZK433" s="1"/>
      <c r="ZL433" s="1"/>
      <c r="ZM433" s="1"/>
      <c r="ZN433" s="1"/>
      <c r="ZO433" s="1"/>
      <c r="ZP433" s="1"/>
      <c r="ZQ433" s="1"/>
      <c r="ZR433" s="1"/>
      <c r="ZS433" s="1"/>
      <c r="ZT433" s="1"/>
      <c r="ZU433" s="1"/>
      <c r="ZV433" s="1"/>
      <c r="ZW433" s="1"/>
      <c r="ZX433" s="1"/>
      <c r="ZY433" s="1"/>
      <c r="ZZ433" s="1"/>
      <c r="AAA433" s="1"/>
      <c r="AAB433" s="1"/>
      <c r="AAC433" s="1"/>
      <c r="AAD433" s="1"/>
      <c r="AAE433" s="1"/>
      <c r="AAF433" s="1"/>
      <c r="AAG433" s="1"/>
      <c r="AAH433" s="1"/>
      <c r="AAI433" s="1"/>
      <c r="AAJ433" s="1"/>
      <c r="AAK433" s="1"/>
      <c r="AAL433" s="1"/>
      <c r="AAM433" s="1"/>
      <c r="AAN433" s="1"/>
      <c r="AAO433" s="1"/>
      <c r="AAP433" s="1"/>
      <c r="AAQ433" s="1"/>
      <c r="AAR433" s="1"/>
      <c r="AAS433" s="1"/>
      <c r="AAT433" s="1"/>
      <c r="AAU433" s="1"/>
      <c r="AAV433" s="1"/>
      <c r="AAW433" s="1"/>
      <c r="AAX433" s="1"/>
      <c r="AAY433" s="1"/>
      <c r="AAZ433" s="1"/>
      <c r="ABA433" s="1"/>
      <c r="ABB433" s="1"/>
      <c r="ABC433" s="1"/>
      <c r="ABD433" s="1"/>
      <c r="ABE433" s="1"/>
      <c r="ABF433" s="1"/>
      <c r="ABG433" s="1"/>
      <c r="ABH433" s="1"/>
      <c r="ABI433" s="1"/>
      <c r="ABJ433" s="1"/>
      <c r="ABK433" s="1"/>
      <c r="ABL433" s="1"/>
      <c r="ABM433" s="1"/>
      <c r="ABN433" s="1"/>
      <c r="ABO433" s="1"/>
      <c r="ABP433" s="1"/>
      <c r="ABQ433" s="1"/>
      <c r="ABR433" s="1"/>
      <c r="ABS433" s="1"/>
      <c r="ABT433" s="1"/>
      <c r="ABU433" s="1"/>
      <c r="ABV433" s="1"/>
      <c r="ABW433" s="1"/>
      <c r="ABX433" s="1"/>
      <c r="ABY433" s="1"/>
      <c r="ABZ433" s="1"/>
      <c r="ACA433" s="1"/>
      <c r="ACB433" s="1"/>
      <c r="ACC433" s="1"/>
      <c r="ACD433" s="1"/>
      <c r="ACE433" s="1"/>
      <c r="ACF433" s="1"/>
      <c r="ACG433" s="1"/>
      <c r="ACH433" s="1"/>
      <c r="ACI433" s="1"/>
      <c r="ACJ433" s="1"/>
      <c r="ACK433" s="1"/>
      <c r="ACL433" s="1"/>
      <c r="ACM433" s="1"/>
      <c r="ACN433" s="1"/>
      <c r="ACO433" s="1"/>
      <c r="ACP433" s="1"/>
      <c r="ACQ433" s="1"/>
      <c r="ACR433" s="1"/>
      <c r="ACS433" s="1"/>
      <c r="ACT433" s="1"/>
      <c r="ACU433" s="1"/>
      <c r="ACV433" s="1"/>
      <c r="ACW433" s="1"/>
      <c r="ACX433" s="1"/>
      <c r="ACY433" s="1"/>
      <c r="ACZ433" s="1"/>
      <c r="ADA433" s="1"/>
      <c r="ADB433" s="1"/>
      <c r="ADC433" s="1"/>
      <c r="ADD433" s="1"/>
      <c r="ADE433" s="1"/>
      <c r="ADF433" s="1"/>
      <c r="ADG433" s="1"/>
      <c r="ADH433" s="1"/>
      <c r="ADI433" s="1"/>
      <c r="ADJ433" s="1"/>
      <c r="ADK433" s="1"/>
      <c r="ADL433" s="1"/>
      <c r="ADM433" s="1"/>
      <c r="ADN433" s="1"/>
      <c r="ADO433" s="1"/>
      <c r="ADP433" s="1"/>
      <c r="ADQ433" s="1"/>
      <c r="ADR433" s="1"/>
      <c r="ADS433" s="1"/>
      <c r="ADT433" s="1"/>
      <c r="ADU433" s="1"/>
      <c r="ADV433" s="1"/>
      <c r="ADW433" s="1"/>
      <c r="ADX433" s="1"/>
      <c r="ADY433" s="1"/>
      <c r="ADZ433" s="1"/>
      <c r="AEA433" s="1"/>
      <c r="AEB433" s="1"/>
      <c r="AEC433" s="1"/>
      <c r="AED433" s="1"/>
      <c r="AEE433" s="1"/>
      <c r="AEF433" s="1"/>
      <c r="AEG433" s="1"/>
      <c r="AEH433" s="1"/>
      <c r="AEI433" s="1"/>
      <c r="AEJ433" s="1"/>
      <c r="AEK433" s="1"/>
      <c r="AEL433" s="1"/>
      <c r="AEM433" s="1"/>
      <c r="AEN433" s="1"/>
      <c r="AEO433" s="1"/>
      <c r="AEP433" s="1"/>
      <c r="AEQ433" s="1"/>
      <c r="AER433" s="1"/>
      <c r="AES433" s="1"/>
      <c r="AET433" s="1"/>
      <c r="AEU433" s="1"/>
      <c r="AEV433" s="1"/>
      <c r="AEW433" s="1"/>
      <c r="AEX433" s="1"/>
      <c r="AEY433" s="1"/>
      <c r="AEZ433" s="1"/>
      <c r="AFA433" s="1"/>
      <c r="AFB433" s="1"/>
      <c r="AFC433" s="1"/>
      <c r="AFD433" s="1"/>
      <c r="AFE433" s="1"/>
      <c r="AFF433" s="1"/>
      <c r="AFG433" s="1"/>
      <c r="AFH433" s="1"/>
      <c r="AFI433" s="1"/>
      <c r="AFJ433" s="1"/>
      <c r="AFK433" s="1"/>
      <c r="AFL433" s="1"/>
      <c r="AFM433" s="1"/>
      <c r="AFN433" s="1"/>
      <c r="AFO433" s="1"/>
      <c r="AFP433" s="1"/>
      <c r="AFQ433" s="1"/>
      <c r="AFR433" s="1"/>
      <c r="AFS433" s="1"/>
      <c r="AFT433" s="1"/>
      <c r="AFU433" s="1"/>
      <c r="AFV433" s="1"/>
      <c r="AFW433" s="1"/>
      <c r="AFX433" s="1"/>
      <c r="AFY433" s="1"/>
      <c r="AFZ433" s="1"/>
      <c r="AGA433" s="1"/>
      <c r="AGB433" s="1"/>
      <c r="AGC433" s="1"/>
      <c r="AGD433" s="1"/>
      <c r="AGE433" s="1"/>
      <c r="AGF433" s="1"/>
      <c r="AGG433" s="1"/>
      <c r="AGH433" s="1"/>
      <c r="AGI433" s="1"/>
      <c r="AGJ433" s="1"/>
      <c r="AGK433" s="1"/>
      <c r="AGL433" s="1"/>
      <c r="AGM433" s="1"/>
      <c r="AGN433" s="1"/>
      <c r="AGO433" s="1"/>
      <c r="AGP433" s="1"/>
      <c r="AGQ433" s="1"/>
      <c r="AGR433" s="1"/>
      <c r="AGS433" s="1"/>
      <c r="AGT433" s="1"/>
      <c r="AGU433" s="1"/>
      <c r="AGV433" s="1"/>
      <c r="AGW433" s="1"/>
      <c r="AGX433" s="1"/>
      <c r="AGY433" s="1"/>
      <c r="AGZ433" s="1"/>
      <c r="AHA433" s="1"/>
      <c r="AHB433" s="1"/>
      <c r="AHC433" s="1"/>
      <c r="AHD433" s="1"/>
      <c r="AHE433" s="1"/>
      <c r="AHF433" s="1"/>
      <c r="AHG433" s="1"/>
      <c r="AHH433" s="1"/>
      <c r="AHI433" s="1"/>
      <c r="AHJ433" s="1"/>
      <c r="AHK433" s="1"/>
      <c r="AHL433" s="1"/>
      <c r="AHM433" s="1"/>
      <c r="AHN433" s="1"/>
      <c r="AHO433" s="1"/>
      <c r="AHP433" s="1"/>
      <c r="AHQ433" s="1"/>
      <c r="AHR433" s="1"/>
      <c r="AHS433" s="1"/>
      <c r="AHT433" s="1"/>
      <c r="AHU433" s="1"/>
      <c r="AHV433" s="1"/>
      <c r="AHW433" s="1"/>
      <c r="AHX433" s="1"/>
      <c r="AHY433" s="1"/>
      <c r="AHZ433" s="1"/>
      <c r="AIA433" s="1"/>
      <c r="AIB433" s="1"/>
      <c r="AIC433" s="1"/>
      <c r="AID433" s="1"/>
      <c r="AIE433" s="1"/>
      <c r="AIF433" s="1"/>
      <c r="AIG433" s="1"/>
      <c r="AIH433" s="1"/>
      <c r="AII433" s="1"/>
      <c r="AIJ433" s="1"/>
      <c r="AIK433" s="1"/>
      <c r="AIL433" s="1"/>
      <c r="AIM433" s="1"/>
      <c r="AIN433" s="1"/>
      <c r="AIO433" s="1"/>
      <c r="AIP433" s="1"/>
      <c r="AIQ433" s="1"/>
      <c r="AIR433" s="1"/>
      <c r="AIS433" s="1"/>
      <c r="AIT433" s="1"/>
      <c r="AIU433" s="1"/>
      <c r="AIV433" s="1"/>
      <c r="AIW433" s="1"/>
      <c r="AIX433" s="1"/>
      <c r="AIY433" s="1"/>
      <c r="AIZ433" s="1"/>
      <c r="AJA433" s="1"/>
      <c r="AJB433" s="1"/>
      <c r="AJC433" s="1"/>
      <c r="AJD433" s="1"/>
      <c r="AJE433" s="1"/>
      <c r="AJF433" s="1"/>
      <c r="AJG433" s="1"/>
      <c r="AJH433" s="1"/>
      <c r="AJI433" s="1"/>
      <c r="AJJ433" s="1"/>
      <c r="AJK433" s="1"/>
      <c r="AJL433" s="1"/>
      <c r="AJM433" s="1"/>
      <c r="AJN433" s="1"/>
      <c r="AJO433" s="1"/>
      <c r="AJP433" s="1"/>
      <c r="AJQ433" s="1"/>
      <c r="AJR433" s="1"/>
      <c r="AJS433" s="1"/>
      <c r="AJT433" s="1"/>
      <c r="AJU433" s="1"/>
      <c r="AJV433" s="1"/>
      <c r="AJW433" s="1"/>
      <c r="AJX433" s="1"/>
      <c r="AJY433" s="1"/>
      <c r="AJZ433" s="1"/>
      <c r="AKA433" s="1"/>
      <c r="AKB433" s="1"/>
      <c r="AKC433" s="1"/>
      <c r="AKD433" s="1"/>
      <c r="AKE433" s="1"/>
      <c r="AKF433" s="1"/>
      <c r="AKG433" s="1"/>
      <c r="AKH433" s="1"/>
      <c r="AKI433" s="1"/>
      <c r="AKJ433" s="1"/>
      <c r="AKK433" s="1"/>
      <c r="AKL433" s="1"/>
      <c r="AKM433" s="1"/>
      <c r="AKN433" s="1"/>
      <c r="AKO433" s="1"/>
      <c r="AKP433" s="1"/>
      <c r="AKQ433" s="1"/>
      <c r="AKR433" s="1"/>
      <c r="AKS433" s="1"/>
      <c r="AKT433" s="1"/>
      <c r="AKU433" s="1"/>
      <c r="AKV433" s="1"/>
      <c r="AKW433" s="1"/>
      <c r="AKX433" s="1"/>
      <c r="AKY433" s="1"/>
      <c r="AKZ433" s="1"/>
      <c r="ALA433" s="1"/>
      <c r="ALB433" s="1"/>
      <c r="ALC433" s="1"/>
      <c r="ALD433" s="1"/>
      <c r="ALE433" s="1"/>
      <c r="ALF433" s="1"/>
      <c r="ALG433" s="1"/>
      <c r="ALH433" s="1"/>
      <c r="ALI433" s="1"/>
      <c r="ALJ433" s="1"/>
      <c r="ALK433" s="1"/>
      <c r="ALL433" s="1"/>
      <c r="ALM433" s="1"/>
      <c r="ALN433" s="1"/>
      <c r="ALO433" s="1"/>
      <c r="ALP433" s="1"/>
      <c r="ALQ433" s="1"/>
      <c r="ALR433" s="1"/>
      <c r="ALS433" s="1"/>
      <c r="ALT433" s="1"/>
      <c r="ALU433" s="1"/>
      <c r="ALV433" s="1"/>
      <c r="ALW433" s="1"/>
      <c r="ALX433" s="1"/>
      <c r="ALY433" s="1"/>
      <c r="ALZ433" s="1"/>
      <c r="AMA433" s="1"/>
      <c r="AMB433" s="1"/>
      <c r="AMC433" s="1"/>
      <c r="AMD433" s="1"/>
      <c r="AME433" s="1"/>
      <c r="AMF433" s="1"/>
      <c r="AMG433" s="1"/>
      <c r="AMH433" s="1"/>
      <c r="AMI433" s="1"/>
      <c r="AMJ433" s="1"/>
    </row>
    <row r="434" spans="1:1024" customFormat="1" hidden="1" x14ac:dyDescent="0.25">
      <c r="A434" s="49" t="s">
        <v>974</v>
      </c>
      <c r="B434" s="10">
        <v>8419908509</v>
      </c>
      <c r="C434" s="13" t="s">
        <v>968</v>
      </c>
      <c r="D434" s="27" t="s">
        <v>975</v>
      </c>
      <c r="E434" s="27" t="s">
        <v>870</v>
      </c>
      <c r="F434" s="10"/>
      <c r="G434" s="10"/>
      <c r="H434" s="10"/>
      <c r="I434" s="10"/>
      <c r="J434" s="10"/>
      <c r="K434" s="38" t="s">
        <v>858</v>
      </c>
      <c r="L434" s="38">
        <v>7118004789</v>
      </c>
      <c r="M434" s="38" t="s">
        <v>859</v>
      </c>
      <c r="N434" s="13" t="s">
        <v>860</v>
      </c>
      <c r="O434" s="13" t="s">
        <v>861</v>
      </c>
      <c r="P434" s="15">
        <v>8419</v>
      </c>
      <c r="Q434" s="13" t="str">
        <f>MID(Таблица1[[#This Row],[ТН ВЭД 1]],1,2)</f>
        <v>84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  <c r="KK434" s="1"/>
      <c r="KL434" s="1"/>
      <c r="KM434" s="1"/>
      <c r="KN434" s="1"/>
      <c r="KO434" s="1"/>
      <c r="KP434" s="1"/>
      <c r="KQ434" s="1"/>
      <c r="KR434" s="1"/>
      <c r="KS434" s="1"/>
      <c r="KT434" s="1"/>
      <c r="KU434" s="1"/>
      <c r="KV434" s="1"/>
      <c r="KW434" s="1"/>
      <c r="KX434" s="1"/>
      <c r="KY434" s="1"/>
      <c r="KZ434" s="1"/>
      <c r="LA434" s="1"/>
      <c r="LB434" s="1"/>
      <c r="LC434" s="1"/>
      <c r="LD434" s="1"/>
      <c r="LE434" s="1"/>
      <c r="LF434" s="1"/>
      <c r="LG434" s="1"/>
      <c r="LH434" s="1"/>
      <c r="LI434" s="1"/>
      <c r="LJ434" s="1"/>
      <c r="LK434" s="1"/>
      <c r="LL434" s="1"/>
      <c r="LM434" s="1"/>
      <c r="LN434" s="1"/>
      <c r="LO434" s="1"/>
      <c r="LP434" s="1"/>
      <c r="LQ434" s="1"/>
      <c r="LR434" s="1"/>
      <c r="LS434" s="1"/>
      <c r="LT434" s="1"/>
      <c r="LU434" s="1"/>
      <c r="LV434" s="1"/>
      <c r="LW434" s="1"/>
      <c r="LX434" s="1"/>
      <c r="LY434" s="1"/>
      <c r="LZ434" s="1"/>
      <c r="MA434" s="1"/>
      <c r="MB434" s="1"/>
      <c r="MC434" s="1"/>
      <c r="MD434" s="1"/>
      <c r="ME434" s="1"/>
      <c r="MF434" s="1"/>
      <c r="MG434" s="1"/>
      <c r="MH434" s="1"/>
      <c r="MI434" s="1"/>
      <c r="MJ434" s="1"/>
      <c r="MK434" s="1"/>
      <c r="ML434" s="1"/>
      <c r="MM434" s="1"/>
      <c r="MN434" s="1"/>
      <c r="MO434" s="1"/>
      <c r="MP434" s="1"/>
      <c r="MQ434" s="1"/>
      <c r="MR434" s="1"/>
      <c r="MS434" s="1"/>
      <c r="MT434" s="1"/>
      <c r="MU434" s="1"/>
      <c r="MV434" s="1"/>
      <c r="MW434" s="1"/>
      <c r="MX434" s="1"/>
      <c r="MY434" s="1"/>
      <c r="MZ434" s="1"/>
      <c r="NA434" s="1"/>
      <c r="NB434" s="1"/>
      <c r="NC434" s="1"/>
      <c r="ND434" s="1"/>
      <c r="NE434" s="1"/>
      <c r="NF434" s="1"/>
      <c r="NG434" s="1"/>
      <c r="NH434" s="1"/>
      <c r="NI434" s="1"/>
      <c r="NJ434" s="1"/>
      <c r="NK434" s="1"/>
      <c r="NL434" s="1"/>
      <c r="NM434" s="1"/>
      <c r="NN434" s="1"/>
      <c r="NO434" s="1"/>
      <c r="NP434" s="1"/>
      <c r="NQ434" s="1"/>
      <c r="NR434" s="1"/>
      <c r="NS434" s="1"/>
      <c r="NT434" s="1"/>
      <c r="NU434" s="1"/>
      <c r="NV434" s="1"/>
      <c r="NW434" s="1"/>
      <c r="NX434" s="1"/>
      <c r="NY434" s="1"/>
      <c r="NZ434" s="1"/>
      <c r="OA434" s="1"/>
      <c r="OB434" s="1"/>
      <c r="OC434" s="1"/>
      <c r="OD434" s="1"/>
      <c r="OE434" s="1"/>
      <c r="OF434" s="1"/>
      <c r="OG434" s="1"/>
      <c r="OH434" s="1"/>
      <c r="OI434" s="1"/>
      <c r="OJ434" s="1"/>
      <c r="OK434" s="1"/>
      <c r="OL434" s="1"/>
      <c r="OM434" s="1"/>
      <c r="ON434" s="1"/>
      <c r="OO434" s="1"/>
      <c r="OP434" s="1"/>
      <c r="OQ434" s="1"/>
      <c r="OR434" s="1"/>
      <c r="OS434" s="1"/>
      <c r="OT434" s="1"/>
      <c r="OU434" s="1"/>
      <c r="OV434" s="1"/>
      <c r="OW434" s="1"/>
      <c r="OX434" s="1"/>
      <c r="OY434" s="1"/>
      <c r="OZ434" s="1"/>
      <c r="PA434" s="1"/>
      <c r="PB434" s="1"/>
      <c r="PC434" s="1"/>
      <c r="PD434" s="1"/>
      <c r="PE434" s="1"/>
      <c r="PF434" s="1"/>
      <c r="PG434" s="1"/>
      <c r="PH434" s="1"/>
      <c r="PI434" s="1"/>
      <c r="PJ434" s="1"/>
      <c r="PK434" s="1"/>
      <c r="PL434" s="1"/>
      <c r="PM434" s="1"/>
      <c r="PN434" s="1"/>
      <c r="PO434" s="1"/>
      <c r="PP434" s="1"/>
      <c r="PQ434" s="1"/>
      <c r="PR434" s="1"/>
      <c r="PS434" s="1"/>
      <c r="PT434" s="1"/>
      <c r="PU434" s="1"/>
      <c r="PV434" s="1"/>
      <c r="PW434" s="1"/>
      <c r="PX434" s="1"/>
      <c r="PY434" s="1"/>
      <c r="PZ434" s="1"/>
      <c r="QA434" s="1"/>
      <c r="QB434" s="1"/>
      <c r="QC434" s="1"/>
      <c r="QD434" s="1"/>
      <c r="QE434" s="1"/>
      <c r="QF434" s="1"/>
      <c r="QG434" s="1"/>
      <c r="QH434" s="1"/>
      <c r="QI434" s="1"/>
      <c r="QJ434" s="1"/>
      <c r="QK434" s="1"/>
      <c r="QL434" s="1"/>
      <c r="QM434" s="1"/>
      <c r="QN434" s="1"/>
      <c r="QO434" s="1"/>
      <c r="QP434" s="1"/>
      <c r="QQ434" s="1"/>
      <c r="QR434" s="1"/>
      <c r="QS434" s="1"/>
      <c r="QT434" s="1"/>
      <c r="QU434" s="1"/>
      <c r="QV434" s="1"/>
      <c r="QW434" s="1"/>
      <c r="QX434" s="1"/>
      <c r="QY434" s="1"/>
      <c r="QZ434" s="1"/>
      <c r="RA434" s="1"/>
      <c r="RB434" s="1"/>
      <c r="RC434" s="1"/>
      <c r="RD434" s="1"/>
      <c r="RE434" s="1"/>
      <c r="RF434" s="1"/>
      <c r="RG434" s="1"/>
      <c r="RH434" s="1"/>
      <c r="RI434" s="1"/>
      <c r="RJ434" s="1"/>
      <c r="RK434" s="1"/>
      <c r="RL434" s="1"/>
      <c r="RM434" s="1"/>
      <c r="RN434" s="1"/>
      <c r="RO434" s="1"/>
      <c r="RP434" s="1"/>
      <c r="RQ434" s="1"/>
      <c r="RR434" s="1"/>
      <c r="RS434" s="1"/>
      <c r="RT434" s="1"/>
      <c r="RU434" s="1"/>
      <c r="RV434" s="1"/>
      <c r="RW434" s="1"/>
      <c r="RX434" s="1"/>
      <c r="RY434" s="1"/>
      <c r="RZ434" s="1"/>
      <c r="SA434" s="1"/>
      <c r="SB434" s="1"/>
      <c r="SC434" s="1"/>
      <c r="SD434" s="1"/>
      <c r="SE434" s="1"/>
      <c r="SF434" s="1"/>
      <c r="SG434" s="1"/>
      <c r="SH434" s="1"/>
      <c r="SI434" s="1"/>
      <c r="SJ434" s="1"/>
      <c r="SK434" s="1"/>
      <c r="SL434" s="1"/>
      <c r="SM434" s="1"/>
      <c r="SN434" s="1"/>
      <c r="SO434" s="1"/>
      <c r="SP434" s="1"/>
      <c r="SQ434" s="1"/>
      <c r="SR434" s="1"/>
      <c r="SS434" s="1"/>
      <c r="ST434" s="1"/>
      <c r="SU434" s="1"/>
      <c r="SV434" s="1"/>
      <c r="SW434" s="1"/>
      <c r="SX434" s="1"/>
      <c r="SY434" s="1"/>
      <c r="SZ434" s="1"/>
      <c r="TA434" s="1"/>
      <c r="TB434" s="1"/>
      <c r="TC434" s="1"/>
      <c r="TD434" s="1"/>
      <c r="TE434" s="1"/>
      <c r="TF434" s="1"/>
      <c r="TG434" s="1"/>
      <c r="TH434" s="1"/>
      <c r="TI434" s="1"/>
      <c r="TJ434" s="1"/>
      <c r="TK434" s="1"/>
      <c r="TL434" s="1"/>
      <c r="TM434" s="1"/>
      <c r="TN434" s="1"/>
      <c r="TO434" s="1"/>
      <c r="TP434" s="1"/>
      <c r="TQ434" s="1"/>
      <c r="TR434" s="1"/>
      <c r="TS434" s="1"/>
      <c r="TT434" s="1"/>
      <c r="TU434" s="1"/>
      <c r="TV434" s="1"/>
      <c r="TW434" s="1"/>
      <c r="TX434" s="1"/>
      <c r="TY434" s="1"/>
      <c r="TZ434" s="1"/>
      <c r="UA434" s="1"/>
      <c r="UB434" s="1"/>
      <c r="UC434" s="1"/>
      <c r="UD434" s="1"/>
      <c r="UE434" s="1"/>
      <c r="UF434" s="1"/>
      <c r="UG434" s="1"/>
      <c r="UH434" s="1"/>
      <c r="UI434" s="1"/>
      <c r="UJ434" s="1"/>
      <c r="UK434" s="1"/>
      <c r="UL434" s="1"/>
      <c r="UM434" s="1"/>
      <c r="UN434" s="1"/>
      <c r="UO434" s="1"/>
      <c r="UP434" s="1"/>
      <c r="UQ434" s="1"/>
      <c r="UR434" s="1"/>
      <c r="US434" s="1"/>
      <c r="UT434" s="1"/>
      <c r="UU434" s="1"/>
      <c r="UV434" s="1"/>
      <c r="UW434" s="1"/>
      <c r="UX434" s="1"/>
      <c r="UY434" s="1"/>
      <c r="UZ434" s="1"/>
      <c r="VA434" s="1"/>
      <c r="VB434" s="1"/>
      <c r="VC434" s="1"/>
      <c r="VD434" s="1"/>
      <c r="VE434" s="1"/>
      <c r="VF434" s="1"/>
      <c r="VG434" s="1"/>
      <c r="VH434" s="1"/>
      <c r="VI434" s="1"/>
      <c r="VJ434" s="1"/>
      <c r="VK434" s="1"/>
      <c r="VL434" s="1"/>
      <c r="VM434" s="1"/>
      <c r="VN434" s="1"/>
      <c r="VO434" s="1"/>
      <c r="VP434" s="1"/>
      <c r="VQ434" s="1"/>
      <c r="VR434" s="1"/>
      <c r="VS434" s="1"/>
      <c r="VT434" s="1"/>
      <c r="VU434" s="1"/>
      <c r="VV434" s="1"/>
      <c r="VW434" s="1"/>
      <c r="VX434" s="1"/>
      <c r="VY434" s="1"/>
      <c r="VZ434" s="1"/>
      <c r="WA434" s="1"/>
      <c r="WB434" s="1"/>
      <c r="WC434" s="1"/>
      <c r="WD434" s="1"/>
      <c r="WE434" s="1"/>
      <c r="WF434" s="1"/>
      <c r="WG434" s="1"/>
      <c r="WH434" s="1"/>
      <c r="WI434" s="1"/>
      <c r="WJ434" s="1"/>
      <c r="WK434" s="1"/>
      <c r="WL434" s="1"/>
      <c r="WM434" s="1"/>
      <c r="WN434" s="1"/>
      <c r="WO434" s="1"/>
      <c r="WP434" s="1"/>
      <c r="WQ434" s="1"/>
      <c r="WR434" s="1"/>
      <c r="WS434" s="1"/>
      <c r="WT434" s="1"/>
      <c r="WU434" s="1"/>
      <c r="WV434" s="1"/>
      <c r="WW434" s="1"/>
      <c r="WX434" s="1"/>
      <c r="WY434" s="1"/>
      <c r="WZ434" s="1"/>
      <c r="XA434" s="1"/>
      <c r="XB434" s="1"/>
      <c r="XC434" s="1"/>
      <c r="XD434" s="1"/>
      <c r="XE434" s="1"/>
      <c r="XF434" s="1"/>
      <c r="XG434" s="1"/>
      <c r="XH434" s="1"/>
      <c r="XI434" s="1"/>
      <c r="XJ434" s="1"/>
      <c r="XK434" s="1"/>
      <c r="XL434" s="1"/>
      <c r="XM434" s="1"/>
      <c r="XN434" s="1"/>
      <c r="XO434" s="1"/>
      <c r="XP434" s="1"/>
      <c r="XQ434" s="1"/>
      <c r="XR434" s="1"/>
      <c r="XS434" s="1"/>
      <c r="XT434" s="1"/>
      <c r="XU434" s="1"/>
      <c r="XV434" s="1"/>
      <c r="XW434" s="1"/>
      <c r="XX434" s="1"/>
      <c r="XY434" s="1"/>
      <c r="XZ434" s="1"/>
      <c r="YA434" s="1"/>
      <c r="YB434" s="1"/>
      <c r="YC434" s="1"/>
      <c r="YD434" s="1"/>
      <c r="YE434" s="1"/>
      <c r="YF434" s="1"/>
      <c r="YG434" s="1"/>
      <c r="YH434" s="1"/>
      <c r="YI434" s="1"/>
      <c r="YJ434" s="1"/>
      <c r="YK434" s="1"/>
      <c r="YL434" s="1"/>
      <c r="YM434" s="1"/>
      <c r="YN434" s="1"/>
      <c r="YO434" s="1"/>
      <c r="YP434" s="1"/>
      <c r="YQ434" s="1"/>
      <c r="YR434" s="1"/>
      <c r="YS434" s="1"/>
      <c r="YT434" s="1"/>
      <c r="YU434" s="1"/>
      <c r="YV434" s="1"/>
      <c r="YW434" s="1"/>
      <c r="YX434" s="1"/>
      <c r="YY434" s="1"/>
      <c r="YZ434" s="1"/>
      <c r="ZA434" s="1"/>
      <c r="ZB434" s="1"/>
      <c r="ZC434" s="1"/>
      <c r="ZD434" s="1"/>
      <c r="ZE434" s="1"/>
      <c r="ZF434" s="1"/>
      <c r="ZG434" s="1"/>
      <c r="ZH434" s="1"/>
      <c r="ZI434" s="1"/>
      <c r="ZJ434" s="1"/>
      <c r="ZK434" s="1"/>
      <c r="ZL434" s="1"/>
      <c r="ZM434" s="1"/>
      <c r="ZN434" s="1"/>
      <c r="ZO434" s="1"/>
      <c r="ZP434" s="1"/>
      <c r="ZQ434" s="1"/>
      <c r="ZR434" s="1"/>
      <c r="ZS434" s="1"/>
      <c r="ZT434" s="1"/>
      <c r="ZU434" s="1"/>
      <c r="ZV434" s="1"/>
      <c r="ZW434" s="1"/>
      <c r="ZX434" s="1"/>
      <c r="ZY434" s="1"/>
      <c r="ZZ434" s="1"/>
      <c r="AAA434" s="1"/>
      <c r="AAB434" s="1"/>
      <c r="AAC434" s="1"/>
      <c r="AAD434" s="1"/>
      <c r="AAE434" s="1"/>
      <c r="AAF434" s="1"/>
      <c r="AAG434" s="1"/>
      <c r="AAH434" s="1"/>
      <c r="AAI434" s="1"/>
      <c r="AAJ434" s="1"/>
      <c r="AAK434" s="1"/>
      <c r="AAL434" s="1"/>
      <c r="AAM434" s="1"/>
      <c r="AAN434" s="1"/>
      <c r="AAO434" s="1"/>
      <c r="AAP434" s="1"/>
      <c r="AAQ434" s="1"/>
      <c r="AAR434" s="1"/>
      <c r="AAS434" s="1"/>
      <c r="AAT434" s="1"/>
      <c r="AAU434" s="1"/>
      <c r="AAV434" s="1"/>
      <c r="AAW434" s="1"/>
      <c r="AAX434" s="1"/>
      <c r="AAY434" s="1"/>
      <c r="AAZ434" s="1"/>
      <c r="ABA434" s="1"/>
      <c r="ABB434" s="1"/>
      <c r="ABC434" s="1"/>
      <c r="ABD434" s="1"/>
      <c r="ABE434" s="1"/>
      <c r="ABF434" s="1"/>
      <c r="ABG434" s="1"/>
      <c r="ABH434" s="1"/>
      <c r="ABI434" s="1"/>
      <c r="ABJ434" s="1"/>
      <c r="ABK434" s="1"/>
      <c r="ABL434" s="1"/>
      <c r="ABM434" s="1"/>
      <c r="ABN434" s="1"/>
      <c r="ABO434" s="1"/>
      <c r="ABP434" s="1"/>
      <c r="ABQ434" s="1"/>
      <c r="ABR434" s="1"/>
      <c r="ABS434" s="1"/>
      <c r="ABT434" s="1"/>
      <c r="ABU434" s="1"/>
      <c r="ABV434" s="1"/>
      <c r="ABW434" s="1"/>
      <c r="ABX434" s="1"/>
      <c r="ABY434" s="1"/>
      <c r="ABZ434" s="1"/>
      <c r="ACA434" s="1"/>
      <c r="ACB434" s="1"/>
      <c r="ACC434" s="1"/>
      <c r="ACD434" s="1"/>
      <c r="ACE434" s="1"/>
      <c r="ACF434" s="1"/>
      <c r="ACG434" s="1"/>
      <c r="ACH434" s="1"/>
      <c r="ACI434" s="1"/>
      <c r="ACJ434" s="1"/>
      <c r="ACK434" s="1"/>
      <c r="ACL434" s="1"/>
      <c r="ACM434" s="1"/>
      <c r="ACN434" s="1"/>
      <c r="ACO434" s="1"/>
      <c r="ACP434" s="1"/>
      <c r="ACQ434" s="1"/>
      <c r="ACR434" s="1"/>
      <c r="ACS434" s="1"/>
      <c r="ACT434" s="1"/>
      <c r="ACU434" s="1"/>
      <c r="ACV434" s="1"/>
      <c r="ACW434" s="1"/>
      <c r="ACX434" s="1"/>
      <c r="ACY434" s="1"/>
      <c r="ACZ434" s="1"/>
      <c r="ADA434" s="1"/>
      <c r="ADB434" s="1"/>
      <c r="ADC434" s="1"/>
      <c r="ADD434" s="1"/>
      <c r="ADE434" s="1"/>
      <c r="ADF434" s="1"/>
      <c r="ADG434" s="1"/>
      <c r="ADH434" s="1"/>
      <c r="ADI434" s="1"/>
      <c r="ADJ434" s="1"/>
      <c r="ADK434" s="1"/>
      <c r="ADL434" s="1"/>
      <c r="ADM434" s="1"/>
      <c r="ADN434" s="1"/>
      <c r="ADO434" s="1"/>
      <c r="ADP434" s="1"/>
      <c r="ADQ434" s="1"/>
      <c r="ADR434" s="1"/>
      <c r="ADS434" s="1"/>
      <c r="ADT434" s="1"/>
      <c r="ADU434" s="1"/>
      <c r="ADV434" s="1"/>
      <c r="ADW434" s="1"/>
      <c r="ADX434" s="1"/>
      <c r="ADY434" s="1"/>
      <c r="ADZ434" s="1"/>
      <c r="AEA434" s="1"/>
      <c r="AEB434" s="1"/>
      <c r="AEC434" s="1"/>
      <c r="AED434" s="1"/>
      <c r="AEE434" s="1"/>
      <c r="AEF434" s="1"/>
      <c r="AEG434" s="1"/>
      <c r="AEH434" s="1"/>
      <c r="AEI434" s="1"/>
      <c r="AEJ434" s="1"/>
      <c r="AEK434" s="1"/>
      <c r="AEL434" s="1"/>
      <c r="AEM434" s="1"/>
      <c r="AEN434" s="1"/>
      <c r="AEO434" s="1"/>
      <c r="AEP434" s="1"/>
      <c r="AEQ434" s="1"/>
      <c r="AER434" s="1"/>
      <c r="AES434" s="1"/>
      <c r="AET434" s="1"/>
      <c r="AEU434" s="1"/>
      <c r="AEV434" s="1"/>
      <c r="AEW434" s="1"/>
      <c r="AEX434" s="1"/>
      <c r="AEY434" s="1"/>
      <c r="AEZ434" s="1"/>
      <c r="AFA434" s="1"/>
      <c r="AFB434" s="1"/>
      <c r="AFC434" s="1"/>
      <c r="AFD434" s="1"/>
      <c r="AFE434" s="1"/>
      <c r="AFF434" s="1"/>
      <c r="AFG434" s="1"/>
      <c r="AFH434" s="1"/>
      <c r="AFI434" s="1"/>
      <c r="AFJ434" s="1"/>
      <c r="AFK434" s="1"/>
      <c r="AFL434" s="1"/>
      <c r="AFM434" s="1"/>
      <c r="AFN434" s="1"/>
      <c r="AFO434" s="1"/>
      <c r="AFP434" s="1"/>
      <c r="AFQ434" s="1"/>
      <c r="AFR434" s="1"/>
      <c r="AFS434" s="1"/>
      <c r="AFT434" s="1"/>
      <c r="AFU434" s="1"/>
      <c r="AFV434" s="1"/>
      <c r="AFW434" s="1"/>
      <c r="AFX434" s="1"/>
      <c r="AFY434" s="1"/>
      <c r="AFZ434" s="1"/>
      <c r="AGA434" s="1"/>
      <c r="AGB434" s="1"/>
      <c r="AGC434" s="1"/>
      <c r="AGD434" s="1"/>
      <c r="AGE434" s="1"/>
      <c r="AGF434" s="1"/>
      <c r="AGG434" s="1"/>
      <c r="AGH434" s="1"/>
      <c r="AGI434" s="1"/>
      <c r="AGJ434" s="1"/>
      <c r="AGK434" s="1"/>
      <c r="AGL434" s="1"/>
      <c r="AGM434" s="1"/>
      <c r="AGN434" s="1"/>
      <c r="AGO434" s="1"/>
      <c r="AGP434" s="1"/>
      <c r="AGQ434" s="1"/>
      <c r="AGR434" s="1"/>
      <c r="AGS434" s="1"/>
      <c r="AGT434" s="1"/>
      <c r="AGU434" s="1"/>
      <c r="AGV434" s="1"/>
      <c r="AGW434" s="1"/>
      <c r="AGX434" s="1"/>
      <c r="AGY434" s="1"/>
      <c r="AGZ434" s="1"/>
      <c r="AHA434" s="1"/>
      <c r="AHB434" s="1"/>
      <c r="AHC434" s="1"/>
      <c r="AHD434" s="1"/>
      <c r="AHE434" s="1"/>
      <c r="AHF434" s="1"/>
      <c r="AHG434" s="1"/>
      <c r="AHH434" s="1"/>
      <c r="AHI434" s="1"/>
      <c r="AHJ434" s="1"/>
      <c r="AHK434" s="1"/>
      <c r="AHL434" s="1"/>
      <c r="AHM434" s="1"/>
      <c r="AHN434" s="1"/>
      <c r="AHO434" s="1"/>
      <c r="AHP434" s="1"/>
      <c r="AHQ434" s="1"/>
      <c r="AHR434" s="1"/>
      <c r="AHS434" s="1"/>
      <c r="AHT434" s="1"/>
      <c r="AHU434" s="1"/>
      <c r="AHV434" s="1"/>
      <c r="AHW434" s="1"/>
      <c r="AHX434" s="1"/>
      <c r="AHY434" s="1"/>
      <c r="AHZ434" s="1"/>
      <c r="AIA434" s="1"/>
      <c r="AIB434" s="1"/>
      <c r="AIC434" s="1"/>
      <c r="AID434" s="1"/>
      <c r="AIE434" s="1"/>
      <c r="AIF434" s="1"/>
      <c r="AIG434" s="1"/>
      <c r="AIH434" s="1"/>
      <c r="AII434" s="1"/>
      <c r="AIJ434" s="1"/>
      <c r="AIK434" s="1"/>
      <c r="AIL434" s="1"/>
      <c r="AIM434" s="1"/>
      <c r="AIN434" s="1"/>
      <c r="AIO434" s="1"/>
      <c r="AIP434" s="1"/>
      <c r="AIQ434" s="1"/>
      <c r="AIR434" s="1"/>
      <c r="AIS434" s="1"/>
      <c r="AIT434" s="1"/>
      <c r="AIU434" s="1"/>
      <c r="AIV434" s="1"/>
      <c r="AIW434" s="1"/>
      <c r="AIX434" s="1"/>
      <c r="AIY434" s="1"/>
      <c r="AIZ434" s="1"/>
      <c r="AJA434" s="1"/>
      <c r="AJB434" s="1"/>
      <c r="AJC434" s="1"/>
      <c r="AJD434" s="1"/>
      <c r="AJE434" s="1"/>
      <c r="AJF434" s="1"/>
      <c r="AJG434" s="1"/>
      <c r="AJH434" s="1"/>
      <c r="AJI434" s="1"/>
      <c r="AJJ434" s="1"/>
      <c r="AJK434" s="1"/>
      <c r="AJL434" s="1"/>
      <c r="AJM434" s="1"/>
      <c r="AJN434" s="1"/>
      <c r="AJO434" s="1"/>
      <c r="AJP434" s="1"/>
      <c r="AJQ434" s="1"/>
      <c r="AJR434" s="1"/>
      <c r="AJS434" s="1"/>
      <c r="AJT434" s="1"/>
      <c r="AJU434" s="1"/>
      <c r="AJV434" s="1"/>
      <c r="AJW434" s="1"/>
      <c r="AJX434" s="1"/>
      <c r="AJY434" s="1"/>
      <c r="AJZ434" s="1"/>
      <c r="AKA434" s="1"/>
      <c r="AKB434" s="1"/>
      <c r="AKC434" s="1"/>
      <c r="AKD434" s="1"/>
      <c r="AKE434" s="1"/>
      <c r="AKF434" s="1"/>
      <c r="AKG434" s="1"/>
      <c r="AKH434" s="1"/>
      <c r="AKI434" s="1"/>
      <c r="AKJ434" s="1"/>
      <c r="AKK434" s="1"/>
      <c r="AKL434" s="1"/>
      <c r="AKM434" s="1"/>
      <c r="AKN434" s="1"/>
      <c r="AKO434" s="1"/>
      <c r="AKP434" s="1"/>
      <c r="AKQ434" s="1"/>
      <c r="AKR434" s="1"/>
      <c r="AKS434" s="1"/>
      <c r="AKT434" s="1"/>
      <c r="AKU434" s="1"/>
      <c r="AKV434" s="1"/>
      <c r="AKW434" s="1"/>
      <c r="AKX434" s="1"/>
      <c r="AKY434" s="1"/>
      <c r="AKZ434" s="1"/>
      <c r="ALA434" s="1"/>
      <c r="ALB434" s="1"/>
      <c r="ALC434" s="1"/>
      <c r="ALD434" s="1"/>
      <c r="ALE434" s="1"/>
      <c r="ALF434" s="1"/>
      <c r="ALG434" s="1"/>
      <c r="ALH434" s="1"/>
      <c r="ALI434" s="1"/>
      <c r="ALJ434" s="1"/>
      <c r="ALK434" s="1"/>
      <c r="ALL434" s="1"/>
      <c r="ALM434" s="1"/>
      <c r="ALN434" s="1"/>
      <c r="ALO434" s="1"/>
      <c r="ALP434" s="1"/>
      <c r="ALQ434" s="1"/>
      <c r="ALR434" s="1"/>
      <c r="ALS434" s="1"/>
      <c r="ALT434" s="1"/>
      <c r="ALU434" s="1"/>
      <c r="ALV434" s="1"/>
      <c r="ALW434" s="1"/>
      <c r="ALX434" s="1"/>
      <c r="ALY434" s="1"/>
      <c r="ALZ434" s="1"/>
      <c r="AMA434" s="1"/>
      <c r="AMB434" s="1"/>
      <c r="AMC434" s="1"/>
      <c r="AMD434" s="1"/>
      <c r="AME434" s="1"/>
      <c r="AMF434" s="1"/>
      <c r="AMG434" s="1"/>
      <c r="AMH434" s="1"/>
      <c r="AMI434" s="1"/>
      <c r="AMJ434" s="1"/>
    </row>
    <row r="435" spans="1:1024" customFormat="1" hidden="1" x14ac:dyDescent="0.25">
      <c r="A435" s="41" t="s">
        <v>976</v>
      </c>
      <c r="B435" s="3">
        <v>8413910008</v>
      </c>
      <c r="C435" s="6" t="s">
        <v>968</v>
      </c>
      <c r="D435" s="23" t="s">
        <v>977</v>
      </c>
      <c r="E435" s="23" t="s">
        <v>870</v>
      </c>
      <c r="F435" s="3"/>
      <c r="G435" s="3"/>
      <c r="H435" s="3"/>
      <c r="I435" s="3"/>
      <c r="J435" s="3"/>
      <c r="K435" s="37" t="s">
        <v>858</v>
      </c>
      <c r="L435" s="37">
        <v>7118004789</v>
      </c>
      <c r="M435" s="37" t="s">
        <v>859</v>
      </c>
      <c r="N435" s="6" t="s">
        <v>860</v>
      </c>
      <c r="O435" s="6" t="s">
        <v>861</v>
      </c>
      <c r="P435" s="8">
        <v>8413</v>
      </c>
      <c r="Q435" s="6" t="str">
        <f>MID(Таблица1[[#This Row],[ТН ВЭД 1]],1,2)</f>
        <v>84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  <c r="KJ435" s="1"/>
      <c r="KK435" s="1"/>
      <c r="KL435" s="1"/>
      <c r="KM435" s="1"/>
      <c r="KN435" s="1"/>
      <c r="KO435" s="1"/>
      <c r="KP435" s="1"/>
      <c r="KQ435" s="1"/>
      <c r="KR435" s="1"/>
      <c r="KS435" s="1"/>
      <c r="KT435" s="1"/>
      <c r="KU435" s="1"/>
      <c r="KV435" s="1"/>
      <c r="KW435" s="1"/>
      <c r="KX435" s="1"/>
      <c r="KY435" s="1"/>
      <c r="KZ435" s="1"/>
      <c r="LA435" s="1"/>
      <c r="LB435" s="1"/>
      <c r="LC435" s="1"/>
      <c r="LD435" s="1"/>
      <c r="LE435" s="1"/>
      <c r="LF435" s="1"/>
      <c r="LG435" s="1"/>
      <c r="LH435" s="1"/>
      <c r="LI435" s="1"/>
      <c r="LJ435" s="1"/>
      <c r="LK435" s="1"/>
      <c r="LL435" s="1"/>
      <c r="LM435" s="1"/>
      <c r="LN435" s="1"/>
      <c r="LO435" s="1"/>
      <c r="LP435" s="1"/>
      <c r="LQ435" s="1"/>
      <c r="LR435" s="1"/>
      <c r="LS435" s="1"/>
      <c r="LT435" s="1"/>
      <c r="LU435" s="1"/>
      <c r="LV435" s="1"/>
      <c r="LW435" s="1"/>
      <c r="LX435" s="1"/>
      <c r="LY435" s="1"/>
      <c r="LZ435" s="1"/>
      <c r="MA435" s="1"/>
      <c r="MB435" s="1"/>
      <c r="MC435" s="1"/>
      <c r="MD435" s="1"/>
      <c r="ME435" s="1"/>
      <c r="MF435" s="1"/>
      <c r="MG435" s="1"/>
      <c r="MH435" s="1"/>
      <c r="MI435" s="1"/>
      <c r="MJ435" s="1"/>
      <c r="MK435" s="1"/>
      <c r="ML435" s="1"/>
      <c r="MM435" s="1"/>
      <c r="MN435" s="1"/>
      <c r="MO435" s="1"/>
      <c r="MP435" s="1"/>
      <c r="MQ435" s="1"/>
      <c r="MR435" s="1"/>
      <c r="MS435" s="1"/>
      <c r="MT435" s="1"/>
      <c r="MU435" s="1"/>
      <c r="MV435" s="1"/>
      <c r="MW435" s="1"/>
      <c r="MX435" s="1"/>
      <c r="MY435" s="1"/>
      <c r="MZ435" s="1"/>
      <c r="NA435" s="1"/>
      <c r="NB435" s="1"/>
      <c r="NC435" s="1"/>
      <c r="ND435" s="1"/>
      <c r="NE435" s="1"/>
      <c r="NF435" s="1"/>
      <c r="NG435" s="1"/>
      <c r="NH435" s="1"/>
      <c r="NI435" s="1"/>
      <c r="NJ435" s="1"/>
      <c r="NK435" s="1"/>
      <c r="NL435" s="1"/>
      <c r="NM435" s="1"/>
      <c r="NN435" s="1"/>
      <c r="NO435" s="1"/>
      <c r="NP435" s="1"/>
      <c r="NQ435" s="1"/>
      <c r="NR435" s="1"/>
      <c r="NS435" s="1"/>
      <c r="NT435" s="1"/>
      <c r="NU435" s="1"/>
      <c r="NV435" s="1"/>
      <c r="NW435" s="1"/>
      <c r="NX435" s="1"/>
      <c r="NY435" s="1"/>
      <c r="NZ435" s="1"/>
      <c r="OA435" s="1"/>
      <c r="OB435" s="1"/>
      <c r="OC435" s="1"/>
      <c r="OD435" s="1"/>
      <c r="OE435" s="1"/>
      <c r="OF435" s="1"/>
      <c r="OG435" s="1"/>
      <c r="OH435" s="1"/>
      <c r="OI435" s="1"/>
      <c r="OJ435" s="1"/>
      <c r="OK435" s="1"/>
      <c r="OL435" s="1"/>
      <c r="OM435" s="1"/>
      <c r="ON435" s="1"/>
      <c r="OO435" s="1"/>
      <c r="OP435" s="1"/>
      <c r="OQ435" s="1"/>
      <c r="OR435" s="1"/>
      <c r="OS435" s="1"/>
      <c r="OT435" s="1"/>
      <c r="OU435" s="1"/>
      <c r="OV435" s="1"/>
      <c r="OW435" s="1"/>
      <c r="OX435" s="1"/>
      <c r="OY435" s="1"/>
      <c r="OZ435" s="1"/>
      <c r="PA435" s="1"/>
      <c r="PB435" s="1"/>
      <c r="PC435" s="1"/>
      <c r="PD435" s="1"/>
      <c r="PE435" s="1"/>
      <c r="PF435" s="1"/>
      <c r="PG435" s="1"/>
      <c r="PH435" s="1"/>
      <c r="PI435" s="1"/>
      <c r="PJ435" s="1"/>
      <c r="PK435" s="1"/>
      <c r="PL435" s="1"/>
      <c r="PM435" s="1"/>
      <c r="PN435" s="1"/>
      <c r="PO435" s="1"/>
      <c r="PP435" s="1"/>
      <c r="PQ435" s="1"/>
      <c r="PR435" s="1"/>
      <c r="PS435" s="1"/>
      <c r="PT435" s="1"/>
      <c r="PU435" s="1"/>
      <c r="PV435" s="1"/>
      <c r="PW435" s="1"/>
      <c r="PX435" s="1"/>
      <c r="PY435" s="1"/>
      <c r="PZ435" s="1"/>
      <c r="QA435" s="1"/>
      <c r="QB435" s="1"/>
      <c r="QC435" s="1"/>
      <c r="QD435" s="1"/>
      <c r="QE435" s="1"/>
      <c r="QF435" s="1"/>
      <c r="QG435" s="1"/>
      <c r="QH435" s="1"/>
      <c r="QI435" s="1"/>
      <c r="QJ435" s="1"/>
      <c r="QK435" s="1"/>
      <c r="QL435" s="1"/>
      <c r="QM435" s="1"/>
      <c r="QN435" s="1"/>
      <c r="QO435" s="1"/>
      <c r="QP435" s="1"/>
      <c r="QQ435" s="1"/>
      <c r="QR435" s="1"/>
      <c r="QS435" s="1"/>
      <c r="QT435" s="1"/>
      <c r="QU435" s="1"/>
      <c r="QV435" s="1"/>
      <c r="QW435" s="1"/>
      <c r="QX435" s="1"/>
      <c r="QY435" s="1"/>
      <c r="QZ435" s="1"/>
      <c r="RA435" s="1"/>
      <c r="RB435" s="1"/>
      <c r="RC435" s="1"/>
      <c r="RD435" s="1"/>
      <c r="RE435" s="1"/>
      <c r="RF435" s="1"/>
      <c r="RG435" s="1"/>
      <c r="RH435" s="1"/>
      <c r="RI435" s="1"/>
      <c r="RJ435" s="1"/>
      <c r="RK435" s="1"/>
      <c r="RL435" s="1"/>
      <c r="RM435" s="1"/>
      <c r="RN435" s="1"/>
      <c r="RO435" s="1"/>
      <c r="RP435" s="1"/>
      <c r="RQ435" s="1"/>
      <c r="RR435" s="1"/>
      <c r="RS435" s="1"/>
      <c r="RT435" s="1"/>
      <c r="RU435" s="1"/>
      <c r="RV435" s="1"/>
      <c r="RW435" s="1"/>
      <c r="RX435" s="1"/>
      <c r="RY435" s="1"/>
      <c r="RZ435" s="1"/>
      <c r="SA435" s="1"/>
      <c r="SB435" s="1"/>
      <c r="SC435" s="1"/>
      <c r="SD435" s="1"/>
      <c r="SE435" s="1"/>
      <c r="SF435" s="1"/>
      <c r="SG435" s="1"/>
      <c r="SH435" s="1"/>
      <c r="SI435" s="1"/>
      <c r="SJ435" s="1"/>
      <c r="SK435" s="1"/>
      <c r="SL435" s="1"/>
      <c r="SM435" s="1"/>
      <c r="SN435" s="1"/>
      <c r="SO435" s="1"/>
      <c r="SP435" s="1"/>
      <c r="SQ435" s="1"/>
      <c r="SR435" s="1"/>
      <c r="SS435" s="1"/>
      <c r="ST435" s="1"/>
      <c r="SU435" s="1"/>
      <c r="SV435" s="1"/>
      <c r="SW435" s="1"/>
      <c r="SX435" s="1"/>
      <c r="SY435" s="1"/>
      <c r="SZ435" s="1"/>
      <c r="TA435" s="1"/>
      <c r="TB435" s="1"/>
      <c r="TC435" s="1"/>
      <c r="TD435" s="1"/>
      <c r="TE435" s="1"/>
      <c r="TF435" s="1"/>
      <c r="TG435" s="1"/>
      <c r="TH435" s="1"/>
      <c r="TI435" s="1"/>
      <c r="TJ435" s="1"/>
      <c r="TK435" s="1"/>
      <c r="TL435" s="1"/>
      <c r="TM435" s="1"/>
      <c r="TN435" s="1"/>
      <c r="TO435" s="1"/>
      <c r="TP435" s="1"/>
      <c r="TQ435" s="1"/>
      <c r="TR435" s="1"/>
      <c r="TS435" s="1"/>
      <c r="TT435" s="1"/>
      <c r="TU435" s="1"/>
      <c r="TV435" s="1"/>
      <c r="TW435" s="1"/>
      <c r="TX435" s="1"/>
      <c r="TY435" s="1"/>
      <c r="TZ435" s="1"/>
      <c r="UA435" s="1"/>
      <c r="UB435" s="1"/>
      <c r="UC435" s="1"/>
      <c r="UD435" s="1"/>
      <c r="UE435" s="1"/>
      <c r="UF435" s="1"/>
      <c r="UG435" s="1"/>
      <c r="UH435" s="1"/>
      <c r="UI435" s="1"/>
      <c r="UJ435" s="1"/>
      <c r="UK435" s="1"/>
      <c r="UL435" s="1"/>
      <c r="UM435" s="1"/>
      <c r="UN435" s="1"/>
      <c r="UO435" s="1"/>
      <c r="UP435" s="1"/>
      <c r="UQ435" s="1"/>
      <c r="UR435" s="1"/>
      <c r="US435" s="1"/>
      <c r="UT435" s="1"/>
      <c r="UU435" s="1"/>
      <c r="UV435" s="1"/>
      <c r="UW435" s="1"/>
      <c r="UX435" s="1"/>
      <c r="UY435" s="1"/>
      <c r="UZ435" s="1"/>
      <c r="VA435" s="1"/>
      <c r="VB435" s="1"/>
      <c r="VC435" s="1"/>
      <c r="VD435" s="1"/>
      <c r="VE435" s="1"/>
      <c r="VF435" s="1"/>
      <c r="VG435" s="1"/>
      <c r="VH435" s="1"/>
      <c r="VI435" s="1"/>
      <c r="VJ435" s="1"/>
      <c r="VK435" s="1"/>
      <c r="VL435" s="1"/>
      <c r="VM435" s="1"/>
      <c r="VN435" s="1"/>
      <c r="VO435" s="1"/>
      <c r="VP435" s="1"/>
      <c r="VQ435" s="1"/>
      <c r="VR435" s="1"/>
      <c r="VS435" s="1"/>
      <c r="VT435" s="1"/>
      <c r="VU435" s="1"/>
      <c r="VV435" s="1"/>
      <c r="VW435" s="1"/>
      <c r="VX435" s="1"/>
      <c r="VY435" s="1"/>
      <c r="VZ435" s="1"/>
      <c r="WA435" s="1"/>
      <c r="WB435" s="1"/>
      <c r="WC435" s="1"/>
      <c r="WD435" s="1"/>
      <c r="WE435" s="1"/>
      <c r="WF435" s="1"/>
      <c r="WG435" s="1"/>
      <c r="WH435" s="1"/>
      <c r="WI435" s="1"/>
      <c r="WJ435" s="1"/>
      <c r="WK435" s="1"/>
      <c r="WL435" s="1"/>
      <c r="WM435" s="1"/>
      <c r="WN435" s="1"/>
      <c r="WO435" s="1"/>
      <c r="WP435" s="1"/>
      <c r="WQ435" s="1"/>
      <c r="WR435" s="1"/>
      <c r="WS435" s="1"/>
      <c r="WT435" s="1"/>
      <c r="WU435" s="1"/>
      <c r="WV435" s="1"/>
      <c r="WW435" s="1"/>
      <c r="WX435" s="1"/>
      <c r="WY435" s="1"/>
      <c r="WZ435" s="1"/>
      <c r="XA435" s="1"/>
      <c r="XB435" s="1"/>
      <c r="XC435" s="1"/>
      <c r="XD435" s="1"/>
      <c r="XE435" s="1"/>
      <c r="XF435" s="1"/>
      <c r="XG435" s="1"/>
      <c r="XH435" s="1"/>
      <c r="XI435" s="1"/>
      <c r="XJ435" s="1"/>
      <c r="XK435" s="1"/>
      <c r="XL435" s="1"/>
      <c r="XM435" s="1"/>
      <c r="XN435" s="1"/>
      <c r="XO435" s="1"/>
      <c r="XP435" s="1"/>
      <c r="XQ435" s="1"/>
      <c r="XR435" s="1"/>
      <c r="XS435" s="1"/>
      <c r="XT435" s="1"/>
      <c r="XU435" s="1"/>
      <c r="XV435" s="1"/>
      <c r="XW435" s="1"/>
      <c r="XX435" s="1"/>
      <c r="XY435" s="1"/>
      <c r="XZ435" s="1"/>
      <c r="YA435" s="1"/>
      <c r="YB435" s="1"/>
      <c r="YC435" s="1"/>
      <c r="YD435" s="1"/>
      <c r="YE435" s="1"/>
      <c r="YF435" s="1"/>
      <c r="YG435" s="1"/>
      <c r="YH435" s="1"/>
      <c r="YI435" s="1"/>
      <c r="YJ435" s="1"/>
      <c r="YK435" s="1"/>
      <c r="YL435" s="1"/>
      <c r="YM435" s="1"/>
      <c r="YN435" s="1"/>
      <c r="YO435" s="1"/>
      <c r="YP435" s="1"/>
      <c r="YQ435" s="1"/>
      <c r="YR435" s="1"/>
      <c r="YS435" s="1"/>
      <c r="YT435" s="1"/>
      <c r="YU435" s="1"/>
      <c r="YV435" s="1"/>
      <c r="YW435" s="1"/>
      <c r="YX435" s="1"/>
      <c r="YY435" s="1"/>
      <c r="YZ435" s="1"/>
      <c r="ZA435" s="1"/>
      <c r="ZB435" s="1"/>
      <c r="ZC435" s="1"/>
      <c r="ZD435" s="1"/>
      <c r="ZE435" s="1"/>
      <c r="ZF435" s="1"/>
      <c r="ZG435" s="1"/>
      <c r="ZH435" s="1"/>
      <c r="ZI435" s="1"/>
      <c r="ZJ435" s="1"/>
      <c r="ZK435" s="1"/>
      <c r="ZL435" s="1"/>
      <c r="ZM435" s="1"/>
      <c r="ZN435" s="1"/>
      <c r="ZO435" s="1"/>
      <c r="ZP435" s="1"/>
      <c r="ZQ435" s="1"/>
      <c r="ZR435" s="1"/>
      <c r="ZS435" s="1"/>
      <c r="ZT435" s="1"/>
      <c r="ZU435" s="1"/>
      <c r="ZV435" s="1"/>
      <c r="ZW435" s="1"/>
      <c r="ZX435" s="1"/>
      <c r="ZY435" s="1"/>
      <c r="ZZ435" s="1"/>
      <c r="AAA435" s="1"/>
      <c r="AAB435" s="1"/>
      <c r="AAC435" s="1"/>
      <c r="AAD435" s="1"/>
      <c r="AAE435" s="1"/>
      <c r="AAF435" s="1"/>
      <c r="AAG435" s="1"/>
      <c r="AAH435" s="1"/>
      <c r="AAI435" s="1"/>
      <c r="AAJ435" s="1"/>
      <c r="AAK435" s="1"/>
      <c r="AAL435" s="1"/>
      <c r="AAM435" s="1"/>
      <c r="AAN435" s="1"/>
      <c r="AAO435" s="1"/>
      <c r="AAP435" s="1"/>
      <c r="AAQ435" s="1"/>
      <c r="AAR435" s="1"/>
      <c r="AAS435" s="1"/>
      <c r="AAT435" s="1"/>
      <c r="AAU435" s="1"/>
      <c r="AAV435" s="1"/>
      <c r="AAW435" s="1"/>
      <c r="AAX435" s="1"/>
      <c r="AAY435" s="1"/>
      <c r="AAZ435" s="1"/>
      <c r="ABA435" s="1"/>
      <c r="ABB435" s="1"/>
      <c r="ABC435" s="1"/>
      <c r="ABD435" s="1"/>
      <c r="ABE435" s="1"/>
      <c r="ABF435" s="1"/>
      <c r="ABG435" s="1"/>
      <c r="ABH435" s="1"/>
      <c r="ABI435" s="1"/>
      <c r="ABJ435" s="1"/>
      <c r="ABK435" s="1"/>
      <c r="ABL435" s="1"/>
      <c r="ABM435" s="1"/>
      <c r="ABN435" s="1"/>
      <c r="ABO435" s="1"/>
      <c r="ABP435" s="1"/>
      <c r="ABQ435" s="1"/>
      <c r="ABR435" s="1"/>
      <c r="ABS435" s="1"/>
      <c r="ABT435" s="1"/>
      <c r="ABU435" s="1"/>
      <c r="ABV435" s="1"/>
      <c r="ABW435" s="1"/>
      <c r="ABX435" s="1"/>
      <c r="ABY435" s="1"/>
      <c r="ABZ435" s="1"/>
      <c r="ACA435" s="1"/>
      <c r="ACB435" s="1"/>
      <c r="ACC435" s="1"/>
      <c r="ACD435" s="1"/>
      <c r="ACE435" s="1"/>
      <c r="ACF435" s="1"/>
      <c r="ACG435" s="1"/>
      <c r="ACH435" s="1"/>
      <c r="ACI435" s="1"/>
      <c r="ACJ435" s="1"/>
      <c r="ACK435" s="1"/>
      <c r="ACL435" s="1"/>
      <c r="ACM435" s="1"/>
      <c r="ACN435" s="1"/>
      <c r="ACO435" s="1"/>
      <c r="ACP435" s="1"/>
      <c r="ACQ435" s="1"/>
      <c r="ACR435" s="1"/>
      <c r="ACS435" s="1"/>
      <c r="ACT435" s="1"/>
      <c r="ACU435" s="1"/>
      <c r="ACV435" s="1"/>
      <c r="ACW435" s="1"/>
      <c r="ACX435" s="1"/>
      <c r="ACY435" s="1"/>
      <c r="ACZ435" s="1"/>
      <c r="ADA435" s="1"/>
      <c r="ADB435" s="1"/>
      <c r="ADC435" s="1"/>
      <c r="ADD435" s="1"/>
      <c r="ADE435" s="1"/>
      <c r="ADF435" s="1"/>
      <c r="ADG435" s="1"/>
      <c r="ADH435" s="1"/>
      <c r="ADI435" s="1"/>
      <c r="ADJ435" s="1"/>
      <c r="ADK435" s="1"/>
      <c r="ADL435" s="1"/>
      <c r="ADM435" s="1"/>
      <c r="ADN435" s="1"/>
      <c r="ADO435" s="1"/>
      <c r="ADP435" s="1"/>
      <c r="ADQ435" s="1"/>
      <c r="ADR435" s="1"/>
      <c r="ADS435" s="1"/>
      <c r="ADT435" s="1"/>
      <c r="ADU435" s="1"/>
      <c r="ADV435" s="1"/>
      <c r="ADW435" s="1"/>
      <c r="ADX435" s="1"/>
      <c r="ADY435" s="1"/>
      <c r="ADZ435" s="1"/>
      <c r="AEA435" s="1"/>
      <c r="AEB435" s="1"/>
      <c r="AEC435" s="1"/>
      <c r="AED435" s="1"/>
      <c r="AEE435" s="1"/>
      <c r="AEF435" s="1"/>
      <c r="AEG435" s="1"/>
      <c r="AEH435" s="1"/>
      <c r="AEI435" s="1"/>
      <c r="AEJ435" s="1"/>
      <c r="AEK435" s="1"/>
      <c r="AEL435" s="1"/>
      <c r="AEM435" s="1"/>
      <c r="AEN435" s="1"/>
      <c r="AEO435" s="1"/>
      <c r="AEP435" s="1"/>
      <c r="AEQ435" s="1"/>
      <c r="AER435" s="1"/>
      <c r="AES435" s="1"/>
      <c r="AET435" s="1"/>
      <c r="AEU435" s="1"/>
      <c r="AEV435" s="1"/>
      <c r="AEW435" s="1"/>
      <c r="AEX435" s="1"/>
      <c r="AEY435" s="1"/>
      <c r="AEZ435" s="1"/>
      <c r="AFA435" s="1"/>
      <c r="AFB435" s="1"/>
      <c r="AFC435" s="1"/>
      <c r="AFD435" s="1"/>
      <c r="AFE435" s="1"/>
      <c r="AFF435" s="1"/>
      <c r="AFG435" s="1"/>
      <c r="AFH435" s="1"/>
      <c r="AFI435" s="1"/>
      <c r="AFJ435" s="1"/>
      <c r="AFK435" s="1"/>
      <c r="AFL435" s="1"/>
      <c r="AFM435" s="1"/>
      <c r="AFN435" s="1"/>
      <c r="AFO435" s="1"/>
      <c r="AFP435" s="1"/>
      <c r="AFQ435" s="1"/>
      <c r="AFR435" s="1"/>
      <c r="AFS435" s="1"/>
      <c r="AFT435" s="1"/>
      <c r="AFU435" s="1"/>
      <c r="AFV435" s="1"/>
      <c r="AFW435" s="1"/>
      <c r="AFX435" s="1"/>
      <c r="AFY435" s="1"/>
      <c r="AFZ435" s="1"/>
      <c r="AGA435" s="1"/>
      <c r="AGB435" s="1"/>
      <c r="AGC435" s="1"/>
      <c r="AGD435" s="1"/>
      <c r="AGE435" s="1"/>
      <c r="AGF435" s="1"/>
      <c r="AGG435" s="1"/>
      <c r="AGH435" s="1"/>
      <c r="AGI435" s="1"/>
      <c r="AGJ435" s="1"/>
      <c r="AGK435" s="1"/>
      <c r="AGL435" s="1"/>
      <c r="AGM435" s="1"/>
      <c r="AGN435" s="1"/>
      <c r="AGO435" s="1"/>
      <c r="AGP435" s="1"/>
      <c r="AGQ435" s="1"/>
      <c r="AGR435" s="1"/>
      <c r="AGS435" s="1"/>
      <c r="AGT435" s="1"/>
      <c r="AGU435" s="1"/>
      <c r="AGV435" s="1"/>
      <c r="AGW435" s="1"/>
      <c r="AGX435" s="1"/>
      <c r="AGY435" s="1"/>
      <c r="AGZ435" s="1"/>
      <c r="AHA435" s="1"/>
      <c r="AHB435" s="1"/>
      <c r="AHC435" s="1"/>
      <c r="AHD435" s="1"/>
      <c r="AHE435" s="1"/>
      <c r="AHF435" s="1"/>
      <c r="AHG435" s="1"/>
      <c r="AHH435" s="1"/>
      <c r="AHI435" s="1"/>
      <c r="AHJ435" s="1"/>
      <c r="AHK435" s="1"/>
      <c r="AHL435" s="1"/>
      <c r="AHM435" s="1"/>
      <c r="AHN435" s="1"/>
      <c r="AHO435" s="1"/>
      <c r="AHP435" s="1"/>
      <c r="AHQ435" s="1"/>
      <c r="AHR435" s="1"/>
      <c r="AHS435" s="1"/>
      <c r="AHT435" s="1"/>
      <c r="AHU435" s="1"/>
      <c r="AHV435" s="1"/>
      <c r="AHW435" s="1"/>
      <c r="AHX435" s="1"/>
      <c r="AHY435" s="1"/>
      <c r="AHZ435" s="1"/>
      <c r="AIA435" s="1"/>
      <c r="AIB435" s="1"/>
      <c r="AIC435" s="1"/>
      <c r="AID435" s="1"/>
      <c r="AIE435" s="1"/>
      <c r="AIF435" s="1"/>
      <c r="AIG435" s="1"/>
      <c r="AIH435" s="1"/>
      <c r="AII435" s="1"/>
      <c r="AIJ435" s="1"/>
      <c r="AIK435" s="1"/>
      <c r="AIL435" s="1"/>
      <c r="AIM435" s="1"/>
      <c r="AIN435" s="1"/>
      <c r="AIO435" s="1"/>
      <c r="AIP435" s="1"/>
      <c r="AIQ435" s="1"/>
      <c r="AIR435" s="1"/>
      <c r="AIS435" s="1"/>
      <c r="AIT435" s="1"/>
      <c r="AIU435" s="1"/>
      <c r="AIV435" s="1"/>
      <c r="AIW435" s="1"/>
      <c r="AIX435" s="1"/>
      <c r="AIY435" s="1"/>
      <c r="AIZ435" s="1"/>
      <c r="AJA435" s="1"/>
      <c r="AJB435" s="1"/>
      <c r="AJC435" s="1"/>
      <c r="AJD435" s="1"/>
      <c r="AJE435" s="1"/>
      <c r="AJF435" s="1"/>
      <c r="AJG435" s="1"/>
      <c r="AJH435" s="1"/>
      <c r="AJI435" s="1"/>
      <c r="AJJ435" s="1"/>
      <c r="AJK435" s="1"/>
      <c r="AJL435" s="1"/>
      <c r="AJM435" s="1"/>
      <c r="AJN435" s="1"/>
      <c r="AJO435" s="1"/>
      <c r="AJP435" s="1"/>
      <c r="AJQ435" s="1"/>
      <c r="AJR435" s="1"/>
      <c r="AJS435" s="1"/>
      <c r="AJT435" s="1"/>
      <c r="AJU435" s="1"/>
      <c r="AJV435" s="1"/>
      <c r="AJW435" s="1"/>
      <c r="AJX435" s="1"/>
      <c r="AJY435" s="1"/>
      <c r="AJZ435" s="1"/>
      <c r="AKA435" s="1"/>
      <c r="AKB435" s="1"/>
      <c r="AKC435" s="1"/>
      <c r="AKD435" s="1"/>
      <c r="AKE435" s="1"/>
      <c r="AKF435" s="1"/>
      <c r="AKG435" s="1"/>
      <c r="AKH435" s="1"/>
      <c r="AKI435" s="1"/>
      <c r="AKJ435" s="1"/>
      <c r="AKK435" s="1"/>
      <c r="AKL435" s="1"/>
      <c r="AKM435" s="1"/>
      <c r="AKN435" s="1"/>
      <c r="AKO435" s="1"/>
      <c r="AKP435" s="1"/>
      <c r="AKQ435" s="1"/>
      <c r="AKR435" s="1"/>
      <c r="AKS435" s="1"/>
      <c r="AKT435" s="1"/>
      <c r="AKU435" s="1"/>
      <c r="AKV435" s="1"/>
      <c r="AKW435" s="1"/>
      <c r="AKX435" s="1"/>
      <c r="AKY435" s="1"/>
      <c r="AKZ435" s="1"/>
      <c r="ALA435" s="1"/>
      <c r="ALB435" s="1"/>
      <c r="ALC435" s="1"/>
      <c r="ALD435" s="1"/>
      <c r="ALE435" s="1"/>
      <c r="ALF435" s="1"/>
      <c r="ALG435" s="1"/>
      <c r="ALH435" s="1"/>
      <c r="ALI435" s="1"/>
      <c r="ALJ435" s="1"/>
      <c r="ALK435" s="1"/>
      <c r="ALL435" s="1"/>
      <c r="ALM435" s="1"/>
      <c r="ALN435" s="1"/>
      <c r="ALO435" s="1"/>
      <c r="ALP435" s="1"/>
      <c r="ALQ435" s="1"/>
      <c r="ALR435" s="1"/>
      <c r="ALS435" s="1"/>
      <c r="ALT435" s="1"/>
      <c r="ALU435" s="1"/>
      <c r="ALV435" s="1"/>
      <c r="ALW435" s="1"/>
      <c r="ALX435" s="1"/>
      <c r="ALY435" s="1"/>
      <c r="ALZ435" s="1"/>
      <c r="AMA435" s="1"/>
      <c r="AMB435" s="1"/>
      <c r="AMC435" s="1"/>
      <c r="AMD435" s="1"/>
      <c r="AME435" s="1"/>
      <c r="AMF435" s="1"/>
      <c r="AMG435" s="1"/>
      <c r="AMH435" s="1"/>
      <c r="AMI435" s="1"/>
      <c r="AMJ435" s="1"/>
    </row>
    <row r="436" spans="1:1024" customFormat="1" hidden="1" x14ac:dyDescent="0.25">
      <c r="A436" s="49" t="s">
        <v>978</v>
      </c>
      <c r="B436" s="10">
        <v>8413910008</v>
      </c>
      <c r="C436" s="13" t="s">
        <v>968</v>
      </c>
      <c r="D436" s="27" t="s">
        <v>979</v>
      </c>
      <c r="E436" s="27" t="s">
        <v>870</v>
      </c>
      <c r="F436" s="10"/>
      <c r="G436" s="10"/>
      <c r="H436" s="10"/>
      <c r="I436" s="10"/>
      <c r="J436" s="10"/>
      <c r="K436" s="38" t="s">
        <v>858</v>
      </c>
      <c r="L436" s="38">
        <v>7118004789</v>
      </c>
      <c r="M436" s="38" t="s">
        <v>859</v>
      </c>
      <c r="N436" s="13" t="s">
        <v>860</v>
      </c>
      <c r="O436" s="13" t="s">
        <v>861</v>
      </c>
      <c r="P436" s="15">
        <v>8413</v>
      </c>
      <c r="Q436" s="13" t="str">
        <f>MID(Таблица1[[#This Row],[ТН ВЭД 1]],1,2)</f>
        <v>84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  <c r="KQ436" s="1"/>
      <c r="KR436" s="1"/>
      <c r="KS436" s="1"/>
      <c r="KT436" s="1"/>
      <c r="KU436" s="1"/>
      <c r="KV436" s="1"/>
      <c r="KW436" s="1"/>
      <c r="KX436" s="1"/>
      <c r="KY436" s="1"/>
      <c r="KZ436" s="1"/>
      <c r="LA436" s="1"/>
      <c r="LB436" s="1"/>
      <c r="LC436" s="1"/>
      <c r="LD436" s="1"/>
      <c r="LE436" s="1"/>
      <c r="LF436" s="1"/>
      <c r="LG436" s="1"/>
      <c r="LH436" s="1"/>
      <c r="LI436" s="1"/>
      <c r="LJ436" s="1"/>
      <c r="LK436" s="1"/>
      <c r="LL436" s="1"/>
      <c r="LM436" s="1"/>
      <c r="LN436" s="1"/>
      <c r="LO436" s="1"/>
      <c r="LP436" s="1"/>
      <c r="LQ436" s="1"/>
      <c r="LR436" s="1"/>
      <c r="LS436" s="1"/>
      <c r="LT436" s="1"/>
      <c r="LU436" s="1"/>
      <c r="LV436" s="1"/>
      <c r="LW436" s="1"/>
      <c r="LX436" s="1"/>
      <c r="LY436" s="1"/>
      <c r="LZ436" s="1"/>
      <c r="MA436" s="1"/>
      <c r="MB436" s="1"/>
      <c r="MC436" s="1"/>
      <c r="MD436" s="1"/>
      <c r="ME436" s="1"/>
      <c r="MF436" s="1"/>
      <c r="MG436" s="1"/>
      <c r="MH436" s="1"/>
      <c r="MI436" s="1"/>
      <c r="MJ436" s="1"/>
      <c r="MK436" s="1"/>
      <c r="ML436" s="1"/>
      <c r="MM436" s="1"/>
      <c r="MN436" s="1"/>
      <c r="MO436" s="1"/>
      <c r="MP436" s="1"/>
      <c r="MQ436" s="1"/>
      <c r="MR436" s="1"/>
      <c r="MS436" s="1"/>
      <c r="MT436" s="1"/>
      <c r="MU436" s="1"/>
      <c r="MV436" s="1"/>
      <c r="MW436" s="1"/>
      <c r="MX436" s="1"/>
      <c r="MY436" s="1"/>
      <c r="MZ436" s="1"/>
      <c r="NA436" s="1"/>
      <c r="NB436" s="1"/>
      <c r="NC436" s="1"/>
      <c r="ND436" s="1"/>
      <c r="NE436" s="1"/>
      <c r="NF436" s="1"/>
      <c r="NG436" s="1"/>
      <c r="NH436" s="1"/>
      <c r="NI436" s="1"/>
      <c r="NJ436" s="1"/>
      <c r="NK436" s="1"/>
      <c r="NL436" s="1"/>
      <c r="NM436" s="1"/>
      <c r="NN436" s="1"/>
      <c r="NO436" s="1"/>
      <c r="NP436" s="1"/>
      <c r="NQ436" s="1"/>
      <c r="NR436" s="1"/>
      <c r="NS436" s="1"/>
      <c r="NT436" s="1"/>
      <c r="NU436" s="1"/>
      <c r="NV436" s="1"/>
      <c r="NW436" s="1"/>
      <c r="NX436" s="1"/>
      <c r="NY436" s="1"/>
      <c r="NZ436" s="1"/>
      <c r="OA436" s="1"/>
      <c r="OB436" s="1"/>
      <c r="OC436" s="1"/>
      <c r="OD436" s="1"/>
      <c r="OE436" s="1"/>
      <c r="OF436" s="1"/>
      <c r="OG436" s="1"/>
      <c r="OH436" s="1"/>
      <c r="OI436" s="1"/>
      <c r="OJ436" s="1"/>
      <c r="OK436" s="1"/>
      <c r="OL436" s="1"/>
      <c r="OM436" s="1"/>
      <c r="ON436" s="1"/>
      <c r="OO436" s="1"/>
      <c r="OP436" s="1"/>
      <c r="OQ436" s="1"/>
      <c r="OR436" s="1"/>
      <c r="OS436" s="1"/>
      <c r="OT436" s="1"/>
      <c r="OU436" s="1"/>
      <c r="OV436" s="1"/>
      <c r="OW436" s="1"/>
      <c r="OX436" s="1"/>
      <c r="OY436" s="1"/>
      <c r="OZ436" s="1"/>
      <c r="PA436" s="1"/>
      <c r="PB436" s="1"/>
      <c r="PC436" s="1"/>
      <c r="PD436" s="1"/>
      <c r="PE436" s="1"/>
      <c r="PF436" s="1"/>
      <c r="PG436" s="1"/>
      <c r="PH436" s="1"/>
      <c r="PI436" s="1"/>
      <c r="PJ436" s="1"/>
      <c r="PK436" s="1"/>
      <c r="PL436" s="1"/>
      <c r="PM436" s="1"/>
      <c r="PN436" s="1"/>
      <c r="PO436" s="1"/>
      <c r="PP436" s="1"/>
      <c r="PQ436" s="1"/>
      <c r="PR436" s="1"/>
      <c r="PS436" s="1"/>
      <c r="PT436" s="1"/>
      <c r="PU436" s="1"/>
      <c r="PV436" s="1"/>
      <c r="PW436" s="1"/>
      <c r="PX436" s="1"/>
      <c r="PY436" s="1"/>
      <c r="PZ436" s="1"/>
      <c r="QA436" s="1"/>
      <c r="QB436" s="1"/>
      <c r="QC436" s="1"/>
      <c r="QD436" s="1"/>
      <c r="QE436" s="1"/>
      <c r="QF436" s="1"/>
      <c r="QG436" s="1"/>
      <c r="QH436" s="1"/>
      <c r="QI436" s="1"/>
      <c r="QJ436" s="1"/>
      <c r="QK436" s="1"/>
      <c r="QL436" s="1"/>
      <c r="QM436" s="1"/>
      <c r="QN436" s="1"/>
      <c r="QO436" s="1"/>
      <c r="QP436" s="1"/>
      <c r="QQ436" s="1"/>
      <c r="QR436" s="1"/>
      <c r="QS436" s="1"/>
      <c r="QT436" s="1"/>
      <c r="QU436" s="1"/>
      <c r="QV436" s="1"/>
      <c r="QW436" s="1"/>
      <c r="QX436" s="1"/>
      <c r="QY436" s="1"/>
      <c r="QZ436" s="1"/>
      <c r="RA436" s="1"/>
      <c r="RB436" s="1"/>
      <c r="RC436" s="1"/>
      <c r="RD436" s="1"/>
      <c r="RE436" s="1"/>
      <c r="RF436" s="1"/>
      <c r="RG436" s="1"/>
      <c r="RH436" s="1"/>
      <c r="RI436" s="1"/>
      <c r="RJ436" s="1"/>
      <c r="RK436" s="1"/>
      <c r="RL436" s="1"/>
      <c r="RM436" s="1"/>
      <c r="RN436" s="1"/>
      <c r="RO436" s="1"/>
      <c r="RP436" s="1"/>
      <c r="RQ436" s="1"/>
      <c r="RR436" s="1"/>
      <c r="RS436" s="1"/>
      <c r="RT436" s="1"/>
      <c r="RU436" s="1"/>
      <c r="RV436" s="1"/>
      <c r="RW436" s="1"/>
      <c r="RX436" s="1"/>
      <c r="RY436" s="1"/>
      <c r="RZ436" s="1"/>
      <c r="SA436" s="1"/>
      <c r="SB436" s="1"/>
      <c r="SC436" s="1"/>
      <c r="SD436" s="1"/>
      <c r="SE436" s="1"/>
      <c r="SF436" s="1"/>
      <c r="SG436" s="1"/>
      <c r="SH436" s="1"/>
      <c r="SI436" s="1"/>
      <c r="SJ436" s="1"/>
      <c r="SK436" s="1"/>
      <c r="SL436" s="1"/>
      <c r="SM436" s="1"/>
      <c r="SN436" s="1"/>
      <c r="SO436" s="1"/>
      <c r="SP436" s="1"/>
      <c r="SQ436" s="1"/>
      <c r="SR436" s="1"/>
      <c r="SS436" s="1"/>
      <c r="ST436" s="1"/>
      <c r="SU436" s="1"/>
      <c r="SV436" s="1"/>
      <c r="SW436" s="1"/>
      <c r="SX436" s="1"/>
      <c r="SY436" s="1"/>
      <c r="SZ436" s="1"/>
      <c r="TA436" s="1"/>
      <c r="TB436" s="1"/>
      <c r="TC436" s="1"/>
      <c r="TD436" s="1"/>
      <c r="TE436" s="1"/>
      <c r="TF436" s="1"/>
      <c r="TG436" s="1"/>
      <c r="TH436" s="1"/>
      <c r="TI436" s="1"/>
      <c r="TJ436" s="1"/>
      <c r="TK436" s="1"/>
      <c r="TL436" s="1"/>
      <c r="TM436" s="1"/>
      <c r="TN436" s="1"/>
      <c r="TO436" s="1"/>
      <c r="TP436" s="1"/>
      <c r="TQ436" s="1"/>
      <c r="TR436" s="1"/>
      <c r="TS436" s="1"/>
      <c r="TT436" s="1"/>
      <c r="TU436" s="1"/>
      <c r="TV436" s="1"/>
      <c r="TW436" s="1"/>
      <c r="TX436" s="1"/>
      <c r="TY436" s="1"/>
      <c r="TZ436" s="1"/>
      <c r="UA436" s="1"/>
      <c r="UB436" s="1"/>
      <c r="UC436" s="1"/>
      <c r="UD436" s="1"/>
      <c r="UE436" s="1"/>
      <c r="UF436" s="1"/>
      <c r="UG436" s="1"/>
      <c r="UH436" s="1"/>
      <c r="UI436" s="1"/>
      <c r="UJ436" s="1"/>
      <c r="UK436" s="1"/>
      <c r="UL436" s="1"/>
      <c r="UM436" s="1"/>
      <c r="UN436" s="1"/>
      <c r="UO436" s="1"/>
      <c r="UP436" s="1"/>
      <c r="UQ436" s="1"/>
      <c r="UR436" s="1"/>
      <c r="US436" s="1"/>
      <c r="UT436" s="1"/>
      <c r="UU436" s="1"/>
      <c r="UV436" s="1"/>
      <c r="UW436" s="1"/>
      <c r="UX436" s="1"/>
      <c r="UY436" s="1"/>
      <c r="UZ436" s="1"/>
      <c r="VA436" s="1"/>
      <c r="VB436" s="1"/>
      <c r="VC436" s="1"/>
      <c r="VD436" s="1"/>
      <c r="VE436" s="1"/>
      <c r="VF436" s="1"/>
      <c r="VG436" s="1"/>
      <c r="VH436" s="1"/>
      <c r="VI436" s="1"/>
      <c r="VJ436" s="1"/>
      <c r="VK436" s="1"/>
      <c r="VL436" s="1"/>
      <c r="VM436" s="1"/>
      <c r="VN436" s="1"/>
      <c r="VO436" s="1"/>
      <c r="VP436" s="1"/>
      <c r="VQ436" s="1"/>
      <c r="VR436" s="1"/>
      <c r="VS436" s="1"/>
      <c r="VT436" s="1"/>
      <c r="VU436" s="1"/>
      <c r="VV436" s="1"/>
      <c r="VW436" s="1"/>
      <c r="VX436" s="1"/>
      <c r="VY436" s="1"/>
      <c r="VZ436" s="1"/>
      <c r="WA436" s="1"/>
      <c r="WB436" s="1"/>
      <c r="WC436" s="1"/>
      <c r="WD436" s="1"/>
      <c r="WE436" s="1"/>
      <c r="WF436" s="1"/>
      <c r="WG436" s="1"/>
      <c r="WH436" s="1"/>
      <c r="WI436" s="1"/>
      <c r="WJ436" s="1"/>
      <c r="WK436" s="1"/>
      <c r="WL436" s="1"/>
      <c r="WM436" s="1"/>
      <c r="WN436" s="1"/>
      <c r="WO436" s="1"/>
      <c r="WP436" s="1"/>
      <c r="WQ436" s="1"/>
      <c r="WR436" s="1"/>
      <c r="WS436" s="1"/>
      <c r="WT436" s="1"/>
      <c r="WU436" s="1"/>
      <c r="WV436" s="1"/>
      <c r="WW436" s="1"/>
      <c r="WX436" s="1"/>
      <c r="WY436" s="1"/>
      <c r="WZ436" s="1"/>
      <c r="XA436" s="1"/>
      <c r="XB436" s="1"/>
      <c r="XC436" s="1"/>
      <c r="XD436" s="1"/>
      <c r="XE436" s="1"/>
      <c r="XF436" s="1"/>
      <c r="XG436" s="1"/>
      <c r="XH436" s="1"/>
      <c r="XI436" s="1"/>
      <c r="XJ436" s="1"/>
      <c r="XK436" s="1"/>
      <c r="XL436" s="1"/>
      <c r="XM436" s="1"/>
      <c r="XN436" s="1"/>
      <c r="XO436" s="1"/>
      <c r="XP436" s="1"/>
      <c r="XQ436" s="1"/>
      <c r="XR436" s="1"/>
      <c r="XS436" s="1"/>
      <c r="XT436" s="1"/>
      <c r="XU436" s="1"/>
      <c r="XV436" s="1"/>
      <c r="XW436" s="1"/>
      <c r="XX436" s="1"/>
      <c r="XY436" s="1"/>
      <c r="XZ436" s="1"/>
      <c r="YA436" s="1"/>
      <c r="YB436" s="1"/>
      <c r="YC436" s="1"/>
      <c r="YD436" s="1"/>
      <c r="YE436" s="1"/>
      <c r="YF436" s="1"/>
      <c r="YG436" s="1"/>
      <c r="YH436" s="1"/>
      <c r="YI436" s="1"/>
      <c r="YJ436" s="1"/>
      <c r="YK436" s="1"/>
      <c r="YL436" s="1"/>
      <c r="YM436" s="1"/>
      <c r="YN436" s="1"/>
      <c r="YO436" s="1"/>
      <c r="YP436" s="1"/>
      <c r="YQ436" s="1"/>
      <c r="YR436" s="1"/>
      <c r="YS436" s="1"/>
      <c r="YT436" s="1"/>
      <c r="YU436" s="1"/>
      <c r="YV436" s="1"/>
      <c r="YW436" s="1"/>
      <c r="YX436" s="1"/>
      <c r="YY436" s="1"/>
      <c r="YZ436" s="1"/>
      <c r="ZA436" s="1"/>
      <c r="ZB436" s="1"/>
      <c r="ZC436" s="1"/>
      <c r="ZD436" s="1"/>
      <c r="ZE436" s="1"/>
      <c r="ZF436" s="1"/>
      <c r="ZG436" s="1"/>
      <c r="ZH436" s="1"/>
      <c r="ZI436" s="1"/>
      <c r="ZJ436" s="1"/>
      <c r="ZK436" s="1"/>
      <c r="ZL436" s="1"/>
      <c r="ZM436" s="1"/>
      <c r="ZN436" s="1"/>
      <c r="ZO436" s="1"/>
      <c r="ZP436" s="1"/>
      <c r="ZQ436" s="1"/>
      <c r="ZR436" s="1"/>
      <c r="ZS436" s="1"/>
      <c r="ZT436" s="1"/>
      <c r="ZU436" s="1"/>
      <c r="ZV436" s="1"/>
      <c r="ZW436" s="1"/>
      <c r="ZX436" s="1"/>
      <c r="ZY436" s="1"/>
      <c r="ZZ436" s="1"/>
      <c r="AAA436" s="1"/>
      <c r="AAB436" s="1"/>
      <c r="AAC436" s="1"/>
      <c r="AAD436" s="1"/>
      <c r="AAE436" s="1"/>
      <c r="AAF436" s="1"/>
      <c r="AAG436" s="1"/>
      <c r="AAH436" s="1"/>
      <c r="AAI436" s="1"/>
      <c r="AAJ436" s="1"/>
      <c r="AAK436" s="1"/>
      <c r="AAL436" s="1"/>
      <c r="AAM436" s="1"/>
      <c r="AAN436" s="1"/>
      <c r="AAO436" s="1"/>
      <c r="AAP436" s="1"/>
      <c r="AAQ436" s="1"/>
      <c r="AAR436" s="1"/>
      <c r="AAS436" s="1"/>
      <c r="AAT436" s="1"/>
      <c r="AAU436" s="1"/>
      <c r="AAV436" s="1"/>
      <c r="AAW436" s="1"/>
      <c r="AAX436" s="1"/>
      <c r="AAY436" s="1"/>
      <c r="AAZ436" s="1"/>
      <c r="ABA436" s="1"/>
      <c r="ABB436" s="1"/>
      <c r="ABC436" s="1"/>
      <c r="ABD436" s="1"/>
      <c r="ABE436" s="1"/>
      <c r="ABF436" s="1"/>
      <c r="ABG436" s="1"/>
      <c r="ABH436" s="1"/>
      <c r="ABI436" s="1"/>
      <c r="ABJ436" s="1"/>
      <c r="ABK436" s="1"/>
      <c r="ABL436" s="1"/>
      <c r="ABM436" s="1"/>
      <c r="ABN436" s="1"/>
      <c r="ABO436" s="1"/>
      <c r="ABP436" s="1"/>
      <c r="ABQ436" s="1"/>
      <c r="ABR436" s="1"/>
      <c r="ABS436" s="1"/>
      <c r="ABT436" s="1"/>
      <c r="ABU436" s="1"/>
      <c r="ABV436" s="1"/>
      <c r="ABW436" s="1"/>
      <c r="ABX436" s="1"/>
      <c r="ABY436" s="1"/>
      <c r="ABZ436" s="1"/>
      <c r="ACA436" s="1"/>
      <c r="ACB436" s="1"/>
      <c r="ACC436" s="1"/>
      <c r="ACD436" s="1"/>
      <c r="ACE436" s="1"/>
      <c r="ACF436" s="1"/>
      <c r="ACG436" s="1"/>
      <c r="ACH436" s="1"/>
      <c r="ACI436" s="1"/>
      <c r="ACJ436" s="1"/>
      <c r="ACK436" s="1"/>
      <c r="ACL436" s="1"/>
      <c r="ACM436" s="1"/>
      <c r="ACN436" s="1"/>
      <c r="ACO436" s="1"/>
      <c r="ACP436" s="1"/>
      <c r="ACQ436" s="1"/>
      <c r="ACR436" s="1"/>
      <c r="ACS436" s="1"/>
      <c r="ACT436" s="1"/>
      <c r="ACU436" s="1"/>
      <c r="ACV436" s="1"/>
      <c r="ACW436" s="1"/>
      <c r="ACX436" s="1"/>
      <c r="ACY436" s="1"/>
      <c r="ACZ436" s="1"/>
      <c r="ADA436" s="1"/>
      <c r="ADB436" s="1"/>
      <c r="ADC436" s="1"/>
      <c r="ADD436" s="1"/>
      <c r="ADE436" s="1"/>
      <c r="ADF436" s="1"/>
      <c r="ADG436" s="1"/>
      <c r="ADH436" s="1"/>
      <c r="ADI436" s="1"/>
      <c r="ADJ436" s="1"/>
      <c r="ADK436" s="1"/>
      <c r="ADL436" s="1"/>
      <c r="ADM436" s="1"/>
      <c r="ADN436" s="1"/>
      <c r="ADO436" s="1"/>
      <c r="ADP436" s="1"/>
      <c r="ADQ436" s="1"/>
      <c r="ADR436" s="1"/>
      <c r="ADS436" s="1"/>
      <c r="ADT436" s="1"/>
      <c r="ADU436" s="1"/>
      <c r="ADV436" s="1"/>
      <c r="ADW436" s="1"/>
      <c r="ADX436" s="1"/>
      <c r="ADY436" s="1"/>
      <c r="ADZ436" s="1"/>
      <c r="AEA436" s="1"/>
      <c r="AEB436" s="1"/>
      <c r="AEC436" s="1"/>
      <c r="AED436" s="1"/>
      <c r="AEE436" s="1"/>
      <c r="AEF436" s="1"/>
      <c r="AEG436" s="1"/>
      <c r="AEH436" s="1"/>
      <c r="AEI436" s="1"/>
      <c r="AEJ436" s="1"/>
      <c r="AEK436" s="1"/>
      <c r="AEL436" s="1"/>
      <c r="AEM436" s="1"/>
      <c r="AEN436" s="1"/>
      <c r="AEO436" s="1"/>
      <c r="AEP436" s="1"/>
      <c r="AEQ436" s="1"/>
      <c r="AER436" s="1"/>
      <c r="AES436" s="1"/>
      <c r="AET436" s="1"/>
      <c r="AEU436" s="1"/>
      <c r="AEV436" s="1"/>
      <c r="AEW436" s="1"/>
      <c r="AEX436" s="1"/>
      <c r="AEY436" s="1"/>
      <c r="AEZ436" s="1"/>
      <c r="AFA436" s="1"/>
      <c r="AFB436" s="1"/>
      <c r="AFC436" s="1"/>
      <c r="AFD436" s="1"/>
      <c r="AFE436" s="1"/>
      <c r="AFF436" s="1"/>
      <c r="AFG436" s="1"/>
      <c r="AFH436" s="1"/>
      <c r="AFI436" s="1"/>
      <c r="AFJ436" s="1"/>
      <c r="AFK436" s="1"/>
      <c r="AFL436" s="1"/>
      <c r="AFM436" s="1"/>
      <c r="AFN436" s="1"/>
      <c r="AFO436" s="1"/>
      <c r="AFP436" s="1"/>
      <c r="AFQ436" s="1"/>
      <c r="AFR436" s="1"/>
      <c r="AFS436" s="1"/>
      <c r="AFT436" s="1"/>
      <c r="AFU436" s="1"/>
      <c r="AFV436" s="1"/>
      <c r="AFW436" s="1"/>
      <c r="AFX436" s="1"/>
      <c r="AFY436" s="1"/>
      <c r="AFZ436" s="1"/>
      <c r="AGA436" s="1"/>
      <c r="AGB436" s="1"/>
      <c r="AGC436" s="1"/>
      <c r="AGD436" s="1"/>
      <c r="AGE436" s="1"/>
      <c r="AGF436" s="1"/>
      <c r="AGG436" s="1"/>
      <c r="AGH436" s="1"/>
      <c r="AGI436" s="1"/>
      <c r="AGJ436" s="1"/>
      <c r="AGK436" s="1"/>
      <c r="AGL436" s="1"/>
      <c r="AGM436" s="1"/>
      <c r="AGN436" s="1"/>
      <c r="AGO436" s="1"/>
      <c r="AGP436" s="1"/>
      <c r="AGQ436" s="1"/>
      <c r="AGR436" s="1"/>
      <c r="AGS436" s="1"/>
      <c r="AGT436" s="1"/>
      <c r="AGU436" s="1"/>
      <c r="AGV436" s="1"/>
      <c r="AGW436" s="1"/>
      <c r="AGX436" s="1"/>
      <c r="AGY436" s="1"/>
      <c r="AGZ436" s="1"/>
      <c r="AHA436" s="1"/>
      <c r="AHB436" s="1"/>
      <c r="AHC436" s="1"/>
      <c r="AHD436" s="1"/>
      <c r="AHE436" s="1"/>
      <c r="AHF436" s="1"/>
      <c r="AHG436" s="1"/>
      <c r="AHH436" s="1"/>
      <c r="AHI436" s="1"/>
      <c r="AHJ436" s="1"/>
      <c r="AHK436" s="1"/>
      <c r="AHL436" s="1"/>
      <c r="AHM436" s="1"/>
      <c r="AHN436" s="1"/>
      <c r="AHO436" s="1"/>
      <c r="AHP436" s="1"/>
      <c r="AHQ436" s="1"/>
      <c r="AHR436" s="1"/>
      <c r="AHS436" s="1"/>
      <c r="AHT436" s="1"/>
      <c r="AHU436" s="1"/>
      <c r="AHV436" s="1"/>
      <c r="AHW436" s="1"/>
      <c r="AHX436" s="1"/>
      <c r="AHY436" s="1"/>
      <c r="AHZ436" s="1"/>
      <c r="AIA436" s="1"/>
      <c r="AIB436" s="1"/>
      <c r="AIC436" s="1"/>
      <c r="AID436" s="1"/>
      <c r="AIE436" s="1"/>
      <c r="AIF436" s="1"/>
      <c r="AIG436" s="1"/>
      <c r="AIH436" s="1"/>
      <c r="AII436" s="1"/>
      <c r="AIJ436" s="1"/>
      <c r="AIK436" s="1"/>
      <c r="AIL436" s="1"/>
      <c r="AIM436" s="1"/>
      <c r="AIN436" s="1"/>
      <c r="AIO436" s="1"/>
      <c r="AIP436" s="1"/>
      <c r="AIQ436" s="1"/>
      <c r="AIR436" s="1"/>
      <c r="AIS436" s="1"/>
      <c r="AIT436" s="1"/>
      <c r="AIU436" s="1"/>
      <c r="AIV436" s="1"/>
      <c r="AIW436" s="1"/>
      <c r="AIX436" s="1"/>
      <c r="AIY436" s="1"/>
      <c r="AIZ436" s="1"/>
      <c r="AJA436" s="1"/>
      <c r="AJB436" s="1"/>
      <c r="AJC436" s="1"/>
      <c r="AJD436" s="1"/>
      <c r="AJE436" s="1"/>
      <c r="AJF436" s="1"/>
      <c r="AJG436" s="1"/>
      <c r="AJH436" s="1"/>
      <c r="AJI436" s="1"/>
      <c r="AJJ436" s="1"/>
      <c r="AJK436" s="1"/>
      <c r="AJL436" s="1"/>
      <c r="AJM436" s="1"/>
      <c r="AJN436" s="1"/>
      <c r="AJO436" s="1"/>
      <c r="AJP436" s="1"/>
      <c r="AJQ436" s="1"/>
      <c r="AJR436" s="1"/>
      <c r="AJS436" s="1"/>
      <c r="AJT436" s="1"/>
      <c r="AJU436" s="1"/>
      <c r="AJV436" s="1"/>
      <c r="AJW436" s="1"/>
      <c r="AJX436" s="1"/>
      <c r="AJY436" s="1"/>
      <c r="AJZ436" s="1"/>
      <c r="AKA436" s="1"/>
      <c r="AKB436" s="1"/>
      <c r="AKC436" s="1"/>
      <c r="AKD436" s="1"/>
      <c r="AKE436" s="1"/>
      <c r="AKF436" s="1"/>
      <c r="AKG436" s="1"/>
      <c r="AKH436" s="1"/>
      <c r="AKI436" s="1"/>
      <c r="AKJ436" s="1"/>
      <c r="AKK436" s="1"/>
      <c r="AKL436" s="1"/>
      <c r="AKM436" s="1"/>
      <c r="AKN436" s="1"/>
      <c r="AKO436" s="1"/>
      <c r="AKP436" s="1"/>
      <c r="AKQ436" s="1"/>
      <c r="AKR436" s="1"/>
      <c r="AKS436" s="1"/>
      <c r="AKT436" s="1"/>
      <c r="AKU436" s="1"/>
      <c r="AKV436" s="1"/>
      <c r="AKW436" s="1"/>
      <c r="AKX436" s="1"/>
      <c r="AKY436" s="1"/>
      <c r="AKZ436" s="1"/>
      <c r="ALA436" s="1"/>
      <c r="ALB436" s="1"/>
      <c r="ALC436" s="1"/>
      <c r="ALD436" s="1"/>
      <c r="ALE436" s="1"/>
      <c r="ALF436" s="1"/>
      <c r="ALG436" s="1"/>
      <c r="ALH436" s="1"/>
      <c r="ALI436" s="1"/>
      <c r="ALJ436" s="1"/>
      <c r="ALK436" s="1"/>
      <c r="ALL436" s="1"/>
      <c r="ALM436" s="1"/>
      <c r="ALN436" s="1"/>
      <c r="ALO436" s="1"/>
      <c r="ALP436" s="1"/>
      <c r="ALQ436" s="1"/>
      <c r="ALR436" s="1"/>
      <c r="ALS436" s="1"/>
      <c r="ALT436" s="1"/>
      <c r="ALU436" s="1"/>
      <c r="ALV436" s="1"/>
      <c r="ALW436" s="1"/>
      <c r="ALX436" s="1"/>
      <c r="ALY436" s="1"/>
      <c r="ALZ436" s="1"/>
      <c r="AMA436" s="1"/>
      <c r="AMB436" s="1"/>
      <c r="AMC436" s="1"/>
      <c r="AMD436" s="1"/>
      <c r="AME436" s="1"/>
      <c r="AMF436" s="1"/>
      <c r="AMG436" s="1"/>
      <c r="AMH436" s="1"/>
      <c r="AMI436" s="1"/>
      <c r="AMJ436" s="1"/>
    </row>
    <row r="437" spans="1:1024" customFormat="1" hidden="1" x14ac:dyDescent="0.25">
      <c r="A437" s="41" t="s">
        <v>980</v>
      </c>
      <c r="B437" s="3">
        <v>8413910008</v>
      </c>
      <c r="C437" s="6" t="s">
        <v>968</v>
      </c>
      <c r="D437" s="23" t="s">
        <v>872</v>
      </c>
      <c r="E437" s="23" t="s">
        <v>870</v>
      </c>
      <c r="F437" s="3"/>
      <c r="G437" s="3"/>
      <c r="H437" s="3"/>
      <c r="I437" s="3"/>
      <c r="J437" s="3"/>
      <c r="K437" s="37" t="s">
        <v>858</v>
      </c>
      <c r="L437" s="37">
        <v>7118004789</v>
      </c>
      <c r="M437" s="37" t="s">
        <v>859</v>
      </c>
      <c r="N437" s="6" t="s">
        <v>860</v>
      </c>
      <c r="O437" s="6" t="s">
        <v>861</v>
      </c>
      <c r="P437" s="8">
        <v>8413</v>
      </c>
      <c r="Q437" s="6" t="str">
        <f>MID(Таблица1[[#This Row],[ТН ВЭД 1]],1,2)</f>
        <v>84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  <c r="KK437" s="1"/>
      <c r="KL437" s="1"/>
      <c r="KM437" s="1"/>
      <c r="KN437" s="1"/>
      <c r="KO437" s="1"/>
      <c r="KP437" s="1"/>
      <c r="KQ437" s="1"/>
      <c r="KR437" s="1"/>
      <c r="KS437" s="1"/>
      <c r="KT437" s="1"/>
      <c r="KU437" s="1"/>
      <c r="KV437" s="1"/>
      <c r="KW437" s="1"/>
      <c r="KX437" s="1"/>
      <c r="KY437" s="1"/>
      <c r="KZ437" s="1"/>
      <c r="LA437" s="1"/>
      <c r="LB437" s="1"/>
      <c r="LC437" s="1"/>
      <c r="LD437" s="1"/>
      <c r="LE437" s="1"/>
      <c r="LF437" s="1"/>
      <c r="LG437" s="1"/>
      <c r="LH437" s="1"/>
      <c r="LI437" s="1"/>
      <c r="LJ437" s="1"/>
      <c r="LK437" s="1"/>
      <c r="LL437" s="1"/>
      <c r="LM437" s="1"/>
      <c r="LN437" s="1"/>
      <c r="LO437" s="1"/>
      <c r="LP437" s="1"/>
      <c r="LQ437" s="1"/>
      <c r="LR437" s="1"/>
      <c r="LS437" s="1"/>
      <c r="LT437" s="1"/>
      <c r="LU437" s="1"/>
      <c r="LV437" s="1"/>
      <c r="LW437" s="1"/>
      <c r="LX437" s="1"/>
      <c r="LY437" s="1"/>
      <c r="LZ437" s="1"/>
      <c r="MA437" s="1"/>
      <c r="MB437" s="1"/>
      <c r="MC437" s="1"/>
      <c r="MD437" s="1"/>
      <c r="ME437" s="1"/>
      <c r="MF437" s="1"/>
      <c r="MG437" s="1"/>
      <c r="MH437" s="1"/>
      <c r="MI437" s="1"/>
      <c r="MJ437" s="1"/>
      <c r="MK437" s="1"/>
      <c r="ML437" s="1"/>
      <c r="MM437" s="1"/>
      <c r="MN437" s="1"/>
      <c r="MO437" s="1"/>
      <c r="MP437" s="1"/>
      <c r="MQ437" s="1"/>
      <c r="MR437" s="1"/>
      <c r="MS437" s="1"/>
      <c r="MT437" s="1"/>
      <c r="MU437" s="1"/>
      <c r="MV437" s="1"/>
      <c r="MW437" s="1"/>
      <c r="MX437" s="1"/>
      <c r="MY437" s="1"/>
      <c r="MZ437" s="1"/>
      <c r="NA437" s="1"/>
      <c r="NB437" s="1"/>
      <c r="NC437" s="1"/>
      <c r="ND437" s="1"/>
      <c r="NE437" s="1"/>
      <c r="NF437" s="1"/>
      <c r="NG437" s="1"/>
      <c r="NH437" s="1"/>
      <c r="NI437" s="1"/>
      <c r="NJ437" s="1"/>
      <c r="NK437" s="1"/>
      <c r="NL437" s="1"/>
      <c r="NM437" s="1"/>
      <c r="NN437" s="1"/>
      <c r="NO437" s="1"/>
      <c r="NP437" s="1"/>
      <c r="NQ437" s="1"/>
      <c r="NR437" s="1"/>
      <c r="NS437" s="1"/>
      <c r="NT437" s="1"/>
      <c r="NU437" s="1"/>
      <c r="NV437" s="1"/>
      <c r="NW437" s="1"/>
      <c r="NX437" s="1"/>
      <c r="NY437" s="1"/>
      <c r="NZ437" s="1"/>
      <c r="OA437" s="1"/>
      <c r="OB437" s="1"/>
      <c r="OC437" s="1"/>
      <c r="OD437" s="1"/>
      <c r="OE437" s="1"/>
      <c r="OF437" s="1"/>
      <c r="OG437" s="1"/>
      <c r="OH437" s="1"/>
      <c r="OI437" s="1"/>
      <c r="OJ437" s="1"/>
      <c r="OK437" s="1"/>
      <c r="OL437" s="1"/>
      <c r="OM437" s="1"/>
      <c r="ON437" s="1"/>
      <c r="OO437" s="1"/>
      <c r="OP437" s="1"/>
      <c r="OQ437" s="1"/>
      <c r="OR437" s="1"/>
      <c r="OS437" s="1"/>
      <c r="OT437" s="1"/>
      <c r="OU437" s="1"/>
      <c r="OV437" s="1"/>
      <c r="OW437" s="1"/>
      <c r="OX437" s="1"/>
      <c r="OY437" s="1"/>
      <c r="OZ437" s="1"/>
      <c r="PA437" s="1"/>
      <c r="PB437" s="1"/>
      <c r="PC437" s="1"/>
      <c r="PD437" s="1"/>
      <c r="PE437" s="1"/>
      <c r="PF437" s="1"/>
      <c r="PG437" s="1"/>
      <c r="PH437" s="1"/>
      <c r="PI437" s="1"/>
      <c r="PJ437" s="1"/>
      <c r="PK437" s="1"/>
      <c r="PL437" s="1"/>
      <c r="PM437" s="1"/>
      <c r="PN437" s="1"/>
      <c r="PO437" s="1"/>
      <c r="PP437" s="1"/>
      <c r="PQ437" s="1"/>
      <c r="PR437" s="1"/>
      <c r="PS437" s="1"/>
      <c r="PT437" s="1"/>
      <c r="PU437" s="1"/>
      <c r="PV437" s="1"/>
      <c r="PW437" s="1"/>
      <c r="PX437" s="1"/>
      <c r="PY437" s="1"/>
      <c r="PZ437" s="1"/>
      <c r="QA437" s="1"/>
      <c r="QB437" s="1"/>
      <c r="QC437" s="1"/>
      <c r="QD437" s="1"/>
      <c r="QE437" s="1"/>
      <c r="QF437" s="1"/>
      <c r="QG437" s="1"/>
      <c r="QH437" s="1"/>
      <c r="QI437" s="1"/>
      <c r="QJ437" s="1"/>
      <c r="QK437" s="1"/>
      <c r="QL437" s="1"/>
      <c r="QM437" s="1"/>
      <c r="QN437" s="1"/>
      <c r="QO437" s="1"/>
      <c r="QP437" s="1"/>
      <c r="QQ437" s="1"/>
      <c r="QR437" s="1"/>
      <c r="QS437" s="1"/>
      <c r="QT437" s="1"/>
      <c r="QU437" s="1"/>
      <c r="QV437" s="1"/>
      <c r="QW437" s="1"/>
      <c r="QX437" s="1"/>
      <c r="QY437" s="1"/>
      <c r="QZ437" s="1"/>
      <c r="RA437" s="1"/>
      <c r="RB437" s="1"/>
      <c r="RC437" s="1"/>
      <c r="RD437" s="1"/>
      <c r="RE437" s="1"/>
      <c r="RF437" s="1"/>
      <c r="RG437" s="1"/>
      <c r="RH437" s="1"/>
      <c r="RI437" s="1"/>
      <c r="RJ437" s="1"/>
      <c r="RK437" s="1"/>
      <c r="RL437" s="1"/>
      <c r="RM437" s="1"/>
      <c r="RN437" s="1"/>
      <c r="RO437" s="1"/>
      <c r="RP437" s="1"/>
      <c r="RQ437" s="1"/>
      <c r="RR437" s="1"/>
      <c r="RS437" s="1"/>
      <c r="RT437" s="1"/>
      <c r="RU437" s="1"/>
      <c r="RV437" s="1"/>
      <c r="RW437" s="1"/>
      <c r="RX437" s="1"/>
      <c r="RY437" s="1"/>
      <c r="RZ437" s="1"/>
      <c r="SA437" s="1"/>
      <c r="SB437" s="1"/>
      <c r="SC437" s="1"/>
      <c r="SD437" s="1"/>
      <c r="SE437" s="1"/>
      <c r="SF437" s="1"/>
      <c r="SG437" s="1"/>
      <c r="SH437" s="1"/>
      <c r="SI437" s="1"/>
      <c r="SJ437" s="1"/>
      <c r="SK437" s="1"/>
      <c r="SL437" s="1"/>
      <c r="SM437" s="1"/>
      <c r="SN437" s="1"/>
      <c r="SO437" s="1"/>
      <c r="SP437" s="1"/>
      <c r="SQ437" s="1"/>
      <c r="SR437" s="1"/>
      <c r="SS437" s="1"/>
      <c r="ST437" s="1"/>
      <c r="SU437" s="1"/>
      <c r="SV437" s="1"/>
      <c r="SW437" s="1"/>
      <c r="SX437" s="1"/>
      <c r="SY437" s="1"/>
      <c r="SZ437" s="1"/>
      <c r="TA437" s="1"/>
      <c r="TB437" s="1"/>
      <c r="TC437" s="1"/>
      <c r="TD437" s="1"/>
      <c r="TE437" s="1"/>
      <c r="TF437" s="1"/>
      <c r="TG437" s="1"/>
      <c r="TH437" s="1"/>
      <c r="TI437" s="1"/>
      <c r="TJ437" s="1"/>
      <c r="TK437" s="1"/>
      <c r="TL437" s="1"/>
      <c r="TM437" s="1"/>
      <c r="TN437" s="1"/>
      <c r="TO437" s="1"/>
      <c r="TP437" s="1"/>
      <c r="TQ437" s="1"/>
      <c r="TR437" s="1"/>
      <c r="TS437" s="1"/>
      <c r="TT437" s="1"/>
      <c r="TU437" s="1"/>
      <c r="TV437" s="1"/>
      <c r="TW437" s="1"/>
      <c r="TX437" s="1"/>
      <c r="TY437" s="1"/>
      <c r="TZ437" s="1"/>
      <c r="UA437" s="1"/>
      <c r="UB437" s="1"/>
      <c r="UC437" s="1"/>
      <c r="UD437" s="1"/>
      <c r="UE437" s="1"/>
      <c r="UF437" s="1"/>
      <c r="UG437" s="1"/>
      <c r="UH437" s="1"/>
      <c r="UI437" s="1"/>
      <c r="UJ437" s="1"/>
      <c r="UK437" s="1"/>
      <c r="UL437" s="1"/>
      <c r="UM437" s="1"/>
      <c r="UN437" s="1"/>
      <c r="UO437" s="1"/>
      <c r="UP437" s="1"/>
      <c r="UQ437" s="1"/>
      <c r="UR437" s="1"/>
      <c r="US437" s="1"/>
      <c r="UT437" s="1"/>
      <c r="UU437" s="1"/>
      <c r="UV437" s="1"/>
      <c r="UW437" s="1"/>
      <c r="UX437" s="1"/>
      <c r="UY437" s="1"/>
      <c r="UZ437" s="1"/>
      <c r="VA437" s="1"/>
      <c r="VB437" s="1"/>
      <c r="VC437" s="1"/>
      <c r="VD437" s="1"/>
      <c r="VE437" s="1"/>
      <c r="VF437" s="1"/>
      <c r="VG437" s="1"/>
      <c r="VH437" s="1"/>
      <c r="VI437" s="1"/>
      <c r="VJ437" s="1"/>
      <c r="VK437" s="1"/>
      <c r="VL437" s="1"/>
      <c r="VM437" s="1"/>
      <c r="VN437" s="1"/>
      <c r="VO437" s="1"/>
      <c r="VP437" s="1"/>
      <c r="VQ437" s="1"/>
      <c r="VR437" s="1"/>
      <c r="VS437" s="1"/>
      <c r="VT437" s="1"/>
      <c r="VU437" s="1"/>
      <c r="VV437" s="1"/>
      <c r="VW437" s="1"/>
      <c r="VX437" s="1"/>
      <c r="VY437" s="1"/>
      <c r="VZ437" s="1"/>
      <c r="WA437" s="1"/>
      <c r="WB437" s="1"/>
      <c r="WC437" s="1"/>
      <c r="WD437" s="1"/>
      <c r="WE437" s="1"/>
      <c r="WF437" s="1"/>
      <c r="WG437" s="1"/>
      <c r="WH437" s="1"/>
      <c r="WI437" s="1"/>
      <c r="WJ437" s="1"/>
      <c r="WK437" s="1"/>
      <c r="WL437" s="1"/>
      <c r="WM437" s="1"/>
      <c r="WN437" s="1"/>
      <c r="WO437" s="1"/>
      <c r="WP437" s="1"/>
      <c r="WQ437" s="1"/>
      <c r="WR437" s="1"/>
      <c r="WS437" s="1"/>
      <c r="WT437" s="1"/>
      <c r="WU437" s="1"/>
      <c r="WV437" s="1"/>
      <c r="WW437" s="1"/>
      <c r="WX437" s="1"/>
      <c r="WY437" s="1"/>
      <c r="WZ437" s="1"/>
      <c r="XA437" s="1"/>
      <c r="XB437" s="1"/>
      <c r="XC437" s="1"/>
      <c r="XD437" s="1"/>
      <c r="XE437" s="1"/>
      <c r="XF437" s="1"/>
      <c r="XG437" s="1"/>
      <c r="XH437" s="1"/>
      <c r="XI437" s="1"/>
      <c r="XJ437" s="1"/>
      <c r="XK437" s="1"/>
      <c r="XL437" s="1"/>
      <c r="XM437" s="1"/>
      <c r="XN437" s="1"/>
      <c r="XO437" s="1"/>
      <c r="XP437" s="1"/>
      <c r="XQ437" s="1"/>
      <c r="XR437" s="1"/>
      <c r="XS437" s="1"/>
      <c r="XT437" s="1"/>
      <c r="XU437" s="1"/>
      <c r="XV437" s="1"/>
      <c r="XW437" s="1"/>
      <c r="XX437" s="1"/>
      <c r="XY437" s="1"/>
      <c r="XZ437" s="1"/>
      <c r="YA437" s="1"/>
      <c r="YB437" s="1"/>
      <c r="YC437" s="1"/>
      <c r="YD437" s="1"/>
      <c r="YE437" s="1"/>
      <c r="YF437" s="1"/>
      <c r="YG437" s="1"/>
      <c r="YH437" s="1"/>
      <c r="YI437" s="1"/>
      <c r="YJ437" s="1"/>
      <c r="YK437" s="1"/>
      <c r="YL437" s="1"/>
      <c r="YM437" s="1"/>
      <c r="YN437" s="1"/>
      <c r="YO437" s="1"/>
      <c r="YP437" s="1"/>
      <c r="YQ437" s="1"/>
      <c r="YR437" s="1"/>
      <c r="YS437" s="1"/>
      <c r="YT437" s="1"/>
      <c r="YU437" s="1"/>
      <c r="YV437" s="1"/>
      <c r="YW437" s="1"/>
      <c r="YX437" s="1"/>
      <c r="YY437" s="1"/>
      <c r="YZ437" s="1"/>
      <c r="ZA437" s="1"/>
      <c r="ZB437" s="1"/>
      <c r="ZC437" s="1"/>
      <c r="ZD437" s="1"/>
      <c r="ZE437" s="1"/>
      <c r="ZF437" s="1"/>
      <c r="ZG437" s="1"/>
      <c r="ZH437" s="1"/>
      <c r="ZI437" s="1"/>
      <c r="ZJ437" s="1"/>
      <c r="ZK437" s="1"/>
      <c r="ZL437" s="1"/>
      <c r="ZM437" s="1"/>
      <c r="ZN437" s="1"/>
      <c r="ZO437" s="1"/>
      <c r="ZP437" s="1"/>
      <c r="ZQ437" s="1"/>
      <c r="ZR437" s="1"/>
      <c r="ZS437" s="1"/>
      <c r="ZT437" s="1"/>
      <c r="ZU437" s="1"/>
      <c r="ZV437" s="1"/>
      <c r="ZW437" s="1"/>
      <c r="ZX437" s="1"/>
      <c r="ZY437" s="1"/>
      <c r="ZZ437" s="1"/>
      <c r="AAA437" s="1"/>
      <c r="AAB437" s="1"/>
      <c r="AAC437" s="1"/>
      <c r="AAD437" s="1"/>
      <c r="AAE437" s="1"/>
      <c r="AAF437" s="1"/>
      <c r="AAG437" s="1"/>
      <c r="AAH437" s="1"/>
      <c r="AAI437" s="1"/>
      <c r="AAJ437" s="1"/>
      <c r="AAK437" s="1"/>
      <c r="AAL437" s="1"/>
      <c r="AAM437" s="1"/>
      <c r="AAN437" s="1"/>
      <c r="AAO437" s="1"/>
      <c r="AAP437" s="1"/>
      <c r="AAQ437" s="1"/>
      <c r="AAR437" s="1"/>
      <c r="AAS437" s="1"/>
      <c r="AAT437" s="1"/>
      <c r="AAU437" s="1"/>
      <c r="AAV437" s="1"/>
      <c r="AAW437" s="1"/>
      <c r="AAX437" s="1"/>
      <c r="AAY437" s="1"/>
      <c r="AAZ437" s="1"/>
      <c r="ABA437" s="1"/>
      <c r="ABB437" s="1"/>
      <c r="ABC437" s="1"/>
      <c r="ABD437" s="1"/>
      <c r="ABE437" s="1"/>
      <c r="ABF437" s="1"/>
      <c r="ABG437" s="1"/>
      <c r="ABH437" s="1"/>
      <c r="ABI437" s="1"/>
      <c r="ABJ437" s="1"/>
      <c r="ABK437" s="1"/>
      <c r="ABL437" s="1"/>
      <c r="ABM437" s="1"/>
      <c r="ABN437" s="1"/>
      <c r="ABO437" s="1"/>
      <c r="ABP437" s="1"/>
      <c r="ABQ437" s="1"/>
      <c r="ABR437" s="1"/>
      <c r="ABS437" s="1"/>
      <c r="ABT437" s="1"/>
      <c r="ABU437" s="1"/>
      <c r="ABV437" s="1"/>
      <c r="ABW437" s="1"/>
      <c r="ABX437" s="1"/>
      <c r="ABY437" s="1"/>
      <c r="ABZ437" s="1"/>
      <c r="ACA437" s="1"/>
      <c r="ACB437" s="1"/>
      <c r="ACC437" s="1"/>
      <c r="ACD437" s="1"/>
      <c r="ACE437" s="1"/>
      <c r="ACF437" s="1"/>
      <c r="ACG437" s="1"/>
      <c r="ACH437" s="1"/>
      <c r="ACI437" s="1"/>
      <c r="ACJ437" s="1"/>
      <c r="ACK437" s="1"/>
      <c r="ACL437" s="1"/>
      <c r="ACM437" s="1"/>
      <c r="ACN437" s="1"/>
      <c r="ACO437" s="1"/>
      <c r="ACP437" s="1"/>
      <c r="ACQ437" s="1"/>
      <c r="ACR437" s="1"/>
      <c r="ACS437" s="1"/>
      <c r="ACT437" s="1"/>
      <c r="ACU437" s="1"/>
      <c r="ACV437" s="1"/>
      <c r="ACW437" s="1"/>
      <c r="ACX437" s="1"/>
      <c r="ACY437" s="1"/>
      <c r="ACZ437" s="1"/>
      <c r="ADA437" s="1"/>
      <c r="ADB437" s="1"/>
      <c r="ADC437" s="1"/>
      <c r="ADD437" s="1"/>
      <c r="ADE437" s="1"/>
      <c r="ADF437" s="1"/>
      <c r="ADG437" s="1"/>
      <c r="ADH437" s="1"/>
      <c r="ADI437" s="1"/>
      <c r="ADJ437" s="1"/>
      <c r="ADK437" s="1"/>
      <c r="ADL437" s="1"/>
      <c r="ADM437" s="1"/>
      <c r="ADN437" s="1"/>
      <c r="ADO437" s="1"/>
      <c r="ADP437" s="1"/>
      <c r="ADQ437" s="1"/>
      <c r="ADR437" s="1"/>
      <c r="ADS437" s="1"/>
      <c r="ADT437" s="1"/>
      <c r="ADU437" s="1"/>
      <c r="ADV437" s="1"/>
      <c r="ADW437" s="1"/>
      <c r="ADX437" s="1"/>
      <c r="ADY437" s="1"/>
      <c r="ADZ437" s="1"/>
      <c r="AEA437" s="1"/>
      <c r="AEB437" s="1"/>
      <c r="AEC437" s="1"/>
      <c r="AED437" s="1"/>
      <c r="AEE437" s="1"/>
      <c r="AEF437" s="1"/>
      <c r="AEG437" s="1"/>
      <c r="AEH437" s="1"/>
      <c r="AEI437" s="1"/>
      <c r="AEJ437" s="1"/>
      <c r="AEK437" s="1"/>
      <c r="AEL437" s="1"/>
      <c r="AEM437" s="1"/>
      <c r="AEN437" s="1"/>
      <c r="AEO437" s="1"/>
      <c r="AEP437" s="1"/>
      <c r="AEQ437" s="1"/>
      <c r="AER437" s="1"/>
      <c r="AES437" s="1"/>
      <c r="AET437" s="1"/>
      <c r="AEU437" s="1"/>
      <c r="AEV437" s="1"/>
      <c r="AEW437" s="1"/>
      <c r="AEX437" s="1"/>
      <c r="AEY437" s="1"/>
      <c r="AEZ437" s="1"/>
      <c r="AFA437" s="1"/>
      <c r="AFB437" s="1"/>
      <c r="AFC437" s="1"/>
      <c r="AFD437" s="1"/>
      <c r="AFE437" s="1"/>
      <c r="AFF437" s="1"/>
      <c r="AFG437" s="1"/>
      <c r="AFH437" s="1"/>
      <c r="AFI437" s="1"/>
      <c r="AFJ437" s="1"/>
      <c r="AFK437" s="1"/>
      <c r="AFL437" s="1"/>
      <c r="AFM437" s="1"/>
      <c r="AFN437" s="1"/>
      <c r="AFO437" s="1"/>
      <c r="AFP437" s="1"/>
      <c r="AFQ437" s="1"/>
      <c r="AFR437" s="1"/>
      <c r="AFS437" s="1"/>
      <c r="AFT437" s="1"/>
      <c r="AFU437" s="1"/>
      <c r="AFV437" s="1"/>
      <c r="AFW437" s="1"/>
      <c r="AFX437" s="1"/>
      <c r="AFY437" s="1"/>
      <c r="AFZ437" s="1"/>
      <c r="AGA437" s="1"/>
      <c r="AGB437" s="1"/>
      <c r="AGC437" s="1"/>
      <c r="AGD437" s="1"/>
      <c r="AGE437" s="1"/>
      <c r="AGF437" s="1"/>
      <c r="AGG437" s="1"/>
      <c r="AGH437" s="1"/>
      <c r="AGI437" s="1"/>
      <c r="AGJ437" s="1"/>
      <c r="AGK437" s="1"/>
      <c r="AGL437" s="1"/>
      <c r="AGM437" s="1"/>
      <c r="AGN437" s="1"/>
      <c r="AGO437" s="1"/>
      <c r="AGP437" s="1"/>
      <c r="AGQ437" s="1"/>
      <c r="AGR437" s="1"/>
      <c r="AGS437" s="1"/>
      <c r="AGT437" s="1"/>
      <c r="AGU437" s="1"/>
      <c r="AGV437" s="1"/>
      <c r="AGW437" s="1"/>
      <c r="AGX437" s="1"/>
      <c r="AGY437" s="1"/>
      <c r="AGZ437" s="1"/>
      <c r="AHA437" s="1"/>
      <c r="AHB437" s="1"/>
      <c r="AHC437" s="1"/>
      <c r="AHD437" s="1"/>
      <c r="AHE437" s="1"/>
      <c r="AHF437" s="1"/>
      <c r="AHG437" s="1"/>
      <c r="AHH437" s="1"/>
      <c r="AHI437" s="1"/>
      <c r="AHJ437" s="1"/>
      <c r="AHK437" s="1"/>
      <c r="AHL437" s="1"/>
      <c r="AHM437" s="1"/>
      <c r="AHN437" s="1"/>
      <c r="AHO437" s="1"/>
      <c r="AHP437" s="1"/>
      <c r="AHQ437" s="1"/>
      <c r="AHR437" s="1"/>
      <c r="AHS437" s="1"/>
      <c r="AHT437" s="1"/>
      <c r="AHU437" s="1"/>
      <c r="AHV437" s="1"/>
      <c r="AHW437" s="1"/>
      <c r="AHX437" s="1"/>
      <c r="AHY437" s="1"/>
      <c r="AHZ437" s="1"/>
      <c r="AIA437" s="1"/>
      <c r="AIB437" s="1"/>
      <c r="AIC437" s="1"/>
      <c r="AID437" s="1"/>
      <c r="AIE437" s="1"/>
      <c r="AIF437" s="1"/>
      <c r="AIG437" s="1"/>
      <c r="AIH437" s="1"/>
      <c r="AII437" s="1"/>
      <c r="AIJ437" s="1"/>
      <c r="AIK437" s="1"/>
      <c r="AIL437" s="1"/>
      <c r="AIM437" s="1"/>
      <c r="AIN437" s="1"/>
      <c r="AIO437" s="1"/>
      <c r="AIP437" s="1"/>
      <c r="AIQ437" s="1"/>
      <c r="AIR437" s="1"/>
      <c r="AIS437" s="1"/>
      <c r="AIT437" s="1"/>
      <c r="AIU437" s="1"/>
      <c r="AIV437" s="1"/>
      <c r="AIW437" s="1"/>
      <c r="AIX437" s="1"/>
      <c r="AIY437" s="1"/>
      <c r="AIZ437" s="1"/>
      <c r="AJA437" s="1"/>
      <c r="AJB437" s="1"/>
      <c r="AJC437" s="1"/>
      <c r="AJD437" s="1"/>
      <c r="AJE437" s="1"/>
      <c r="AJF437" s="1"/>
      <c r="AJG437" s="1"/>
      <c r="AJH437" s="1"/>
      <c r="AJI437" s="1"/>
      <c r="AJJ437" s="1"/>
      <c r="AJK437" s="1"/>
      <c r="AJL437" s="1"/>
      <c r="AJM437" s="1"/>
      <c r="AJN437" s="1"/>
      <c r="AJO437" s="1"/>
      <c r="AJP437" s="1"/>
      <c r="AJQ437" s="1"/>
      <c r="AJR437" s="1"/>
      <c r="AJS437" s="1"/>
      <c r="AJT437" s="1"/>
      <c r="AJU437" s="1"/>
      <c r="AJV437" s="1"/>
      <c r="AJW437" s="1"/>
      <c r="AJX437" s="1"/>
      <c r="AJY437" s="1"/>
      <c r="AJZ437" s="1"/>
      <c r="AKA437" s="1"/>
      <c r="AKB437" s="1"/>
      <c r="AKC437" s="1"/>
      <c r="AKD437" s="1"/>
      <c r="AKE437" s="1"/>
      <c r="AKF437" s="1"/>
      <c r="AKG437" s="1"/>
      <c r="AKH437" s="1"/>
      <c r="AKI437" s="1"/>
      <c r="AKJ437" s="1"/>
      <c r="AKK437" s="1"/>
      <c r="AKL437" s="1"/>
      <c r="AKM437" s="1"/>
      <c r="AKN437" s="1"/>
      <c r="AKO437" s="1"/>
      <c r="AKP437" s="1"/>
      <c r="AKQ437" s="1"/>
      <c r="AKR437" s="1"/>
      <c r="AKS437" s="1"/>
      <c r="AKT437" s="1"/>
      <c r="AKU437" s="1"/>
      <c r="AKV437" s="1"/>
      <c r="AKW437" s="1"/>
      <c r="AKX437" s="1"/>
      <c r="AKY437" s="1"/>
      <c r="AKZ437" s="1"/>
      <c r="ALA437" s="1"/>
      <c r="ALB437" s="1"/>
      <c r="ALC437" s="1"/>
      <c r="ALD437" s="1"/>
      <c r="ALE437" s="1"/>
      <c r="ALF437" s="1"/>
      <c r="ALG437" s="1"/>
      <c r="ALH437" s="1"/>
      <c r="ALI437" s="1"/>
      <c r="ALJ437" s="1"/>
      <c r="ALK437" s="1"/>
      <c r="ALL437" s="1"/>
      <c r="ALM437" s="1"/>
      <c r="ALN437" s="1"/>
      <c r="ALO437" s="1"/>
      <c r="ALP437" s="1"/>
      <c r="ALQ437" s="1"/>
      <c r="ALR437" s="1"/>
      <c r="ALS437" s="1"/>
      <c r="ALT437" s="1"/>
      <c r="ALU437" s="1"/>
      <c r="ALV437" s="1"/>
      <c r="ALW437" s="1"/>
      <c r="ALX437" s="1"/>
      <c r="ALY437" s="1"/>
      <c r="ALZ437" s="1"/>
      <c r="AMA437" s="1"/>
      <c r="AMB437" s="1"/>
      <c r="AMC437" s="1"/>
      <c r="AMD437" s="1"/>
      <c r="AME437" s="1"/>
      <c r="AMF437" s="1"/>
      <c r="AMG437" s="1"/>
      <c r="AMH437" s="1"/>
      <c r="AMI437" s="1"/>
      <c r="AMJ437" s="1"/>
    </row>
    <row r="438" spans="1:1024" customFormat="1" hidden="1" x14ac:dyDescent="0.25">
      <c r="A438" s="49" t="s">
        <v>981</v>
      </c>
      <c r="B438" s="10">
        <v>8413910008</v>
      </c>
      <c r="C438" s="13" t="s">
        <v>968</v>
      </c>
      <c r="D438" s="27" t="s">
        <v>982</v>
      </c>
      <c r="E438" s="27" t="s">
        <v>870</v>
      </c>
      <c r="F438" s="10"/>
      <c r="G438" s="10"/>
      <c r="H438" s="10"/>
      <c r="I438" s="10"/>
      <c r="J438" s="10"/>
      <c r="K438" s="38" t="s">
        <v>858</v>
      </c>
      <c r="L438" s="38">
        <v>7118004789</v>
      </c>
      <c r="M438" s="38" t="s">
        <v>859</v>
      </c>
      <c r="N438" s="13" t="s">
        <v>860</v>
      </c>
      <c r="O438" s="13" t="s">
        <v>861</v>
      </c>
      <c r="P438" s="15">
        <v>8413</v>
      </c>
      <c r="Q438" s="13" t="str">
        <f>MID(Таблица1[[#This Row],[ТН ВЭД 1]],1,2)</f>
        <v>84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</row>
    <row r="439" spans="1:1024" customFormat="1" hidden="1" x14ac:dyDescent="0.25">
      <c r="A439" s="41" t="s">
        <v>983</v>
      </c>
      <c r="B439" s="3">
        <v>8413910008</v>
      </c>
      <c r="C439" s="6" t="s">
        <v>968</v>
      </c>
      <c r="D439" s="23" t="s">
        <v>984</v>
      </c>
      <c r="E439" s="23" t="s">
        <v>870</v>
      </c>
      <c r="F439" s="3"/>
      <c r="G439" s="3"/>
      <c r="H439" s="3"/>
      <c r="I439" s="3"/>
      <c r="J439" s="3"/>
      <c r="K439" s="37" t="s">
        <v>858</v>
      </c>
      <c r="L439" s="37">
        <v>7118004789</v>
      </c>
      <c r="M439" s="37" t="s">
        <v>859</v>
      </c>
      <c r="N439" s="6" t="s">
        <v>860</v>
      </c>
      <c r="O439" s="6" t="s">
        <v>861</v>
      </c>
      <c r="P439" s="8">
        <v>8413</v>
      </c>
      <c r="Q439" s="6" t="str">
        <f>MID(Таблица1[[#This Row],[ТН ВЭД 1]],1,2)</f>
        <v>84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  <c r="KK439" s="1"/>
      <c r="KL439" s="1"/>
      <c r="KM439" s="1"/>
      <c r="KN439" s="1"/>
      <c r="KO439" s="1"/>
      <c r="KP439" s="1"/>
      <c r="KQ439" s="1"/>
      <c r="KR439" s="1"/>
      <c r="KS439" s="1"/>
      <c r="KT439" s="1"/>
      <c r="KU439" s="1"/>
      <c r="KV439" s="1"/>
      <c r="KW439" s="1"/>
      <c r="KX439" s="1"/>
      <c r="KY439" s="1"/>
      <c r="KZ439" s="1"/>
      <c r="LA439" s="1"/>
      <c r="LB439" s="1"/>
      <c r="LC439" s="1"/>
      <c r="LD439" s="1"/>
      <c r="LE439" s="1"/>
      <c r="LF439" s="1"/>
      <c r="LG439" s="1"/>
      <c r="LH439" s="1"/>
      <c r="LI439" s="1"/>
      <c r="LJ439" s="1"/>
      <c r="LK439" s="1"/>
      <c r="LL439" s="1"/>
      <c r="LM439" s="1"/>
      <c r="LN439" s="1"/>
      <c r="LO439" s="1"/>
      <c r="LP439" s="1"/>
      <c r="LQ439" s="1"/>
      <c r="LR439" s="1"/>
      <c r="LS439" s="1"/>
      <c r="LT439" s="1"/>
      <c r="LU439" s="1"/>
      <c r="LV439" s="1"/>
      <c r="LW439" s="1"/>
      <c r="LX439" s="1"/>
      <c r="LY439" s="1"/>
      <c r="LZ439" s="1"/>
      <c r="MA439" s="1"/>
      <c r="MB439" s="1"/>
      <c r="MC439" s="1"/>
      <c r="MD439" s="1"/>
      <c r="ME439" s="1"/>
      <c r="MF439" s="1"/>
      <c r="MG439" s="1"/>
      <c r="MH439" s="1"/>
      <c r="MI439" s="1"/>
      <c r="MJ439" s="1"/>
      <c r="MK439" s="1"/>
      <c r="ML439" s="1"/>
      <c r="MM439" s="1"/>
      <c r="MN439" s="1"/>
      <c r="MO439" s="1"/>
      <c r="MP439" s="1"/>
      <c r="MQ439" s="1"/>
      <c r="MR439" s="1"/>
      <c r="MS439" s="1"/>
      <c r="MT439" s="1"/>
      <c r="MU439" s="1"/>
      <c r="MV439" s="1"/>
      <c r="MW439" s="1"/>
      <c r="MX439" s="1"/>
      <c r="MY439" s="1"/>
      <c r="MZ439" s="1"/>
      <c r="NA439" s="1"/>
      <c r="NB439" s="1"/>
      <c r="NC439" s="1"/>
      <c r="ND439" s="1"/>
      <c r="NE439" s="1"/>
      <c r="NF439" s="1"/>
      <c r="NG439" s="1"/>
      <c r="NH439" s="1"/>
      <c r="NI439" s="1"/>
      <c r="NJ439" s="1"/>
      <c r="NK439" s="1"/>
      <c r="NL439" s="1"/>
      <c r="NM439" s="1"/>
      <c r="NN439" s="1"/>
      <c r="NO439" s="1"/>
      <c r="NP439" s="1"/>
      <c r="NQ439" s="1"/>
      <c r="NR439" s="1"/>
      <c r="NS439" s="1"/>
      <c r="NT439" s="1"/>
      <c r="NU439" s="1"/>
      <c r="NV439" s="1"/>
      <c r="NW439" s="1"/>
      <c r="NX439" s="1"/>
      <c r="NY439" s="1"/>
      <c r="NZ439" s="1"/>
      <c r="OA439" s="1"/>
      <c r="OB439" s="1"/>
      <c r="OC439" s="1"/>
      <c r="OD439" s="1"/>
      <c r="OE439" s="1"/>
      <c r="OF439" s="1"/>
      <c r="OG439" s="1"/>
      <c r="OH439" s="1"/>
      <c r="OI439" s="1"/>
      <c r="OJ439" s="1"/>
      <c r="OK439" s="1"/>
      <c r="OL439" s="1"/>
      <c r="OM439" s="1"/>
      <c r="ON439" s="1"/>
      <c r="OO439" s="1"/>
      <c r="OP439" s="1"/>
      <c r="OQ439" s="1"/>
      <c r="OR439" s="1"/>
      <c r="OS439" s="1"/>
      <c r="OT439" s="1"/>
      <c r="OU439" s="1"/>
      <c r="OV439" s="1"/>
      <c r="OW439" s="1"/>
      <c r="OX439" s="1"/>
      <c r="OY439" s="1"/>
      <c r="OZ439" s="1"/>
      <c r="PA439" s="1"/>
      <c r="PB439" s="1"/>
      <c r="PC439" s="1"/>
      <c r="PD439" s="1"/>
      <c r="PE439" s="1"/>
      <c r="PF439" s="1"/>
      <c r="PG439" s="1"/>
      <c r="PH439" s="1"/>
      <c r="PI439" s="1"/>
      <c r="PJ439" s="1"/>
      <c r="PK439" s="1"/>
      <c r="PL439" s="1"/>
      <c r="PM439" s="1"/>
      <c r="PN439" s="1"/>
      <c r="PO439" s="1"/>
      <c r="PP439" s="1"/>
      <c r="PQ439" s="1"/>
      <c r="PR439" s="1"/>
      <c r="PS439" s="1"/>
      <c r="PT439" s="1"/>
      <c r="PU439" s="1"/>
      <c r="PV439" s="1"/>
      <c r="PW439" s="1"/>
      <c r="PX439" s="1"/>
      <c r="PY439" s="1"/>
      <c r="PZ439" s="1"/>
      <c r="QA439" s="1"/>
      <c r="QB439" s="1"/>
      <c r="QC439" s="1"/>
      <c r="QD439" s="1"/>
      <c r="QE439" s="1"/>
      <c r="QF439" s="1"/>
      <c r="QG439" s="1"/>
      <c r="QH439" s="1"/>
      <c r="QI439" s="1"/>
      <c r="QJ439" s="1"/>
      <c r="QK439" s="1"/>
      <c r="QL439" s="1"/>
      <c r="QM439" s="1"/>
      <c r="QN439" s="1"/>
      <c r="QO439" s="1"/>
      <c r="QP439" s="1"/>
      <c r="QQ439" s="1"/>
      <c r="QR439" s="1"/>
      <c r="QS439" s="1"/>
      <c r="QT439" s="1"/>
      <c r="QU439" s="1"/>
      <c r="QV439" s="1"/>
      <c r="QW439" s="1"/>
      <c r="QX439" s="1"/>
      <c r="QY439" s="1"/>
      <c r="QZ439" s="1"/>
      <c r="RA439" s="1"/>
      <c r="RB439" s="1"/>
      <c r="RC439" s="1"/>
      <c r="RD439" s="1"/>
      <c r="RE439" s="1"/>
      <c r="RF439" s="1"/>
      <c r="RG439" s="1"/>
      <c r="RH439" s="1"/>
      <c r="RI439" s="1"/>
      <c r="RJ439" s="1"/>
      <c r="RK439" s="1"/>
      <c r="RL439" s="1"/>
      <c r="RM439" s="1"/>
      <c r="RN439" s="1"/>
      <c r="RO439" s="1"/>
      <c r="RP439" s="1"/>
      <c r="RQ439" s="1"/>
      <c r="RR439" s="1"/>
      <c r="RS439" s="1"/>
      <c r="RT439" s="1"/>
      <c r="RU439" s="1"/>
      <c r="RV439" s="1"/>
      <c r="RW439" s="1"/>
      <c r="RX439" s="1"/>
      <c r="RY439" s="1"/>
      <c r="RZ439" s="1"/>
      <c r="SA439" s="1"/>
      <c r="SB439" s="1"/>
      <c r="SC439" s="1"/>
      <c r="SD439" s="1"/>
      <c r="SE439" s="1"/>
      <c r="SF439" s="1"/>
      <c r="SG439" s="1"/>
      <c r="SH439" s="1"/>
      <c r="SI439" s="1"/>
      <c r="SJ439" s="1"/>
      <c r="SK439" s="1"/>
      <c r="SL439" s="1"/>
      <c r="SM439" s="1"/>
      <c r="SN439" s="1"/>
      <c r="SO439" s="1"/>
      <c r="SP439" s="1"/>
      <c r="SQ439" s="1"/>
      <c r="SR439" s="1"/>
      <c r="SS439" s="1"/>
      <c r="ST439" s="1"/>
      <c r="SU439" s="1"/>
      <c r="SV439" s="1"/>
      <c r="SW439" s="1"/>
      <c r="SX439" s="1"/>
      <c r="SY439" s="1"/>
      <c r="SZ439" s="1"/>
      <c r="TA439" s="1"/>
      <c r="TB439" s="1"/>
      <c r="TC439" s="1"/>
      <c r="TD439" s="1"/>
      <c r="TE439" s="1"/>
      <c r="TF439" s="1"/>
      <c r="TG439" s="1"/>
      <c r="TH439" s="1"/>
      <c r="TI439" s="1"/>
      <c r="TJ439" s="1"/>
      <c r="TK439" s="1"/>
      <c r="TL439" s="1"/>
      <c r="TM439" s="1"/>
      <c r="TN439" s="1"/>
      <c r="TO439" s="1"/>
      <c r="TP439" s="1"/>
      <c r="TQ439" s="1"/>
      <c r="TR439" s="1"/>
      <c r="TS439" s="1"/>
      <c r="TT439" s="1"/>
      <c r="TU439" s="1"/>
      <c r="TV439" s="1"/>
      <c r="TW439" s="1"/>
      <c r="TX439" s="1"/>
      <c r="TY439" s="1"/>
      <c r="TZ439" s="1"/>
      <c r="UA439" s="1"/>
      <c r="UB439" s="1"/>
      <c r="UC439" s="1"/>
      <c r="UD439" s="1"/>
      <c r="UE439" s="1"/>
      <c r="UF439" s="1"/>
      <c r="UG439" s="1"/>
      <c r="UH439" s="1"/>
      <c r="UI439" s="1"/>
      <c r="UJ439" s="1"/>
      <c r="UK439" s="1"/>
      <c r="UL439" s="1"/>
      <c r="UM439" s="1"/>
      <c r="UN439" s="1"/>
      <c r="UO439" s="1"/>
      <c r="UP439" s="1"/>
      <c r="UQ439" s="1"/>
      <c r="UR439" s="1"/>
      <c r="US439" s="1"/>
      <c r="UT439" s="1"/>
      <c r="UU439" s="1"/>
      <c r="UV439" s="1"/>
      <c r="UW439" s="1"/>
      <c r="UX439" s="1"/>
      <c r="UY439" s="1"/>
      <c r="UZ439" s="1"/>
      <c r="VA439" s="1"/>
      <c r="VB439" s="1"/>
      <c r="VC439" s="1"/>
      <c r="VD439" s="1"/>
      <c r="VE439" s="1"/>
      <c r="VF439" s="1"/>
      <c r="VG439" s="1"/>
      <c r="VH439" s="1"/>
      <c r="VI439" s="1"/>
      <c r="VJ439" s="1"/>
      <c r="VK439" s="1"/>
      <c r="VL439" s="1"/>
      <c r="VM439" s="1"/>
      <c r="VN439" s="1"/>
      <c r="VO439" s="1"/>
      <c r="VP439" s="1"/>
      <c r="VQ439" s="1"/>
      <c r="VR439" s="1"/>
      <c r="VS439" s="1"/>
      <c r="VT439" s="1"/>
      <c r="VU439" s="1"/>
      <c r="VV439" s="1"/>
      <c r="VW439" s="1"/>
      <c r="VX439" s="1"/>
      <c r="VY439" s="1"/>
      <c r="VZ439" s="1"/>
      <c r="WA439" s="1"/>
      <c r="WB439" s="1"/>
      <c r="WC439" s="1"/>
      <c r="WD439" s="1"/>
      <c r="WE439" s="1"/>
      <c r="WF439" s="1"/>
      <c r="WG439" s="1"/>
      <c r="WH439" s="1"/>
      <c r="WI439" s="1"/>
      <c r="WJ439" s="1"/>
      <c r="WK439" s="1"/>
      <c r="WL439" s="1"/>
      <c r="WM439" s="1"/>
      <c r="WN439" s="1"/>
      <c r="WO439" s="1"/>
      <c r="WP439" s="1"/>
      <c r="WQ439" s="1"/>
      <c r="WR439" s="1"/>
      <c r="WS439" s="1"/>
      <c r="WT439" s="1"/>
      <c r="WU439" s="1"/>
      <c r="WV439" s="1"/>
      <c r="WW439" s="1"/>
      <c r="WX439" s="1"/>
      <c r="WY439" s="1"/>
      <c r="WZ439" s="1"/>
      <c r="XA439" s="1"/>
      <c r="XB439" s="1"/>
      <c r="XC439" s="1"/>
      <c r="XD439" s="1"/>
      <c r="XE439" s="1"/>
      <c r="XF439" s="1"/>
      <c r="XG439" s="1"/>
      <c r="XH439" s="1"/>
      <c r="XI439" s="1"/>
      <c r="XJ439" s="1"/>
      <c r="XK439" s="1"/>
      <c r="XL439" s="1"/>
      <c r="XM439" s="1"/>
      <c r="XN439" s="1"/>
      <c r="XO439" s="1"/>
      <c r="XP439" s="1"/>
      <c r="XQ439" s="1"/>
      <c r="XR439" s="1"/>
      <c r="XS439" s="1"/>
      <c r="XT439" s="1"/>
      <c r="XU439" s="1"/>
      <c r="XV439" s="1"/>
      <c r="XW439" s="1"/>
      <c r="XX439" s="1"/>
      <c r="XY439" s="1"/>
      <c r="XZ439" s="1"/>
      <c r="YA439" s="1"/>
      <c r="YB439" s="1"/>
      <c r="YC439" s="1"/>
      <c r="YD439" s="1"/>
      <c r="YE439" s="1"/>
      <c r="YF439" s="1"/>
      <c r="YG439" s="1"/>
      <c r="YH439" s="1"/>
      <c r="YI439" s="1"/>
      <c r="YJ439" s="1"/>
      <c r="YK439" s="1"/>
      <c r="YL439" s="1"/>
      <c r="YM439" s="1"/>
      <c r="YN439" s="1"/>
      <c r="YO439" s="1"/>
      <c r="YP439" s="1"/>
      <c r="YQ439" s="1"/>
      <c r="YR439" s="1"/>
      <c r="YS439" s="1"/>
      <c r="YT439" s="1"/>
      <c r="YU439" s="1"/>
      <c r="YV439" s="1"/>
      <c r="YW439" s="1"/>
      <c r="YX439" s="1"/>
      <c r="YY439" s="1"/>
      <c r="YZ439" s="1"/>
      <c r="ZA439" s="1"/>
      <c r="ZB439" s="1"/>
      <c r="ZC439" s="1"/>
      <c r="ZD439" s="1"/>
      <c r="ZE439" s="1"/>
      <c r="ZF439" s="1"/>
      <c r="ZG439" s="1"/>
      <c r="ZH439" s="1"/>
      <c r="ZI439" s="1"/>
      <c r="ZJ439" s="1"/>
      <c r="ZK439" s="1"/>
      <c r="ZL439" s="1"/>
      <c r="ZM439" s="1"/>
      <c r="ZN439" s="1"/>
      <c r="ZO439" s="1"/>
      <c r="ZP439" s="1"/>
      <c r="ZQ439" s="1"/>
      <c r="ZR439" s="1"/>
      <c r="ZS439" s="1"/>
      <c r="ZT439" s="1"/>
      <c r="ZU439" s="1"/>
      <c r="ZV439" s="1"/>
      <c r="ZW439" s="1"/>
      <c r="ZX439" s="1"/>
      <c r="ZY439" s="1"/>
      <c r="ZZ439" s="1"/>
      <c r="AAA439" s="1"/>
      <c r="AAB439" s="1"/>
      <c r="AAC439" s="1"/>
      <c r="AAD439" s="1"/>
      <c r="AAE439" s="1"/>
      <c r="AAF439" s="1"/>
      <c r="AAG439" s="1"/>
      <c r="AAH439" s="1"/>
      <c r="AAI439" s="1"/>
      <c r="AAJ439" s="1"/>
      <c r="AAK439" s="1"/>
      <c r="AAL439" s="1"/>
      <c r="AAM439" s="1"/>
      <c r="AAN439" s="1"/>
      <c r="AAO439" s="1"/>
      <c r="AAP439" s="1"/>
      <c r="AAQ439" s="1"/>
      <c r="AAR439" s="1"/>
      <c r="AAS439" s="1"/>
      <c r="AAT439" s="1"/>
      <c r="AAU439" s="1"/>
      <c r="AAV439" s="1"/>
      <c r="AAW439" s="1"/>
      <c r="AAX439" s="1"/>
      <c r="AAY439" s="1"/>
      <c r="AAZ439" s="1"/>
      <c r="ABA439" s="1"/>
      <c r="ABB439" s="1"/>
      <c r="ABC439" s="1"/>
      <c r="ABD439" s="1"/>
      <c r="ABE439" s="1"/>
      <c r="ABF439" s="1"/>
      <c r="ABG439" s="1"/>
      <c r="ABH439" s="1"/>
      <c r="ABI439" s="1"/>
      <c r="ABJ439" s="1"/>
      <c r="ABK439" s="1"/>
      <c r="ABL439" s="1"/>
      <c r="ABM439" s="1"/>
      <c r="ABN439" s="1"/>
      <c r="ABO439" s="1"/>
      <c r="ABP439" s="1"/>
      <c r="ABQ439" s="1"/>
      <c r="ABR439" s="1"/>
      <c r="ABS439" s="1"/>
      <c r="ABT439" s="1"/>
      <c r="ABU439" s="1"/>
      <c r="ABV439" s="1"/>
      <c r="ABW439" s="1"/>
      <c r="ABX439" s="1"/>
      <c r="ABY439" s="1"/>
      <c r="ABZ439" s="1"/>
      <c r="ACA439" s="1"/>
      <c r="ACB439" s="1"/>
      <c r="ACC439" s="1"/>
      <c r="ACD439" s="1"/>
      <c r="ACE439" s="1"/>
      <c r="ACF439" s="1"/>
      <c r="ACG439" s="1"/>
      <c r="ACH439" s="1"/>
      <c r="ACI439" s="1"/>
      <c r="ACJ439" s="1"/>
      <c r="ACK439" s="1"/>
      <c r="ACL439" s="1"/>
      <c r="ACM439" s="1"/>
      <c r="ACN439" s="1"/>
      <c r="ACO439" s="1"/>
      <c r="ACP439" s="1"/>
      <c r="ACQ439" s="1"/>
      <c r="ACR439" s="1"/>
      <c r="ACS439" s="1"/>
      <c r="ACT439" s="1"/>
      <c r="ACU439" s="1"/>
      <c r="ACV439" s="1"/>
      <c r="ACW439" s="1"/>
      <c r="ACX439" s="1"/>
      <c r="ACY439" s="1"/>
      <c r="ACZ439" s="1"/>
      <c r="ADA439" s="1"/>
      <c r="ADB439" s="1"/>
      <c r="ADC439" s="1"/>
      <c r="ADD439" s="1"/>
      <c r="ADE439" s="1"/>
      <c r="ADF439" s="1"/>
      <c r="ADG439" s="1"/>
      <c r="ADH439" s="1"/>
      <c r="ADI439" s="1"/>
      <c r="ADJ439" s="1"/>
      <c r="ADK439" s="1"/>
      <c r="ADL439" s="1"/>
      <c r="ADM439" s="1"/>
      <c r="ADN439" s="1"/>
      <c r="ADO439" s="1"/>
      <c r="ADP439" s="1"/>
      <c r="ADQ439" s="1"/>
      <c r="ADR439" s="1"/>
      <c r="ADS439" s="1"/>
      <c r="ADT439" s="1"/>
      <c r="ADU439" s="1"/>
      <c r="ADV439" s="1"/>
      <c r="ADW439" s="1"/>
      <c r="ADX439" s="1"/>
      <c r="ADY439" s="1"/>
      <c r="ADZ439" s="1"/>
      <c r="AEA439" s="1"/>
      <c r="AEB439" s="1"/>
      <c r="AEC439" s="1"/>
      <c r="AED439" s="1"/>
      <c r="AEE439" s="1"/>
      <c r="AEF439" s="1"/>
      <c r="AEG439" s="1"/>
      <c r="AEH439" s="1"/>
      <c r="AEI439" s="1"/>
      <c r="AEJ439" s="1"/>
      <c r="AEK439" s="1"/>
      <c r="AEL439" s="1"/>
      <c r="AEM439" s="1"/>
      <c r="AEN439" s="1"/>
      <c r="AEO439" s="1"/>
      <c r="AEP439" s="1"/>
      <c r="AEQ439" s="1"/>
      <c r="AER439" s="1"/>
      <c r="AES439" s="1"/>
      <c r="AET439" s="1"/>
      <c r="AEU439" s="1"/>
      <c r="AEV439" s="1"/>
      <c r="AEW439" s="1"/>
      <c r="AEX439" s="1"/>
      <c r="AEY439" s="1"/>
      <c r="AEZ439" s="1"/>
      <c r="AFA439" s="1"/>
      <c r="AFB439" s="1"/>
      <c r="AFC439" s="1"/>
      <c r="AFD439" s="1"/>
      <c r="AFE439" s="1"/>
      <c r="AFF439" s="1"/>
      <c r="AFG439" s="1"/>
      <c r="AFH439" s="1"/>
      <c r="AFI439" s="1"/>
      <c r="AFJ439" s="1"/>
      <c r="AFK439" s="1"/>
      <c r="AFL439" s="1"/>
      <c r="AFM439" s="1"/>
      <c r="AFN439" s="1"/>
      <c r="AFO439" s="1"/>
      <c r="AFP439" s="1"/>
      <c r="AFQ439" s="1"/>
      <c r="AFR439" s="1"/>
      <c r="AFS439" s="1"/>
      <c r="AFT439" s="1"/>
      <c r="AFU439" s="1"/>
      <c r="AFV439" s="1"/>
      <c r="AFW439" s="1"/>
      <c r="AFX439" s="1"/>
      <c r="AFY439" s="1"/>
      <c r="AFZ439" s="1"/>
      <c r="AGA439" s="1"/>
      <c r="AGB439" s="1"/>
      <c r="AGC439" s="1"/>
      <c r="AGD439" s="1"/>
      <c r="AGE439" s="1"/>
      <c r="AGF439" s="1"/>
      <c r="AGG439" s="1"/>
      <c r="AGH439" s="1"/>
      <c r="AGI439" s="1"/>
      <c r="AGJ439" s="1"/>
      <c r="AGK439" s="1"/>
      <c r="AGL439" s="1"/>
      <c r="AGM439" s="1"/>
      <c r="AGN439" s="1"/>
      <c r="AGO439" s="1"/>
      <c r="AGP439" s="1"/>
      <c r="AGQ439" s="1"/>
      <c r="AGR439" s="1"/>
      <c r="AGS439" s="1"/>
      <c r="AGT439" s="1"/>
      <c r="AGU439" s="1"/>
      <c r="AGV439" s="1"/>
      <c r="AGW439" s="1"/>
      <c r="AGX439" s="1"/>
      <c r="AGY439" s="1"/>
      <c r="AGZ439" s="1"/>
      <c r="AHA439" s="1"/>
      <c r="AHB439" s="1"/>
      <c r="AHC439" s="1"/>
      <c r="AHD439" s="1"/>
      <c r="AHE439" s="1"/>
      <c r="AHF439" s="1"/>
      <c r="AHG439" s="1"/>
      <c r="AHH439" s="1"/>
      <c r="AHI439" s="1"/>
      <c r="AHJ439" s="1"/>
      <c r="AHK439" s="1"/>
      <c r="AHL439" s="1"/>
      <c r="AHM439" s="1"/>
      <c r="AHN439" s="1"/>
      <c r="AHO439" s="1"/>
      <c r="AHP439" s="1"/>
      <c r="AHQ439" s="1"/>
      <c r="AHR439" s="1"/>
      <c r="AHS439" s="1"/>
      <c r="AHT439" s="1"/>
      <c r="AHU439" s="1"/>
      <c r="AHV439" s="1"/>
      <c r="AHW439" s="1"/>
      <c r="AHX439" s="1"/>
      <c r="AHY439" s="1"/>
      <c r="AHZ439" s="1"/>
      <c r="AIA439" s="1"/>
      <c r="AIB439" s="1"/>
      <c r="AIC439" s="1"/>
      <c r="AID439" s="1"/>
      <c r="AIE439" s="1"/>
      <c r="AIF439" s="1"/>
      <c r="AIG439" s="1"/>
      <c r="AIH439" s="1"/>
      <c r="AII439" s="1"/>
      <c r="AIJ439" s="1"/>
      <c r="AIK439" s="1"/>
      <c r="AIL439" s="1"/>
      <c r="AIM439" s="1"/>
      <c r="AIN439" s="1"/>
      <c r="AIO439" s="1"/>
      <c r="AIP439" s="1"/>
      <c r="AIQ439" s="1"/>
      <c r="AIR439" s="1"/>
      <c r="AIS439" s="1"/>
      <c r="AIT439" s="1"/>
      <c r="AIU439" s="1"/>
      <c r="AIV439" s="1"/>
      <c r="AIW439" s="1"/>
      <c r="AIX439" s="1"/>
      <c r="AIY439" s="1"/>
      <c r="AIZ439" s="1"/>
      <c r="AJA439" s="1"/>
      <c r="AJB439" s="1"/>
      <c r="AJC439" s="1"/>
      <c r="AJD439" s="1"/>
      <c r="AJE439" s="1"/>
      <c r="AJF439" s="1"/>
      <c r="AJG439" s="1"/>
      <c r="AJH439" s="1"/>
      <c r="AJI439" s="1"/>
      <c r="AJJ439" s="1"/>
      <c r="AJK439" s="1"/>
      <c r="AJL439" s="1"/>
      <c r="AJM439" s="1"/>
      <c r="AJN439" s="1"/>
      <c r="AJO439" s="1"/>
      <c r="AJP439" s="1"/>
      <c r="AJQ439" s="1"/>
      <c r="AJR439" s="1"/>
      <c r="AJS439" s="1"/>
      <c r="AJT439" s="1"/>
      <c r="AJU439" s="1"/>
      <c r="AJV439" s="1"/>
      <c r="AJW439" s="1"/>
      <c r="AJX439" s="1"/>
      <c r="AJY439" s="1"/>
      <c r="AJZ439" s="1"/>
      <c r="AKA439" s="1"/>
      <c r="AKB439" s="1"/>
      <c r="AKC439" s="1"/>
      <c r="AKD439" s="1"/>
      <c r="AKE439" s="1"/>
      <c r="AKF439" s="1"/>
      <c r="AKG439" s="1"/>
      <c r="AKH439" s="1"/>
      <c r="AKI439" s="1"/>
      <c r="AKJ439" s="1"/>
      <c r="AKK439" s="1"/>
      <c r="AKL439" s="1"/>
      <c r="AKM439" s="1"/>
      <c r="AKN439" s="1"/>
      <c r="AKO439" s="1"/>
      <c r="AKP439" s="1"/>
      <c r="AKQ439" s="1"/>
      <c r="AKR439" s="1"/>
      <c r="AKS439" s="1"/>
      <c r="AKT439" s="1"/>
      <c r="AKU439" s="1"/>
      <c r="AKV439" s="1"/>
      <c r="AKW439" s="1"/>
      <c r="AKX439" s="1"/>
      <c r="AKY439" s="1"/>
      <c r="AKZ439" s="1"/>
      <c r="ALA439" s="1"/>
      <c r="ALB439" s="1"/>
      <c r="ALC439" s="1"/>
      <c r="ALD439" s="1"/>
      <c r="ALE439" s="1"/>
      <c r="ALF439" s="1"/>
      <c r="ALG439" s="1"/>
      <c r="ALH439" s="1"/>
      <c r="ALI439" s="1"/>
      <c r="ALJ439" s="1"/>
      <c r="ALK439" s="1"/>
      <c r="ALL439" s="1"/>
      <c r="ALM439" s="1"/>
      <c r="ALN439" s="1"/>
      <c r="ALO439" s="1"/>
      <c r="ALP439" s="1"/>
      <c r="ALQ439" s="1"/>
      <c r="ALR439" s="1"/>
      <c r="ALS439" s="1"/>
      <c r="ALT439" s="1"/>
      <c r="ALU439" s="1"/>
      <c r="ALV439" s="1"/>
      <c r="ALW439" s="1"/>
      <c r="ALX439" s="1"/>
      <c r="ALY439" s="1"/>
      <c r="ALZ439" s="1"/>
      <c r="AMA439" s="1"/>
      <c r="AMB439" s="1"/>
      <c r="AMC439" s="1"/>
      <c r="AMD439" s="1"/>
      <c r="AME439" s="1"/>
      <c r="AMF439" s="1"/>
      <c r="AMG439" s="1"/>
      <c r="AMH439" s="1"/>
      <c r="AMI439" s="1"/>
      <c r="AMJ439" s="1"/>
    </row>
    <row r="440" spans="1:1024" customFormat="1" hidden="1" x14ac:dyDescent="0.25">
      <c r="A440" s="49" t="s">
        <v>985</v>
      </c>
      <c r="B440" s="10">
        <v>8413910008</v>
      </c>
      <c r="C440" s="13" t="s">
        <v>968</v>
      </c>
      <c r="D440" s="27" t="s">
        <v>986</v>
      </c>
      <c r="E440" s="27" t="s">
        <v>870</v>
      </c>
      <c r="F440" s="10"/>
      <c r="G440" s="10"/>
      <c r="H440" s="10"/>
      <c r="I440" s="10"/>
      <c r="J440" s="10"/>
      <c r="K440" s="38" t="s">
        <v>858</v>
      </c>
      <c r="L440" s="38">
        <v>7118004789</v>
      </c>
      <c r="M440" s="38" t="s">
        <v>859</v>
      </c>
      <c r="N440" s="13" t="s">
        <v>860</v>
      </c>
      <c r="O440" s="13" t="s">
        <v>861</v>
      </c>
      <c r="P440" s="15">
        <v>8413</v>
      </c>
      <c r="Q440" s="13" t="str">
        <f>MID(Таблица1[[#This Row],[ТН ВЭД 1]],1,2)</f>
        <v>84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  <c r="KJ440" s="1"/>
      <c r="KK440" s="1"/>
      <c r="KL440" s="1"/>
      <c r="KM440" s="1"/>
      <c r="KN440" s="1"/>
      <c r="KO440" s="1"/>
      <c r="KP440" s="1"/>
      <c r="KQ440" s="1"/>
      <c r="KR440" s="1"/>
      <c r="KS440" s="1"/>
      <c r="KT440" s="1"/>
      <c r="KU440" s="1"/>
      <c r="KV440" s="1"/>
      <c r="KW440" s="1"/>
      <c r="KX440" s="1"/>
      <c r="KY440" s="1"/>
      <c r="KZ440" s="1"/>
      <c r="LA440" s="1"/>
      <c r="LB440" s="1"/>
      <c r="LC440" s="1"/>
      <c r="LD440" s="1"/>
      <c r="LE440" s="1"/>
      <c r="LF440" s="1"/>
      <c r="LG440" s="1"/>
      <c r="LH440" s="1"/>
      <c r="LI440" s="1"/>
      <c r="LJ440" s="1"/>
      <c r="LK440" s="1"/>
      <c r="LL440" s="1"/>
      <c r="LM440" s="1"/>
      <c r="LN440" s="1"/>
      <c r="LO440" s="1"/>
      <c r="LP440" s="1"/>
      <c r="LQ440" s="1"/>
      <c r="LR440" s="1"/>
      <c r="LS440" s="1"/>
      <c r="LT440" s="1"/>
      <c r="LU440" s="1"/>
      <c r="LV440" s="1"/>
      <c r="LW440" s="1"/>
      <c r="LX440" s="1"/>
      <c r="LY440" s="1"/>
      <c r="LZ440" s="1"/>
      <c r="MA440" s="1"/>
      <c r="MB440" s="1"/>
      <c r="MC440" s="1"/>
      <c r="MD440" s="1"/>
      <c r="ME440" s="1"/>
      <c r="MF440" s="1"/>
      <c r="MG440" s="1"/>
      <c r="MH440" s="1"/>
      <c r="MI440" s="1"/>
      <c r="MJ440" s="1"/>
      <c r="MK440" s="1"/>
      <c r="ML440" s="1"/>
      <c r="MM440" s="1"/>
      <c r="MN440" s="1"/>
      <c r="MO440" s="1"/>
      <c r="MP440" s="1"/>
      <c r="MQ440" s="1"/>
      <c r="MR440" s="1"/>
      <c r="MS440" s="1"/>
      <c r="MT440" s="1"/>
      <c r="MU440" s="1"/>
      <c r="MV440" s="1"/>
      <c r="MW440" s="1"/>
      <c r="MX440" s="1"/>
      <c r="MY440" s="1"/>
      <c r="MZ440" s="1"/>
      <c r="NA440" s="1"/>
      <c r="NB440" s="1"/>
      <c r="NC440" s="1"/>
      <c r="ND440" s="1"/>
      <c r="NE440" s="1"/>
      <c r="NF440" s="1"/>
      <c r="NG440" s="1"/>
      <c r="NH440" s="1"/>
      <c r="NI440" s="1"/>
      <c r="NJ440" s="1"/>
      <c r="NK440" s="1"/>
      <c r="NL440" s="1"/>
      <c r="NM440" s="1"/>
      <c r="NN440" s="1"/>
      <c r="NO440" s="1"/>
      <c r="NP440" s="1"/>
      <c r="NQ440" s="1"/>
      <c r="NR440" s="1"/>
      <c r="NS440" s="1"/>
      <c r="NT440" s="1"/>
      <c r="NU440" s="1"/>
      <c r="NV440" s="1"/>
      <c r="NW440" s="1"/>
      <c r="NX440" s="1"/>
      <c r="NY440" s="1"/>
      <c r="NZ440" s="1"/>
      <c r="OA440" s="1"/>
      <c r="OB440" s="1"/>
      <c r="OC440" s="1"/>
      <c r="OD440" s="1"/>
      <c r="OE440" s="1"/>
      <c r="OF440" s="1"/>
      <c r="OG440" s="1"/>
      <c r="OH440" s="1"/>
      <c r="OI440" s="1"/>
      <c r="OJ440" s="1"/>
      <c r="OK440" s="1"/>
      <c r="OL440" s="1"/>
      <c r="OM440" s="1"/>
      <c r="ON440" s="1"/>
      <c r="OO440" s="1"/>
      <c r="OP440" s="1"/>
      <c r="OQ440" s="1"/>
      <c r="OR440" s="1"/>
      <c r="OS440" s="1"/>
      <c r="OT440" s="1"/>
      <c r="OU440" s="1"/>
      <c r="OV440" s="1"/>
      <c r="OW440" s="1"/>
      <c r="OX440" s="1"/>
      <c r="OY440" s="1"/>
      <c r="OZ440" s="1"/>
      <c r="PA440" s="1"/>
      <c r="PB440" s="1"/>
      <c r="PC440" s="1"/>
      <c r="PD440" s="1"/>
      <c r="PE440" s="1"/>
      <c r="PF440" s="1"/>
      <c r="PG440" s="1"/>
      <c r="PH440" s="1"/>
      <c r="PI440" s="1"/>
      <c r="PJ440" s="1"/>
      <c r="PK440" s="1"/>
      <c r="PL440" s="1"/>
      <c r="PM440" s="1"/>
      <c r="PN440" s="1"/>
      <c r="PO440" s="1"/>
      <c r="PP440" s="1"/>
      <c r="PQ440" s="1"/>
      <c r="PR440" s="1"/>
      <c r="PS440" s="1"/>
      <c r="PT440" s="1"/>
      <c r="PU440" s="1"/>
      <c r="PV440" s="1"/>
      <c r="PW440" s="1"/>
      <c r="PX440" s="1"/>
      <c r="PY440" s="1"/>
      <c r="PZ440" s="1"/>
      <c r="QA440" s="1"/>
      <c r="QB440" s="1"/>
      <c r="QC440" s="1"/>
      <c r="QD440" s="1"/>
      <c r="QE440" s="1"/>
      <c r="QF440" s="1"/>
      <c r="QG440" s="1"/>
      <c r="QH440" s="1"/>
      <c r="QI440" s="1"/>
      <c r="QJ440" s="1"/>
      <c r="QK440" s="1"/>
      <c r="QL440" s="1"/>
      <c r="QM440" s="1"/>
      <c r="QN440" s="1"/>
      <c r="QO440" s="1"/>
      <c r="QP440" s="1"/>
      <c r="QQ440" s="1"/>
      <c r="QR440" s="1"/>
      <c r="QS440" s="1"/>
      <c r="QT440" s="1"/>
      <c r="QU440" s="1"/>
      <c r="QV440" s="1"/>
      <c r="QW440" s="1"/>
      <c r="QX440" s="1"/>
      <c r="QY440" s="1"/>
      <c r="QZ440" s="1"/>
      <c r="RA440" s="1"/>
      <c r="RB440" s="1"/>
      <c r="RC440" s="1"/>
      <c r="RD440" s="1"/>
      <c r="RE440" s="1"/>
      <c r="RF440" s="1"/>
      <c r="RG440" s="1"/>
      <c r="RH440" s="1"/>
      <c r="RI440" s="1"/>
      <c r="RJ440" s="1"/>
      <c r="RK440" s="1"/>
      <c r="RL440" s="1"/>
      <c r="RM440" s="1"/>
      <c r="RN440" s="1"/>
      <c r="RO440" s="1"/>
      <c r="RP440" s="1"/>
      <c r="RQ440" s="1"/>
      <c r="RR440" s="1"/>
      <c r="RS440" s="1"/>
      <c r="RT440" s="1"/>
      <c r="RU440" s="1"/>
      <c r="RV440" s="1"/>
      <c r="RW440" s="1"/>
      <c r="RX440" s="1"/>
      <c r="RY440" s="1"/>
      <c r="RZ440" s="1"/>
      <c r="SA440" s="1"/>
      <c r="SB440" s="1"/>
      <c r="SC440" s="1"/>
      <c r="SD440" s="1"/>
      <c r="SE440" s="1"/>
      <c r="SF440" s="1"/>
      <c r="SG440" s="1"/>
      <c r="SH440" s="1"/>
      <c r="SI440" s="1"/>
      <c r="SJ440" s="1"/>
      <c r="SK440" s="1"/>
      <c r="SL440" s="1"/>
      <c r="SM440" s="1"/>
      <c r="SN440" s="1"/>
      <c r="SO440" s="1"/>
      <c r="SP440" s="1"/>
      <c r="SQ440" s="1"/>
      <c r="SR440" s="1"/>
      <c r="SS440" s="1"/>
      <c r="ST440" s="1"/>
      <c r="SU440" s="1"/>
      <c r="SV440" s="1"/>
      <c r="SW440" s="1"/>
      <c r="SX440" s="1"/>
      <c r="SY440" s="1"/>
      <c r="SZ440" s="1"/>
      <c r="TA440" s="1"/>
      <c r="TB440" s="1"/>
      <c r="TC440" s="1"/>
      <c r="TD440" s="1"/>
      <c r="TE440" s="1"/>
      <c r="TF440" s="1"/>
      <c r="TG440" s="1"/>
      <c r="TH440" s="1"/>
      <c r="TI440" s="1"/>
      <c r="TJ440" s="1"/>
      <c r="TK440" s="1"/>
      <c r="TL440" s="1"/>
      <c r="TM440" s="1"/>
      <c r="TN440" s="1"/>
      <c r="TO440" s="1"/>
      <c r="TP440" s="1"/>
      <c r="TQ440" s="1"/>
      <c r="TR440" s="1"/>
      <c r="TS440" s="1"/>
      <c r="TT440" s="1"/>
      <c r="TU440" s="1"/>
      <c r="TV440" s="1"/>
      <c r="TW440" s="1"/>
      <c r="TX440" s="1"/>
      <c r="TY440" s="1"/>
      <c r="TZ440" s="1"/>
      <c r="UA440" s="1"/>
      <c r="UB440" s="1"/>
      <c r="UC440" s="1"/>
      <c r="UD440" s="1"/>
      <c r="UE440" s="1"/>
      <c r="UF440" s="1"/>
      <c r="UG440" s="1"/>
      <c r="UH440" s="1"/>
      <c r="UI440" s="1"/>
      <c r="UJ440" s="1"/>
      <c r="UK440" s="1"/>
      <c r="UL440" s="1"/>
      <c r="UM440" s="1"/>
      <c r="UN440" s="1"/>
      <c r="UO440" s="1"/>
      <c r="UP440" s="1"/>
      <c r="UQ440" s="1"/>
      <c r="UR440" s="1"/>
      <c r="US440" s="1"/>
      <c r="UT440" s="1"/>
      <c r="UU440" s="1"/>
      <c r="UV440" s="1"/>
      <c r="UW440" s="1"/>
      <c r="UX440" s="1"/>
      <c r="UY440" s="1"/>
      <c r="UZ440" s="1"/>
      <c r="VA440" s="1"/>
      <c r="VB440" s="1"/>
      <c r="VC440" s="1"/>
      <c r="VD440" s="1"/>
      <c r="VE440" s="1"/>
      <c r="VF440" s="1"/>
      <c r="VG440" s="1"/>
      <c r="VH440" s="1"/>
      <c r="VI440" s="1"/>
      <c r="VJ440" s="1"/>
      <c r="VK440" s="1"/>
      <c r="VL440" s="1"/>
      <c r="VM440" s="1"/>
      <c r="VN440" s="1"/>
      <c r="VO440" s="1"/>
      <c r="VP440" s="1"/>
      <c r="VQ440" s="1"/>
      <c r="VR440" s="1"/>
      <c r="VS440" s="1"/>
      <c r="VT440" s="1"/>
      <c r="VU440" s="1"/>
      <c r="VV440" s="1"/>
      <c r="VW440" s="1"/>
      <c r="VX440" s="1"/>
      <c r="VY440" s="1"/>
      <c r="VZ440" s="1"/>
      <c r="WA440" s="1"/>
      <c r="WB440" s="1"/>
      <c r="WC440" s="1"/>
      <c r="WD440" s="1"/>
      <c r="WE440" s="1"/>
      <c r="WF440" s="1"/>
      <c r="WG440" s="1"/>
      <c r="WH440" s="1"/>
      <c r="WI440" s="1"/>
      <c r="WJ440" s="1"/>
      <c r="WK440" s="1"/>
      <c r="WL440" s="1"/>
      <c r="WM440" s="1"/>
      <c r="WN440" s="1"/>
      <c r="WO440" s="1"/>
      <c r="WP440" s="1"/>
      <c r="WQ440" s="1"/>
      <c r="WR440" s="1"/>
      <c r="WS440" s="1"/>
      <c r="WT440" s="1"/>
      <c r="WU440" s="1"/>
      <c r="WV440" s="1"/>
      <c r="WW440" s="1"/>
      <c r="WX440" s="1"/>
      <c r="WY440" s="1"/>
      <c r="WZ440" s="1"/>
      <c r="XA440" s="1"/>
      <c r="XB440" s="1"/>
      <c r="XC440" s="1"/>
      <c r="XD440" s="1"/>
      <c r="XE440" s="1"/>
      <c r="XF440" s="1"/>
      <c r="XG440" s="1"/>
      <c r="XH440" s="1"/>
      <c r="XI440" s="1"/>
      <c r="XJ440" s="1"/>
      <c r="XK440" s="1"/>
      <c r="XL440" s="1"/>
      <c r="XM440" s="1"/>
      <c r="XN440" s="1"/>
      <c r="XO440" s="1"/>
      <c r="XP440" s="1"/>
      <c r="XQ440" s="1"/>
      <c r="XR440" s="1"/>
      <c r="XS440" s="1"/>
      <c r="XT440" s="1"/>
      <c r="XU440" s="1"/>
      <c r="XV440" s="1"/>
      <c r="XW440" s="1"/>
      <c r="XX440" s="1"/>
      <c r="XY440" s="1"/>
      <c r="XZ440" s="1"/>
      <c r="YA440" s="1"/>
      <c r="YB440" s="1"/>
      <c r="YC440" s="1"/>
      <c r="YD440" s="1"/>
      <c r="YE440" s="1"/>
      <c r="YF440" s="1"/>
      <c r="YG440" s="1"/>
      <c r="YH440" s="1"/>
      <c r="YI440" s="1"/>
      <c r="YJ440" s="1"/>
      <c r="YK440" s="1"/>
      <c r="YL440" s="1"/>
      <c r="YM440" s="1"/>
      <c r="YN440" s="1"/>
      <c r="YO440" s="1"/>
      <c r="YP440" s="1"/>
      <c r="YQ440" s="1"/>
      <c r="YR440" s="1"/>
      <c r="YS440" s="1"/>
      <c r="YT440" s="1"/>
      <c r="YU440" s="1"/>
      <c r="YV440" s="1"/>
      <c r="YW440" s="1"/>
      <c r="YX440" s="1"/>
      <c r="YY440" s="1"/>
      <c r="YZ440" s="1"/>
      <c r="ZA440" s="1"/>
      <c r="ZB440" s="1"/>
      <c r="ZC440" s="1"/>
      <c r="ZD440" s="1"/>
      <c r="ZE440" s="1"/>
      <c r="ZF440" s="1"/>
      <c r="ZG440" s="1"/>
      <c r="ZH440" s="1"/>
      <c r="ZI440" s="1"/>
      <c r="ZJ440" s="1"/>
      <c r="ZK440" s="1"/>
      <c r="ZL440" s="1"/>
      <c r="ZM440" s="1"/>
      <c r="ZN440" s="1"/>
      <c r="ZO440" s="1"/>
      <c r="ZP440" s="1"/>
      <c r="ZQ440" s="1"/>
      <c r="ZR440" s="1"/>
      <c r="ZS440" s="1"/>
      <c r="ZT440" s="1"/>
      <c r="ZU440" s="1"/>
      <c r="ZV440" s="1"/>
      <c r="ZW440" s="1"/>
      <c r="ZX440" s="1"/>
      <c r="ZY440" s="1"/>
      <c r="ZZ440" s="1"/>
      <c r="AAA440" s="1"/>
      <c r="AAB440" s="1"/>
      <c r="AAC440" s="1"/>
      <c r="AAD440" s="1"/>
      <c r="AAE440" s="1"/>
      <c r="AAF440" s="1"/>
      <c r="AAG440" s="1"/>
      <c r="AAH440" s="1"/>
      <c r="AAI440" s="1"/>
      <c r="AAJ440" s="1"/>
      <c r="AAK440" s="1"/>
      <c r="AAL440" s="1"/>
      <c r="AAM440" s="1"/>
      <c r="AAN440" s="1"/>
      <c r="AAO440" s="1"/>
      <c r="AAP440" s="1"/>
      <c r="AAQ440" s="1"/>
      <c r="AAR440" s="1"/>
      <c r="AAS440" s="1"/>
      <c r="AAT440" s="1"/>
      <c r="AAU440" s="1"/>
      <c r="AAV440" s="1"/>
      <c r="AAW440" s="1"/>
      <c r="AAX440" s="1"/>
      <c r="AAY440" s="1"/>
      <c r="AAZ440" s="1"/>
      <c r="ABA440" s="1"/>
      <c r="ABB440" s="1"/>
      <c r="ABC440" s="1"/>
      <c r="ABD440" s="1"/>
      <c r="ABE440" s="1"/>
      <c r="ABF440" s="1"/>
      <c r="ABG440" s="1"/>
      <c r="ABH440" s="1"/>
      <c r="ABI440" s="1"/>
      <c r="ABJ440" s="1"/>
      <c r="ABK440" s="1"/>
      <c r="ABL440" s="1"/>
      <c r="ABM440" s="1"/>
      <c r="ABN440" s="1"/>
      <c r="ABO440" s="1"/>
      <c r="ABP440" s="1"/>
      <c r="ABQ440" s="1"/>
      <c r="ABR440" s="1"/>
      <c r="ABS440" s="1"/>
      <c r="ABT440" s="1"/>
      <c r="ABU440" s="1"/>
      <c r="ABV440" s="1"/>
      <c r="ABW440" s="1"/>
      <c r="ABX440" s="1"/>
      <c r="ABY440" s="1"/>
      <c r="ABZ440" s="1"/>
      <c r="ACA440" s="1"/>
      <c r="ACB440" s="1"/>
      <c r="ACC440" s="1"/>
      <c r="ACD440" s="1"/>
      <c r="ACE440" s="1"/>
      <c r="ACF440" s="1"/>
      <c r="ACG440" s="1"/>
      <c r="ACH440" s="1"/>
      <c r="ACI440" s="1"/>
      <c r="ACJ440" s="1"/>
      <c r="ACK440" s="1"/>
      <c r="ACL440" s="1"/>
      <c r="ACM440" s="1"/>
      <c r="ACN440" s="1"/>
      <c r="ACO440" s="1"/>
      <c r="ACP440" s="1"/>
      <c r="ACQ440" s="1"/>
      <c r="ACR440" s="1"/>
      <c r="ACS440" s="1"/>
      <c r="ACT440" s="1"/>
      <c r="ACU440" s="1"/>
      <c r="ACV440" s="1"/>
      <c r="ACW440" s="1"/>
      <c r="ACX440" s="1"/>
      <c r="ACY440" s="1"/>
      <c r="ACZ440" s="1"/>
      <c r="ADA440" s="1"/>
      <c r="ADB440" s="1"/>
      <c r="ADC440" s="1"/>
      <c r="ADD440" s="1"/>
      <c r="ADE440" s="1"/>
      <c r="ADF440" s="1"/>
      <c r="ADG440" s="1"/>
      <c r="ADH440" s="1"/>
      <c r="ADI440" s="1"/>
      <c r="ADJ440" s="1"/>
      <c r="ADK440" s="1"/>
      <c r="ADL440" s="1"/>
      <c r="ADM440" s="1"/>
      <c r="ADN440" s="1"/>
      <c r="ADO440" s="1"/>
      <c r="ADP440" s="1"/>
      <c r="ADQ440" s="1"/>
      <c r="ADR440" s="1"/>
      <c r="ADS440" s="1"/>
      <c r="ADT440" s="1"/>
      <c r="ADU440" s="1"/>
      <c r="ADV440" s="1"/>
      <c r="ADW440" s="1"/>
      <c r="ADX440" s="1"/>
      <c r="ADY440" s="1"/>
      <c r="ADZ440" s="1"/>
      <c r="AEA440" s="1"/>
      <c r="AEB440" s="1"/>
      <c r="AEC440" s="1"/>
      <c r="AED440" s="1"/>
      <c r="AEE440" s="1"/>
      <c r="AEF440" s="1"/>
      <c r="AEG440" s="1"/>
      <c r="AEH440" s="1"/>
      <c r="AEI440" s="1"/>
      <c r="AEJ440" s="1"/>
      <c r="AEK440" s="1"/>
      <c r="AEL440" s="1"/>
      <c r="AEM440" s="1"/>
      <c r="AEN440" s="1"/>
      <c r="AEO440" s="1"/>
      <c r="AEP440" s="1"/>
      <c r="AEQ440" s="1"/>
      <c r="AER440" s="1"/>
      <c r="AES440" s="1"/>
      <c r="AET440" s="1"/>
      <c r="AEU440" s="1"/>
      <c r="AEV440" s="1"/>
      <c r="AEW440" s="1"/>
      <c r="AEX440" s="1"/>
      <c r="AEY440" s="1"/>
      <c r="AEZ440" s="1"/>
      <c r="AFA440" s="1"/>
      <c r="AFB440" s="1"/>
      <c r="AFC440" s="1"/>
      <c r="AFD440" s="1"/>
      <c r="AFE440" s="1"/>
      <c r="AFF440" s="1"/>
      <c r="AFG440" s="1"/>
      <c r="AFH440" s="1"/>
      <c r="AFI440" s="1"/>
      <c r="AFJ440" s="1"/>
      <c r="AFK440" s="1"/>
      <c r="AFL440" s="1"/>
      <c r="AFM440" s="1"/>
      <c r="AFN440" s="1"/>
      <c r="AFO440" s="1"/>
      <c r="AFP440" s="1"/>
      <c r="AFQ440" s="1"/>
      <c r="AFR440" s="1"/>
      <c r="AFS440" s="1"/>
      <c r="AFT440" s="1"/>
      <c r="AFU440" s="1"/>
      <c r="AFV440" s="1"/>
      <c r="AFW440" s="1"/>
      <c r="AFX440" s="1"/>
      <c r="AFY440" s="1"/>
      <c r="AFZ440" s="1"/>
      <c r="AGA440" s="1"/>
      <c r="AGB440" s="1"/>
      <c r="AGC440" s="1"/>
      <c r="AGD440" s="1"/>
      <c r="AGE440" s="1"/>
      <c r="AGF440" s="1"/>
      <c r="AGG440" s="1"/>
      <c r="AGH440" s="1"/>
      <c r="AGI440" s="1"/>
      <c r="AGJ440" s="1"/>
      <c r="AGK440" s="1"/>
      <c r="AGL440" s="1"/>
      <c r="AGM440" s="1"/>
      <c r="AGN440" s="1"/>
      <c r="AGO440" s="1"/>
      <c r="AGP440" s="1"/>
      <c r="AGQ440" s="1"/>
      <c r="AGR440" s="1"/>
      <c r="AGS440" s="1"/>
      <c r="AGT440" s="1"/>
      <c r="AGU440" s="1"/>
      <c r="AGV440" s="1"/>
      <c r="AGW440" s="1"/>
      <c r="AGX440" s="1"/>
      <c r="AGY440" s="1"/>
      <c r="AGZ440" s="1"/>
      <c r="AHA440" s="1"/>
      <c r="AHB440" s="1"/>
      <c r="AHC440" s="1"/>
      <c r="AHD440" s="1"/>
      <c r="AHE440" s="1"/>
      <c r="AHF440" s="1"/>
      <c r="AHG440" s="1"/>
      <c r="AHH440" s="1"/>
      <c r="AHI440" s="1"/>
      <c r="AHJ440" s="1"/>
      <c r="AHK440" s="1"/>
      <c r="AHL440" s="1"/>
      <c r="AHM440" s="1"/>
      <c r="AHN440" s="1"/>
      <c r="AHO440" s="1"/>
      <c r="AHP440" s="1"/>
      <c r="AHQ440" s="1"/>
      <c r="AHR440" s="1"/>
      <c r="AHS440" s="1"/>
      <c r="AHT440" s="1"/>
      <c r="AHU440" s="1"/>
      <c r="AHV440" s="1"/>
      <c r="AHW440" s="1"/>
      <c r="AHX440" s="1"/>
      <c r="AHY440" s="1"/>
      <c r="AHZ440" s="1"/>
      <c r="AIA440" s="1"/>
      <c r="AIB440" s="1"/>
      <c r="AIC440" s="1"/>
      <c r="AID440" s="1"/>
      <c r="AIE440" s="1"/>
      <c r="AIF440" s="1"/>
      <c r="AIG440" s="1"/>
      <c r="AIH440" s="1"/>
      <c r="AII440" s="1"/>
      <c r="AIJ440" s="1"/>
      <c r="AIK440" s="1"/>
      <c r="AIL440" s="1"/>
      <c r="AIM440" s="1"/>
      <c r="AIN440" s="1"/>
      <c r="AIO440" s="1"/>
      <c r="AIP440" s="1"/>
      <c r="AIQ440" s="1"/>
      <c r="AIR440" s="1"/>
      <c r="AIS440" s="1"/>
      <c r="AIT440" s="1"/>
      <c r="AIU440" s="1"/>
      <c r="AIV440" s="1"/>
      <c r="AIW440" s="1"/>
      <c r="AIX440" s="1"/>
      <c r="AIY440" s="1"/>
      <c r="AIZ440" s="1"/>
      <c r="AJA440" s="1"/>
      <c r="AJB440" s="1"/>
      <c r="AJC440" s="1"/>
      <c r="AJD440" s="1"/>
      <c r="AJE440" s="1"/>
      <c r="AJF440" s="1"/>
      <c r="AJG440" s="1"/>
      <c r="AJH440" s="1"/>
      <c r="AJI440" s="1"/>
      <c r="AJJ440" s="1"/>
      <c r="AJK440" s="1"/>
      <c r="AJL440" s="1"/>
      <c r="AJM440" s="1"/>
      <c r="AJN440" s="1"/>
      <c r="AJO440" s="1"/>
      <c r="AJP440" s="1"/>
      <c r="AJQ440" s="1"/>
      <c r="AJR440" s="1"/>
      <c r="AJS440" s="1"/>
      <c r="AJT440" s="1"/>
      <c r="AJU440" s="1"/>
      <c r="AJV440" s="1"/>
      <c r="AJW440" s="1"/>
      <c r="AJX440" s="1"/>
      <c r="AJY440" s="1"/>
      <c r="AJZ440" s="1"/>
      <c r="AKA440" s="1"/>
      <c r="AKB440" s="1"/>
      <c r="AKC440" s="1"/>
      <c r="AKD440" s="1"/>
      <c r="AKE440" s="1"/>
      <c r="AKF440" s="1"/>
      <c r="AKG440" s="1"/>
      <c r="AKH440" s="1"/>
      <c r="AKI440" s="1"/>
      <c r="AKJ440" s="1"/>
      <c r="AKK440" s="1"/>
      <c r="AKL440" s="1"/>
      <c r="AKM440" s="1"/>
      <c r="AKN440" s="1"/>
      <c r="AKO440" s="1"/>
      <c r="AKP440" s="1"/>
      <c r="AKQ440" s="1"/>
      <c r="AKR440" s="1"/>
      <c r="AKS440" s="1"/>
      <c r="AKT440" s="1"/>
      <c r="AKU440" s="1"/>
      <c r="AKV440" s="1"/>
      <c r="AKW440" s="1"/>
      <c r="AKX440" s="1"/>
      <c r="AKY440" s="1"/>
      <c r="AKZ440" s="1"/>
      <c r="ALA440" s="1"/>
      <c r="ALB440" s="1"/>
      <c r="ALC440" s="1"/>
      <c r="ALD440" s="1"/>
      <c r="ALE440" s="1"/>
      <c r="ALF440" s="1"/>
      <c r="ALG440" s="1"/>
      <c r="ALH440" s="1"/>
      <c r="ALI440" s="1"/>
      <c r="ALJ440" s="1"/>
      <c r="ALK440" s="1"/>
      <c r="ALL440" s="1"/>
      <c r="ALM440" s="1"/>
      <c r="ALN440" s="1"/>
      <c r="ALO440" s="1"/>
      <c r="ALP440" s="1"/>
      <c r="ALQ440" s="1"/>
      <c r="ALR440" s="1"/>
      <c r="ALS440" s="1"/>
      <c r="ALT440" s="1"/>
      <c r="ALU440" s="1"/>
      <c r="ALV440" s="1"/>
      <c r="ALW440" s="1"/>
      <c r="ALX440" s="1"/>
      <c r="ALY440" s="1"/>
      <c r="ALZ440" s="1"/>
      <c r="AMA440" s="1"/>
      <c r="AMB440" s="1"/>
      <c r="AMC440" s="1"/>
      <c r="AMD440" s="1"/>
      <c r="AME440" s="1"/>
      <c r="AMF440" s="1"/>
      <c r="AMG440" s="1"/>
      <c r="AMH440" s="1"/>
      <c r="AMI440" s="1"/>
      <c r="AMJ440" s="1"/>
    </row>
    <row r="441" spans="1:1024" customFormat="1" hidden="1" x14ac:dyDescent="0.25">
      <c r="A441" s="41" t="s">
        <v>987</v>
      </c>
      <c r="B441" s="3">
        <v>8483908909</v>
      </c>
      <c r="C441" s="6" t="s">
        <v>968</v>
      </c>
      <c r="D441" s="23" t="s">
        <v>988</v>
      </c>
      <c r="E441" s="23" t="s">
        <v>870</v>
      </c>
      <c r="F441" s="3"/>
      <c r="G441" s="3"/>
      <c r="H441" s="3"/>
      <c r="I441" s="3"/>
      <c r="J441" s="3"/>
      <c r="K441" s="37" t="s">
        <v>858</v>
      </c>
      <c r="L441" s="37">
        <v>7118004789</v>
      </c>
      <c r="M441" s="37" t="s">
        <v>859</v>
      </c>
      <c r="N441" s="6" t="s">
        <v>860</v>
      </c>
      <c r="O441" s="6" t="s">
        <v>861</v>
      </c>
      <c r="P441" s="8">
        <v>8483</v>
      </c>
      <c r="Q441" s="6" t="str">
        <f>MID(Таблица1[[#This Row],[ТН ВЭД 1]],1,2)</f>
        <v>84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  <c r="AMD441" s="1"/>
      <c r="AME441" s="1"/>
      <c r="AMF441" s="1"/>
      <c r="AMG441" s="1"/>
      <c r="AMH441" s="1"/>
      <c r="AMI441" s="1"/>
      <c r="AMJ441" s="1"/>
    </row>
    <row r="442" spans="1:1024" customFormat="1" hidden="1" x14ac:dyDescent="0.25">
      <c r="A442" s="49" t="s">
        <v>989</v>
      </c>
      <c r="B442" s="10">
        <v>8482200009</v>
      </c>
      <c r="C442" s="13" t="s">
        <v>968</v>
      </c>
      <c r="D442" s="27" t="s">
        <v>990</v>
      </c>
      <c r="E442" s="27" t="s">
        <v>870</v>
      </c>
      <c r="F442" s="10"/>
      <c r="G442" s="10"/>
      <c r="H442" s="10"/>
      <c r="I442" s="10"/>
      <c r="J442" s="10"/>
      <c r="K442" s="38" t="s">
        <v>858</v>
      </c>
      <c r="L442" s="38">
        <v>7118004789</v>
      </c>
      <c r="M442" s="38" t="s">
        <v>859</v>
      </c>
      <c r="N442" s="13" t="s">
        <v>860</v>
      </c>
      <c r="O442" s="13" t="s">
        <v>861</v>
      </c>
      <c r="P442" s="15">
        <v>8482</v>
      </c>
      <c r="Q442" s="13" t="str">
        <f>MID(Таблица1[[#This Row],[ТН ВЭД 1]],1,2)</f>
        <v>84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  <c r="KJ442" s="1"/>
      <c r="KK442" s="1"/>
      <c r="KL442" s="1"/>
      <c r="KM442" s="1"/>
      <c r="KN442" s="1"/>
      <c r="KO442" s="1"/>
      <c r="KP442" s="1"/>
      <c r="KQ442" s="1"/>
      <c r="KR442" s="1"/>
      <c r="KS442" s="1"/>
      <c r="KT442" s="1"/>
      <c r="KU442" s="1"/>
      <c r="KV442" s="1"/>
      <c r="KW442" s="1"/>
      <c r="KX442" s="1"/>
      <c r="KY442" s="1"/>
      <c r="KZ442" s="1"/>
      <c r="LA442" s="1"/>
      <c r="LB442" s="1"/>
      <c r="LC442" s="1"/>
      <c r="LD442" s="1"/>
      <c r="LE442" s="1"/>
      <c r="LF442" s="1"/>
      <c r="LG442" s="1"/>
      <c r="LH442" s="1"/>
      <c r="LI442" s="1"/>
      <c r="LJ442" s="1"/>
      <c r="LK442" s="1"/>
      <c r="LL442" s="1"/>
      <c r="LM442" s="1"/>
      <c r="LN442" s="1"/>
      <c r="LO442" s="1"/>
      <c r="LP442" s="1"/>
      <c r="LQ442" s="1"/>
      <c r="LR442" s="1"/>
      <c r="LS442" s="1"/>
      <c r="LT442" s="1"/>
      <c r="LU442" s="1"/>
      <c r="LV442" s="1"/>
      <c r="LW442" s="1"/>
      <c r="LX442" s="1"/>
      <c r="LY442" s="1"/>
      <c r="LZ442" s="1"/>
      <c r="MA442" s="1"/>
      <c r="MB442" s="1"/>
      <c r="MC442" s="1"/>
      <c r="MD442" s="1"/>
      <c r="ME442" s="1"/>
      <c r="MF442" s="1"/>
      <c r="MG442" s="1"/>
      <c r="MH442" s="1"/>
      <c r="MI442" s="1"/>
      <c r="MJ442" s="1"/>
      <c r="MK442" s="1"/>
      <c r="ML442" s="1"/>
      <c r="MM442" s="1"/>
      <c r="MN442" s="1"/>
      <c r="MO442" s="1"/>
      <c r="MP442" s="1"/>
      <c r="MQ442" s="1"/>
      <c r="MR442" s="1"/>
      <c r="MS442" s="1"/>
      <c r="MT442" s="1"/>
      <c r="MU442" s="1"/>
      <c r="MV442" s="1"/>
      <c r="MW442" s="1"/>
      <c r="MX442" s="1"/>
      <c r="MY442" s="1"/>
      <c r="MZ442" s="1"/>
      <c r="NA442" s="1"/>
      <c r="NB442" s="1"/>
      <c r="NC442" s="1"/>
      <c r="ND442" s="1"/>
      <c r="NE442" s="1"/>
      <c r="NF442" s="1"/>
      <c r="NG442" s="1"/>
      <c r="NH442" s="1"/>
      <c r="NI442" s="1"/>
      <c r="NJ442" s="1"/>
      <c r="NK442" s="1"/>
      <c r="NL442" s="1"/>
      <c r="NM442" s="1"/>
      <c r="NN442" s="1"/>
      <c r="NO442" s="1"/>
      <c r="NP442" s="1"/>
      <c r="NQ442" s="1"/>
      <c r="NR442" s="1"/>
      <c r="NS442" s="1"/>
      <c r="NT442" s="1"/>
      <c r="NU442" s="1"/>
      <c r="NV442" s="1"/>
      <c r="NW442" s="1"/>
      <c r="NX442" s="1"/>
      <c r="NY442" s="1"/>
      <c r="NZ442" s="1"/>
      <c r="OA442" s="1"/>
      <c r="OB442" s="1"/>
      <c r="OC442" s="1"/>
      <c r="OD442" s="1"/>
      <c r="OE442" s="1"/>
      <c r="OF442" s="1"/>
      <c r="OG442" s="1"/>
      <c r="OH442" s="1"/>
      <c r="OI442" s="1"/>
      <c r="OJ442" s="1"/>
      <c r="OK442" s="1"/>
      <c r="OL442" s="1"/>
      <c r="OM442" s="1"/>
      <c r="ON442" s="1"/>
      <c r="OO442" s="1"/>
      <c r="OP442" s="1"/>
      <c r="OQ442" s="1"/>
      <c r="OR442" s="1"/>
      <c r="OS442" s="1"/>
      <c r="OT442" s="1"/>
      <c r="OU442" s="1"/>
      <c r="OV442" s="1"/>
      <c r="OW442" s="1"/>
      <c r="OX442" s="1"/>
      <c r="OY442" s="1"/>
      <c r="OZ442" s="1"/>
      <c r="PA442" s="1"/>
      <c r="PB442" s="1"/>
      <c r="PC442" s="1"/>
      <c r="PD442" s="1"/>
      <c r="PE442" s="1"/>
      <c r="PF442" s="1"/>
      <c r="PG442" s="1"/>
      <c r="PH442" s="1"/>
      <c r="PI442" s="1"/>
      <c r="PJ442" s="1"/>
      <c r="PK442" s="1"/>
      <c r="PL442" s="1"/>
      <c r="PM442" s="1"/>
      <c r="PN442" s="1"/>
      <c r="PO442" s="1"/>
      <c r="PP442" s="1"/>
      <c r="PQ442" s="1"/>
      <c r="PR442" s="1"/>
      <c r="PS442" s="1"/>
      <c r="PT442" s="1"/>
      <c r="PU442" s="1"/>
      <c r="PV442" s="1"/>
      <c r="PW442" s="1"/>
      <c r="PX442" s="1"/>
      <c r="PY442" s="1"/>
      <c r="PZ442" s="1"/>
      <c r="QA442" s="1"/>
      <c r="QB442" s="1"/>
      <c r="QC442" s="1"/>
      <c r="QD442" s="1"/>
      <c r="QE442" s="1"/>
      <c r="QF442" s="1"/>
      <c r="QG442" s="1"/>
      <c r="QH442" s="1"/>
      <c r="QI442" s="1"/>
      <c r="QJ442" s="1"/>
      <c r="QK442" s="1"/>
      <c r="QL442" s="1"/>
      <c r="QM442" s="1"/>
      <c r="QN442" s="1"/>
      <c r="QO442" s="1"/>
      <c r="QP442" s="1"/>
      <c r="QQ442" s="1"/>
      <c r="QR442" s="1"/>
      <c r="QS442" s="1"/>
      <c r="QT442" s="1"/>
      <c r="QU442" s="1"/>
      <c r="QV442" s="1"/>
      <c r="QW442" s="1"/>
      <c r="QX442" s="1"/>
      <c r="QY442" s="1"/>
      <c r="QZ442" s="1"/>
      <c r="RA442" s="1"/>
      <c r="RB442" s="1"/>
      <c r="RC442" s="1"/>
      <c r="RD442" s="1"/>
      <c r="RE442" s="1"/>
      <c r="RF442" s="1"/>
      <c r="RG442" s="1"/>
      <c r="RH442" s="1"/>
      <c r="RI442" s="1"/>
      <c r="RJ442" s="1"/>
      <c r="RK442" s="1"/>
      <c r="RL442" s="1"/>
      <c r="RM442" s="1"/>
      <c r="RN442" s="1"/>
      <c r="RO442" s="1"/>
      <c r="RP442" s="1"/>
      <c r="RQ442" s="1"/>
      <c r="RR442" s="1"/>
      <c r="RS442" s="1"/>
      <c r="RT442" s="1"/>
      <c r="RU442" s="1"/>
      <c r="RV442" s="1"/>
      <c r="RW442" s="1"/>
      <c r="RX442" s="1"/>
      <c r="RY442" s="1"/>
      <c r="RZ442" s="1"/>
      <c r="SA442" s="1"/>
      <c r="SB442" s="1"/>
      <c r="SC442" s="1"/>
      <c r="SD442" s="1"/>
      <c r="SE442" s="1"/>
      <c r="SF442" s="1"/>
      <c r="SG442" s="1"/>
      <c r="SH442" s="1"/>
      <c r="SI442" s="1"/>
      <c r="SJ442" s="1"/>
      <c r="SK442" s="1"/>
      <c r="SL442" s="1"/>
      <c r="SM442" s="1"/>
      <c r="SN442" s="1"/>
      <c r="SO442" s="1"/>
      <c r="SP442" s="1"/>
      <c r="SQ442" s="1"/>
      <c r="SR442" s="1"/>
      <c r="SS442" s="1"/>
      <c r="ST442" s="1"/>
      <c r="SU442" s="1"/>
      <c r="SV442" s="1"/>
      <c r="SW442" s="1"/>
      <c r="SX442" s="1"/>
      <c r="SY442" s="1"/>
      <c r="SZ442" s="1"/>
      <c r="TA442" s="1"/>
      <c r="TB442" s="1"/>
      <c r="TC442" s="1"/>
      <c r="TD442" s="1"/>
      <c r="TE442" s="1"/>
      <c r="TF442" s="1"/>
      <c r="TG442" s="1"/>
      <c r="TH442" s="1"/>
      <c r="TI442" s="1"/>
      <c r="TJ442" s="1"/>
      <c r="TK442" s="1"/>
      <c r="TL442" s="1"/>
      <c r="TM442" s="1"/>
      <c r="TN442" s="1"/>
      <c r="TO442" s="1"/>
      <c r="TP442" s="1"/>
      <c r="TQ442" s="1"/>
      <c r="TR442" s="1"/>
      <c r="TS442" s="1"/>
      <c r="TT442" s="1"/>
      <c r="TU442" s="1"/>
      <c r="TV442" s="1"/>
      <c r="TW442" s="1"/>
      <c r="TX442" s="1"/>
      <c r="TY442" s="1"/>
      <c r="TZ442" s="1"/>
      <c r="UA442" s="1"/>
      <c r="UB442" s="1"/>
      <c r="UC442" s="1"/>
      <c r="UD442" s="1"/>
      <c r="UE442" s="1"/>
      <c r="UF442" s="1"/>
      <c r="UG442" s="1"/>
      <c r="UH442" s="1"/>
      <c r="UI442" s="1"/>
      <c r="UJ442" s="1"/>
      <c r="UK442" s="1"/>
      <c r="UL442" s="1"/>
      <c r="UM442" s="1"/>
      <c r="UN442" s="1"/>
      <c r="UO442" s="1"/>
      <c r="UP442" s="1"/>
      <c r="UQ442" s="1"/>
      <c r="UR442" s="1"/>
      <c r="US442" s="1"/>
      <c r="UT442" s="1"/>
      <c r="UU442" s="1"/>
      <c r="UV442" s="1"/>
      <c r="UW442" s="1"/>
      <c r="UX442" s="1"/>
      <c r="UY442" s="1"/>
      <c r="UZ442" s="1"/>
      <c r="VA442" s="1"/>
      <c r="VB442" s="1"/>
      <c r="VC442" s="1"/>
      <c r="VD442" s="1"/>
      <c r="VE442" s="1"/>
      <c r="VF442" s="1"/>
      <c r="VG442" s="1"/>
      <c r="VH442" s="1"/>
      <c r="VI442" s="1"/>
      <c r="VJ442" s="1"/>
      <c r="VK442" s="1"/>
      <c r="VL442" s="1"/>
      <c r="VM442" s="1"/>
      <c r="VN442" s="1"/>
      <c r="VO442" s="1"/>
      <c r="VP442" s="1"/>
      <c r="VQ442" s="1"/>
      <c r="VR442" s="1"/>
      <c r="VS442" s="1"/>
      <c r="VT442" s="1"/>
      <c r="VU442" s="1"/>
      <c r="VV442" s="1"/>
      <c r="VW442" s="1"/>
      <c r="VX442" s="1"/>
      <c r="VY442" s="1"/>
      <c r="VZ442" s="1"/>
      <c r="WA442" s="1"/>
      <c r="WB442" s="1"/>
      <c r="WC442" s="1"/>
      <c r="WD442" s="1"/>
      <c r="WE442" s="1"/>
      <c r="WF442" s="1"/>
      <c r="WG442" s="1"/>
      <c r="WH442" s="1"/>
      <c r="WI442" s="1"/>
      <c r="WJ442" s="1"/>
      <c r="WK442" s="1"/>
      <c r="WL442" s="1"/>
      <c r="WM442" s="1"/>
      <c r="WN442" s="1"/>
      <c r="WO442" s="1"/>
      <c r="WP442" s="1"/>
      <c r="WQ442" s="1"/>
      <c r="WR442" s="1"/>
      <c r="WS442" s="1"/>
      <c r="WT442" s="1"/>
      <c r="WU442" s="1"/>
      <c r="WV442" s="1"/>
      <c r="WW442" s="1"/>
      <c r="WX442" s="1"/>
      <c r="WY442" s="1"/>
      <c r="WZ442" s="1"/>
      <c r="XA442" s="1"/>
      <c r="XB442" s="1"/>
      <c r="XC442" s="1"/>
      <c r="XD442" s="1"/>
      <c r="XE442" s="1"/>
      <c r="XF442" s="1"/>
      <c r="XG442" s="1"/>
      <c r="XH442" s="1"/>
      <c r="XI442" s="1"/>
      <c r="XJ442" s="1"/>
      <c r="XK442" s="1"/>
      <c r="XL442" s="1"/>
      <c r="XM442" s="1"/>
      <c r="XN442" s="1"/>
      <c r="XO442" s="1"/>
      <c r="XP442" s="1"/>
      <c r="XQ442" s="1"/>
      <c r="XR442" s="1"/>
      <c r="XS442" s="1"/>
      <c r="XT442" s="1"/>
      <c r="XU442" s="1"/>
      <c r="XV442" s="1"/>
      <c r="XW442" s="1"/>
      <c r="XX442" s="1"/>
      <c r="XY442" s="1"/>
      <c r="XZ442" s="1"/>
      <c r="YA442" s="1"/>
      <c r="YB442" s="1"/>
      <c r="YC442" s="1"/>
      <c r="YD442" s="1"/>
      <c r="YE442" s="1"/>
      <c r="YF442" s="1"/>
      <c r="YG442" s="1"/>
      <c r="YH442" s="1"/>
      <c r="YI442" s="1"/>
      <c r="YJ442" s="1"/>
      <c r="YK442" s="1"/>
      <c r="YL442" s="1"/>
      <c r="YM442" s="1"/>
      <c r="YN442" s="1"/>
      <c r="YO442" s="1"/>
      <c r="YP442" s="1"/>
      <c r="YQ442" s="1"/>
      <c r="YR442" s="1"/>
      <c r="YS442" s="1"/>
      <c r="YT442" s="1"/>
      <c r="YU442" s="1"/>
      <c r="YV442" s="1"/>
      <c r="YW442" s="1"/>
      <c r="YX442" s="1"/>
      <c r="YY442" s="1"/>
      <c r="YZ442" s="1"/>
      <c r="ZA442" s="1"/>
      <c r="ZB442" s="1"/>
      <c r="ZC442" s="1"/>
      <c r="ZD442" s="1"/>
      <c r="ZE442" s="1"/>
      <c r="ZF442" s="1"/>
      <c r="ZG442" s="1"/>
      <c r="ZH442" s="1"/>
      <c r="ZI442" s="1"/>
      <c r="ZJ442" s="1"/>
      <c r="ZK442" s="1"/>
      <c r="ZL442" s="1"/>
      <c r="ZM442" s="1"/>
      <c r="ZN442" s="1"/>
      <c r="ZO442" s="1"/>
      <c r="ZP442" s="1"/>
      <c r="ZQ442" s="1"/>
      <c r="ZR442" s="1"/>
      <c r="ZS442" s="1"/>
      <c r="ZT442" s="1"/>
      <c r="ZU442" s="1"/>
      <c r="ZV442" s="1"/>
      <c r="ZW442" s="1"/>
      <c r="ZX442" s="1"/>
      <c r="ZY442" s="1"/>
      <c r="ZZ442" s="1"/>
      <c r="AAA442" s="1"/>
      <c r="AAB442" s="1"/>
      <c r="AAC442" s="1"/>
      <c r="AAD442" s="1"/>
      <c r="AAE442" s="1"/>
      <c r="AAF442" s="1"/>
      <c r="AAG442" s="1"/>
      <c r="AAH442" s="1"/>
      <c r="AAI442" s="1"/>
      <c r="AAJ442" s="1"/>
      <c r="AAK442" s="1"/>
      <c r="AAL442" s="1"/>
      <c r="AAM442" s="1"/>
      <c r="AAN442" s="1"/>
      <c r="AAO442" s="1"/>
      <c r="AAP442" s="1"/>
      <c r="AAQ442" s="1"/>
      <c r="AAR442" s="1"/>
      <c r="AAS442" s="1"/>
      <c r="AAT442" s="1"/>
      <c r="AAU442" s="1"/>
      <c r="AAV442" s="1"/>
      <c r="AAW442" s="1"/>
      <c r="AAX442" s="1"/>
      <c r="AAY442" s="1"/>
      <c r="AAZ442" s="1"/>
      <c r="ABA442" s="1"/>
      <c r="ABB442" s="1"/>
      <c r="ABC442" s="1"/>
      <c r="ABD442" s="1"/>
      <c r="ABE442" s="1"/>
      <c r="ABF442" s="1"/>
      <c r="ABG442" s="1"/>
      <c r="ABH442" s="1"/>
      <c r="ABI442" s="1"/>
      <c r="ABJ442" s="1"/>
      <c r="ABK442" s="1"/>
      <c r="ABL442" s="1"/>
      <c r="ABM442" s="1"/>
      <c r="ABN442" s="1"/>
      <c r="ABO442" s="1"/>
      <c r="ABP442" s="1"/>
      <c r="ABQ442" s="1"/>
      <c r="ABR442" s="1"/>
      <c r="ABS442" s="1"/>
      <c r="ABT442" s="1"/>
      <c r="ABU442" s="1"/>
      <c r="ABV442" s="1"/>
      <c r="ABW442" s="1"/>
      <c r="ABX442" s="1"/>
      <c r="ABY442" s="1"/>
      <c r="ABZ442" s="1"/>
      <c r="ACA442" s="1"/>
      <c r="ACB442" s="1"/>
      <c r="ACC442" s="1"/>
      <c r="ACD442" s="1"/>
      <c r="ACE442" s="1"/>
      <c r="ACF442" s="1"/>
      <c r="ACG442" s="1"/>
      <c r="ACH442" s="1"/>
      <c r="ACI442" s="1"/>
      <c r="ACJ442" s="1"/>
      <c r="ACK442" s="1"/>
      <c r="ACL442" s="1"/>
      <c r="ACM442" s="1"/>
      <c r="ACN442" s="1"/>
      <c r="ACO442" s="1"/>
      <c r="ACP442" s="1"/>
      <c r="ACQ442" s="1"/>
      <c r="ACR442" s="1"/>
      <c r="ACS442" s="1"/>
      <c r="ACT442" s="1"/>
      <c r="ACU442" s="1"/>
      <c r="ACV442" s="1"/>
      <c r="ACW442" s="1"/>
      <c r="ACX442" s="1"/>
      <c r="ACY442" s="1"/>
      <c r="ACZ442" s="1"/>
      <c r="ADA442" s="1"/>
      <c r="ADB442" s="1"/>
      <c r="ADC442" s="1"/>
      <c r="ADD442" s="1"/>
      <c r="ADE442" s="1"/>
      <c r="ADF442" s="1"/>
      <c r="ADG442" s="1"/>
      <c r="ADH442" s="1"/>
      <c r="ADI442" s="1"/>
      <c r="ADJ442" s="1"/>
      <c r="ADK442" s="1"/>
      <c r="ADL442" s="1"/>
      <c r="ADM442" s="1"/>
      <c r="ADN442" s="1"/>
      <c r="ADO442" s="1"/>
      <c r="ADP442" s="1"/>
      <c r="ADQ442" s="1"/>
      <c r="ADR442" s="1"/>
      <c r="ADS442" s="1"/>
      <c r="ADT442" s="1"/>
      <c r="ADU442" s="1"/>
      <c r="ADV442" s="1"/>
      <c r="ADW442" s="1"/>
      <c r="ADX442" s="1"/>
      <c r="ADY442" s="1"/>
      <c r="ADZ442" s="1"/>
      <c r="AEA442" s="1"/>
      <c r="AEB442" s="1"/>
      <c r="AEC442" s="1"/>
      <c r="AED442" s="1"/>
      <c r="AEE442" s="1"/>
      <c r="AEF442" s="1"/>
      <c r="AEG442" s="1"/>
      <c r="AEH442" s="1"/>
      <c r="AEI442" s="1"/>
      <c r="AEJ442" s="1"/>
      <c r="AEK442" s="1"/>
      <c r="AEL442" s="1"/>
      <c r="AEM442" s="1"/>
      <c r="AEN442" s="1"/>
      <c r="AEO442" s="1"/>
      <c r="AEP442" s="1"/>
      <c r="AEQ442" s="1"/>
      <c r="AER442" s="1"/>
      <c r="AES442" s="1"/>
      <c r="AET442" s="1"/>
      <c r="AEU442" s="1"/>
      <c r="AEV442" s="1"/>
      <c r="AEW442" s="1"/>
      <c r="AEX442" s="1"/>
      <c r="AEY442" s="1"/>
      <c r="AEZ442" s="1"/>
      <c r="AFA442" s="1"/>
      <c r="AFB442" s="1"/>
      <c r="AFC442" s="1"/>
      <c r="AFD442" s="1"/>
      <c r="AFE442" s="1"/>
      <c r="AFF442" s="1"/>
      <c r="AFG442" s="1"/>
      <c r="AFH442" s="1"/>
      <c r="AFI442" s="1"/>
      <c r="AFJ442" s="1"/>
      <c r="AFK442" s="1"/>
      <c r="AFL442" s="1"/>
      <c r="AFM442" s="1"/>
      <c r="AFN442" s="1"/>
      <c r="AFO442" s="1"/>
      <c r="AFP442" s="1"/>
      <c r="AFQ442" s="1"/>
      <c r="AFR442" s="1"/>
      <c r="AFS442" s="1"/>
      <c r="AFT442" s="1"/>
      <c r="AFU442" s="1"/>
      <c r="AFV442" s="1"/>
      <c r="AFW442" s="1"/>
      <c r="AFX442" s="1"/>
      <c r="AFY442" s="1"/>
      <c r="AFZ442" s="1"/>
      <c r="AGA442" s="1"/>
      <c r="AGB442" s="1"/>
      <c r="AGC442" s="1"/>
      <c r="AGD442" s="1"/>
      <c r="AGE442" s="1"/>
      <c r="AGF442" s="1"/>
      <c r="AGG442" s="1"/>
      <c r="AGH442" s="1"/>
      <c r="AGI442" s="1"/>
      <c r="AGJ442" s="1"/>
      <c r="AGK442" s="1"/>
      <c r="AGL442" s="1"/>
      <c r="AGM442" s="1"/>
      <c r="AGN442" s="1"/>
      <c r="AGO442" s="1"/>
      <c r="AGP442" s="1"/>
      <c r="AGQ442" s="1"/>
      <c r="AGR442" s="1"/>
      <c r="AGS442" s="1"/>
      <c r="AGT442" s="1"/>
      <c r="AGU442" s="1"/>
      <c r="AGV442" s="1"/>
      <c r="AGW442" s="1"/>
      <c r="AGX442" s="1"/>
      <c r="AGY442" s="1"/>
      <c r="AGZ442" s="1"/>
      <c r="AHA442" s="1"/>
      <c r="AHB442" s="1"/>
      <c r="AHC442" s="1"/>
      <c r="AHD442" s="1"/>
      <c r="AHE442" s="1"/>
      <c r="AHF442" s="1"/>
      <c r="AHG442" s="1"/>
      <c r="AHH442" s="1"/>
      <c r="AHI442" s="1"/>
      <c r="AHJ442" s="1"/>
      <c r="AHK442" s="1"/>
      <c r="AHL442" s="1"/>
      <c r="AHM442" s="1"/>
      <c r="AHN442" s="1"/>
      <c r="AHO442" s="1"/>
      <c r="AHP442" s="1"/>
      <c r="AHQ442" s="1"/>
      <c r="AHR442" s="1"/>
      <c r="AHS442" s="1"/>
      <c r="AHT442" s="1"/>
      <c r="AHU442" s="1"/>
      <c r="AHV442" s="1"/>
      <c r="AHW442" s="1"/>
      <c r="AHX442" s="1"/>
      <c r="AHY442" s="1"/>
      <c r="AHZ442" s="1"/>
      <c r="AIA442" s="1"/>
      <c r="AIB442" s="1"/>
      <c r="AIC442" s="1"/>
      <c r="AID442" s="1"/>
      <c r="AIE442" s="1"/>
      <c r="AIF442" s="1"/>
      <c r="AIG442" s="1"/>
      <c r="AIH442" s="1"/>
      <c r="AII442" s="1"/>
      <c r="AIJ442" s="1"/>
      <c r="AIK442" s="1"/>
      <c r="AIL442" s="1"/>
      <c r="AIM442" s="1"/>
      <c r="AIN442" s="1"/>
      <c r="AIO442" s="1"/>
      <c r="AIP442" s="1"/>
      <c r="AIQ442" s="1"/>
      <c r="AIR442" s="1"/>
      <c r="AIS442" s="1"/>
      <c r="AIT442" s="1"/>
      <c r="AIU442" s="1"/>
      <c r="AIV442" s="1"/>
      <c r="AIW442" s="1"/>
      <c r="AIX442" s="1"/>
      <c r="AIY442" s="1"/>
      <c r="AIZ442" s="1"/>
      <c r="AJA442" s="1"/>
      <c r="AJB442" s="1"/>
      <c r="AJC442" s="1"/>
      <c r="AJD442" s="1"/>
      <c r="AJE442" s="1"/>
      <c r="AJF442" s="1"/>
      <c r="AJG442" s="1"/>
      <c r="AJH442" s="1"/>
      <c r="AJI442" s="1"/>
      <c r="AJJ442" s="1"/>
      <c r="AJK442" s="1"/>
      <c r="AJL442" s="1"/>
      <c r="AJM442" s="1"/>
      <c r="AJN442" s="1"/>
      <c r="AJO442" s="1"/>
      <c r="AJP442" s="1"/>
      <c r="AJQ442" s="1"/>
      <c r="AJR442" s="1"/>
      <c r="AJS442" s="1"/>
      <c r="AJT442" s="1"/>
      <c r="AJU442" s="1"/>
      <c r="AJV442" s="1"/>
      <c r="AJW442" s="1"/>
      <c r="AJX442" s="1"/>
      <c r="AJY442" s="1"/>
      <c r="AJZ442" s="1"/>
      <c r="AKA442" s="1"/>
      <c r="AKB442" s="1"/>
      <c r="AKC442" s="1"/>
      <c r="AKD442" s="1"/>
      <c r="AKE442" s="1"/>
      <c r="AKF442" s="1"/>
      <c r="AKG442" s="1"/>
      <c r="AKH442" s="1"/>
      <c r="AKI442" s="1"/>
      <c r="AKJ442" s="1"/>
      <c r="AKK442" s="1"/>
      <c r="AKL442" s="1"/>
      <c r="AKM442" s="1"/>
      <c r="AKN442" s="1"/>
      <c r="AKO442" s="1"/>
      <c r="AKP442" s="1"/>
      <c r="AKQ442" s="1"/>
      <c r="AKR442" s="1"/>
      <c r="AKS442" s="1"/>
      <c r="AKT442" s="1"/>
      <c r="AKU442" s="1"/>
      <c r="AKV442" s="1"/>
      <c r="AKW442" s="1"/>
      <c r="AKX442" s="1"/>
      <c r="AKY442" s="1"/>
      <c r="AKZ442" s="1"/>
      <c r="ALA442" s="1"/>
      <c r="ALB442" s="1"/>
      <c r="ALC442" s="1"/>
      <c r="ALD442" s="1"/>
      <c r="ALE442" s="1"/>
      <c r="ALF442" s="1"/>
      <c r="ALG442" s="1"/>
      <c r="ALH442" s="1"/>
      <c r="ALI442" s="1"/>
      <c r="ALJ442" s="1"/>
      <c r="ALK442" s="1"/>
      <c r="ALL442" s="1"/>
      <c r="ALM442" s="1"/>
      <c r="ALN442" s="1"/>
      <c r="ALO442" s="1"/>
      <c r="ALP442" s="1"/>
      <c r="ALQ442" s="1"/>
      <c r="ALR442" s="1"/>
      <c r="ALS442" s="1"/>
      <c r="ALT442" s="1"/>
      <c r="ALU442" s="1"/>
      <c r="ALV442" s="1"/>
      <c r="ALW442" s="1"/>
      <c r="ALX442" s="1"/>
      <c r="ALY442" s="1"/>
      <c r="ALZ442" s="1"/>
      <c r="AMA442" s="1"/>
      <c r="AMB442" s="1"/>
      <c r="AMC442" s="1"/>
      <c r="AMD442" s="1"/>
      <c r="AME442" s="1"/>
      <c r="AMF442" s="1"/>
      <c r="AMG442" s="1"/>
      <c r="AMH442" s="1"/>
      <c r="AMI442" s="1"/>
      <c r="AMJ442" s="1"/>
    </row>
    <row r="443" spans="1:1024" customFormat="1" hidden="1" x14ac:dyDescent="0.25">
      <c r="A443" s="41" t="s">
        <v>991</v>
      </c>
      <c r="B443" s="3">
        <v>8413910008</v>
      </c>
      <c r="C443" s="6" t="s">
        <v>968</v>
      </c>
      <c r="D443" s="79" t="s">
        <v>992</v>
      </c>
      <c r="E443" s="23" t="s">
        <v>870</v>
      </c>
      <c r="F443" s="3"/>
      <c r="G443" s="3"/>
      <c r="H443" s="3"/>
      <c r="I443" s="3"/>
      <c r="J443" s="3"/>
      <c r="K443" s="37" t="s">
        <v>858</v>
      </c>
      <c r="L443" s="37">
        <v>7118004789</v>
      </c>
      <c r="M443" s="37" t="s">
        <v>859</v>
      </c>
      <c r="N443" s="6" t="s">
        <v>860</v>
      </c>
      <c r="O443" s="6" t="s">
        <v>861</v>
      </c>
      <c r="P443" s="8">
        <v>8413</v>
      </c>
      <c r="Q443" s="6" t="str">
        <f>MID(Таблица1[[#This Row],[ТН ВЭД 1]],1,2)</f>
        <v>84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  <c r="KK443" s="1"/>
      <c r="KL443" s="1"/>
      <c r="KM443" s="1"/>
      <c r="KN443" s="1"/>
      <c r="KO443" s="1"/>
      <c r="KP443" s="1"/>
      <c r="KQ443" s="1"/>
      <c r="KR443" s="1"/>
      <c r="KS443" s="1"/>
      <c r="KT443" s="1"/>
      <c r="KU443" s="1"/>
      <c r="KV443" s="1"/>
      <c r="KW443" s="1"/>
      <c r="KX443" s="1"/>
      <c r="KY443" s="1"/>
      <c r="KZ443" s="1"/>
      <c r="LA443" s="1"/>
      <c r="LB443" s="1"/>
      <c r="LC443" s="1"/>
      <c r="LD443" s="1"/>
      <c r="LE443" s="1"/>
      <c r="LF443" s="1"/>
      <c r="LG443" s="1"/>
      <c r="LH443" s="1"/>
      <c r="LI443" s="1"/>
      <c r="LJ443" s="1"/>
      <c r="LK443" s="1"/>
      <c r="LL443" s="1"/>
      <c r="LM443" s="1"/>
      <c r="LN443" s="1"/>
      <c r="LO443" s="1"/>
      <c r="LP443" s="1"/>
      <c r="LQ443" s="1"/>
      <c r="LR443" s="1"/>
      <c r="LS443" s="1"/>
      <c r="LT443" s="1"/>
      <c r="LU443" s="1"/>
      <c r="LV443" s="1"/>
      <c r="LW443" s="1"/>
      <c r="LX443" s="1"/>
      <c r="LY443" s="1"/>
      <c r="LZ443" s="1"/>
      <c r="MA443" s="1"/>
      <c r="MB443" s="1"/>
      <c r="MC443" s="1"/>
      <c r="MD443" s="1"/>
      <c r="ME443" s="1"/>
      <c r="MF443" s="1"/>
      <c r="MG443" s="1"/>
      <c r="MH443" s="1"/>
      <c r="MI443" s="1"/>
      <c r="MJ443" s="1"/>
      <c r="MK443" s="1"/>
      <c r="ML443" s="1"/>
      <c r="MM443" s="1"/>
      <c r="MN443" s="1"/>
      <c r="MO443" s="1"/>
      <c r="MP443" s="1"/>
      <c r="MQ443" s="1"/>
      <c r="MR443" s="1"/>
      <c r="MS443" s="1"/>
      <c r="MT443" s="1"/>
      <c r="MU443" s="1"/>
      <c r="MV443" s="1"/>
      <c r="MW443" s="1"/>
      <c r="MX443" s="1"/>
      <c r="MY443" s="1"/>
      <c r="MZ443" s="1"/>
      <c r="NA443" s="1"/>
      <c r="NB443" s="1"/>
      <c r="NC443" s="1"/>
      <c r="ND443" s="1"/>
      <c r="NE443" s="1"/>
      <c r="NF443" s="1"/>
      <c r="NG443" s="1"/>
      <c r="NH443" s="1"/>
      <c r="NI443" s="1"/>
      <c r="NJ443" s="1"/>
      <c r="NK443" s="1"/>
      <c r="NL443" s="1"/>
      <c r="NM443" s="1"/>
      <c r="NN443" s="1"/>
      <c r="NO443" s="1"/>
      <c r="NP443" s="1"/>
      <c r="NQ443" s="1"/>
      <c r="NR443" s="1"/>
      <c r="NS443" s="1"/>
      <c r="NT443" s="1"/>
      <c r="NU443" s="1"/>
      <c r="NV443" s="1"/>
      <c r="NW443" s="1"/>
      <c r="NX443" s="1"/>
      <c r="NY443" s="1"/>
      <c r="NZ443" s="1"/>
      <c r="OA443" s="1"/>
      <c r="OB443" s="1"/>
      <c r="OC443" s="1"/>
      <c r="OD443" s="1"/>
      <c r="OE443" s="1"/>
      <c r="OF443" s="1"/>
      <c r="OG443" s="1"/>
      <c r="OH443" s="1"/>
      <c r="OI443" s="1"/>
      <c r="OJ443" s="1"/>
      <c r="OK443" s="1"/>
      <c r="OL443" s="1"/>
      <c r="OM443" s="1"/>
      <c r="ON443" s="1"/>
      <c r="OO443" s="1"/>
      <c r="OP443" s="1"/>
      <c r="OQ443" s="1"/>
      <c r="OR443" s="1"/>
      <c r="OS443" s="1"/>
      <c r="OT443" s="1"/>
      <c r="OU443" s="1"/>
      <c r="OV443" s="1"/>
      <c r="OW443" s="1"/>
      <c r="OX443" s="1"/>
      <c r="OY443" s="1"/>
      <c r="OZ443" s="1"/>
      <c r="PA443" s="1"/>
      <c r="PB443" s="1"/>
      <c r="PC443" s="1"/>
      <c r="PD443" s="1"/>
      <c r="PE443" s="1"/>
      <c r="PF443" s="1"/>
      <c r="PG443" s="1"/>
      <c r="PH443" s="1"/>
      <c r="PI443" s="1"/>
      <c r="PJ443" s="1"/>
      <c r="PK443" s="1"/>
      <c r="PL443" s="1"/>
      <c r="PM443" s="1"/>
      <c r="PN443" s="1"/>
      <c r="PO443" s="1"/>
      <c r="PP443" s="1"/>
      <c r="PQ443" s="1"/>
      <c r="PR443" s="1"/>
      <c r="PS443" s="1"/>
      <c r="PT443" s="1"/>
      <c r="PU443" s="1"/>
      <c r="PV443" s="1"/>
      <c r="PW443" s="1"/>
      <c r="PX443" s="1"/>
      <c r="PY443" s="1"/>
      <c r="PZ443" s="1"/>
      <c r="QA443" s="1"/>
      <c r="QB443" s="1"/>
      <c r="QC443" s="1"/>
      <c r="QD443" s="1"/>
      <c r="QE443" s="1"/>
      <c r="QF443" s="1"/>
      <c r="QG443" s="1"/>
      <c r="QH443" s="1"/>
      <c r="QI443" s="1"/>
      <c r="QJ443" s="1"/>
      <c r="QK443" s="1"/>
      <c r="QL443" s="1"/>
      <c r="QM443" s="1"/>
      <c r="QN443" s="1"/>
      <c r="QO443" s="1"/>
      <c r="QP443" s="1"/>
      <c r="QQ443" s="1"/>
      <c r="QR443" s="1"/>
      <c r="QS443" s="1"/>
      <c r="QT443" s="1"/>
      <c r="QU443" s="1"/>
      <c r="QV443" s="1"/>
      <c r="QW443" s="1"/>
      <c r="QX443" s="1"/>
      <c r="QY443" s="1"/>
      <c r="QZ443" s="1"/>
      <c r="RA443" s="1"/>
      <c r="RB443" s="1"/>
      <c r="RC443" s="1"/>
      <c r="RD443" s="1"/>
      <c r="RE443" s="1"/>
      <c r="RF443" s="1"/>
      <c r="RG443" s="1"/>
      <c r="RH443" s="1"/>
      <c r="RI443" s="1"/>
      <c r="RJ443" s="1"/>
      <c r="RK443" s="1"/>
      <c r="RL443" s="1"/>
      <c r="RM443" s="1"/>
      <c r="RN443" s="1"/>
      <c r="RO443" s="1"/>
      <c r="RP443" s="1"/>
      <c r="RQ443" s="1"/>
      <c r="RR443" s="1"/>
      <c r="RS443" s="1"/>
      <c r="RT443" s="1"/>
      <c r="RU443" s="1"/>
      <c r="RV443" s="1"/>
      <c r="RW443" s="1"/>
      <c r="RX443" s="1"/>
      <c r="RY443" s="1"/>
      <c r="RZ443" s="1"/>
      <c r="SA443" s="1"/>
      <c r="SB443" s="1"/>
      <c r="SC443" s="1"/>
      <c r="SD443" s="1"/>
      <c r="SE443" s="1"/>
      <c r="SF443" s="1"/>
      <c r="SG443" s="1"/>
      <c r="SH443" s="1"/>
      <c r="SI443" s="1"/>
      <c r="SJ443" s="1"/>
      <c r="SK443" s="1"/>
      <c r="SL443" s="1"/>
      <c r="SM443" s="1"/>
      <c r="SN443" s="1"/>
      <c r="SO443" s="1"/>
      <c r="SP443" s="1"/>
      <c r="SQ443" s="1"/>
      <c r="SR443" s="1"/>
      <c r="SS443" s="1"/>
      <c r="ST443" s="1"/>
      <c r="SU443" s="1"/>
      <c r="SV443" s="1"/>
      <c r="SW443" s="1"/>
      <c r="SX443" s="1"/>
      <c r="SY443" s="1"/>
      <c r="SZ443" s="1"/>
      <c r="TA443" s="1"/>
      <c r="TB443" s="1"/>
      <c r="TC443" s="1"/>
      <c r="TD443" s="1"/>
      <c r="TE443" s="1"/>
      <c r="TF443" s="1"/>
      <c r="TG443" s="1"/>
      <c r="TH443" s="1"/>
      <c r="TI443" s="1"/>
      <c r="TJ443" s="1"/>
      <c r="TK443" s="1"/>
      <c r="TL443" s="1"/>
      <c r="TM443" s="1"/>
      <c r="TN443" s="1"/>
      <c r="TO443" s="1"/>
      <c r="TP443" s="1"/>
      <c r="TQ443" s="1"/>
      <c r="TR443" s="1"/>
      <c r="TS443" s="1"/>
      <c r="TT443" s="1"/>
      <c r="TU443" s="1"/>
      <c r="TV443" s="1"/>
      <c r="TW443" s="1"/>
      <c r="TX443" s="1"/>
      <c r="TY443" s="1"/>
      <c r="TZ443" s="1"/>
      <c r="UA443" s="1"/>
      <c r="UB443" s="1"/>
      <c r="UC443" s="1"/>
      <c r="UD443" s="1"/>
      <c r="UE443" s="1"/>
      <c r="UF443" s="1"/>
      <c r="UG443" s="1"/>
      <c r="UH443" s="1"/>
      <c r="UI443" s="1"/>
      <c r="UJ443" s="1"/>
      <c r="UK443" s="1"/>
      <c r="UL443" s="1"/>
      <c r="UM443" s="1"/>
      <c r="UN443" s="1"/>
      <c r="UO443" s="1"/>
      <c r="UP443" s="1"/>
      <c r="UQ443" s="1"/>
      <c r="UR443" s="1"/>
      <c r="US443" s="1"/>
      <c r="UT443" s="1"/>
      <c r="UU443" s="1"/>
      <c r="UV443" s="1"/>
      <c r="UW443" s="1"/>
      <c r="UX443" s="1"/>
      <c r="UY443" s="1"/>
      <c r="UZ443" s="1"/>
      <c r="VA443" s="1"/>
      <c r="VB443" s="1"/>
      <c r="VC443" s="1"/>
      <c r="VD443" s="1"/>
      <c r="VE443" s="1"/>
      <c r="VF443" s="1"/>
      <c r="VG443" s="1"/>
      <c r="VH443" s="1"/>
      <c r="VI443" s="1"/>
      <c r="VJ443" s="1"/>
      <c r="VK443" s="1"/>
      <c r="VL443" s="1"/>
      <c r="VM443" s="1"/>
      <c r="VN443" s="1"/>
      <c r="VO443" s="1"/>
      <c r="VP443" s="1"/>
      <c r="VQ443" s="1"/>
      <c r="VR443" s="1"/>
      <c r="VS443" s="1"/>
      <c r="VT443" s="1"/>
      <c r="VU443" s="1"/>
      <c r="VV443" s="1"/>
      <c r="VW443" s="1"/>
      <c r="VX443" s="1"/>
      <c r="VY443" s="1"/>
      <c r="VZ443" s="1"/>
      <c r="WA443" s="1"/>
      <c r="WB443" s="1"/>
      <c r="WC443" s="1"/>
      <c r="WD443" s="1"/>
      <c r="WE443" s="1"/>
      <c r="WF443" s="1"/>
      <c r="WG443" s="1"/>
      <c r="WH443" s="1"/>
      <c r="WI443" s="1"/>
      <c r="WJ443" s="1"/>
      <c r="WK443" s="1"/>
      <c r="WL443" s="1"/>
      <c r="WM443" s="1"/>
      <c r="WN443" s="1"/>
      <c r="WO443" s="1"/>
      <c r="WP443" s="1"/>
      <c r="WQ443" s="1"/>
      <c r="WR443" s="1"/>
      <c r="WS443" s="1"/>
      <c r="WT443" s="1"/>
      <c r="WU443" s="1"/>
      <c r="WV443" s="1"/>
      <c r="WW443" s="1"/>
      <c r="WX443" s="1"/>
      <c r="WY443" s="1"/>
      <c r="WZ443" s="1"/>
      <c r="XA443" s="1"/>
      <c r="XB443" s="1"/>
      <c r="XC443" s="1"/>
      <c r="XD443" s="1"/>
      <c r="XE443" s="1"/>
      <c r="XF443" s="1"/>
      <c r="XG443" s="1"/>
      <c r="XH443" s="1"/>
      <c r="XI443" s="1"/>
      <c r="XJ443" s="1"/>
      <c r="XK443" s="1"/>
      <c r="XL443" s="1"/>
      <c r="XM443" s="1"/>
      <c r="XN443" s="1"/>
      <c r="XO443" s="1"/>
      <c r="XP443" s="1"/>
      <c r="XQ443" s="1"/>
      <c r="XR443" s="1"/>
      <c r="XS443" s="1"/>
      <c r="XT443" s="1"/>
      <c r="XU443" s="1"/>
      <c r="XV443" s="1"/>
      <c r="XW443" s="1"/>
      <c r="XX443" s="1"/>
      <c r="XY443" s="1"/>
      <c r="XZ443" s="1"/>
      <c r="YA443" s="1"/>
      <c r="YB443" s="1"/>
      <c r="YC443" s="1"/>
      <c r="YD443" s="1"/>
      <c r="YE443" s="1"/>
      <c r="YF443" s="1"/>
      <c r="YG443" s="1"/>
      <c r="YH443" s="1"/>
      <c r="YI443" s="1"/>
      <c r="YJ443" s="1"/>
      <c r="YK443" s="1"/>
      <c r="YL443" s="1"/>
      <c r="YM443" s="1"/>
      <c r="YN443" s="1"/>
      <c r="YO443" s="1"/>
      <c r="YP443" s="1"/>
      <c r="YQ443" s="1"/>
      <c r="YR443" s="1"/>
      <c r="YS443" s="1"/>
      <c r="YT443" s="1"/>
      <c r="YU443" s="1"/>
      <c r="YV443" s="1"/>
      <c r="YW443" s="1"/>
      <c r="YX443" s="1"/>
      <c r="YY443" s="1"/>
      <c r="YZ443" s="1"/>
      <c r="ZA443" s="1"/>
      <c r="ZB443" s="1"/>
      <c r="ZC443" s="1"/>
      <c r="ZD443" s="1"/>
      <c r="ZE443" s="1"/>
      <c r="ZF443" s="1"/>
      <c r="ZG443" s="1"/>
      <c r="ZH443" s="1"/>
      <c r="ZI443" s="1"/>
      <c r="ZJ443" s="1"/>
      <c r="ZK443" s="1"/>
      <c r="ZL443" s="1"/>
      <c r="ZM443" s="1"/>
      <c r="ZN443" s="1"/>
      <c r="ZO443" s="1"/>
      <c r="ZP443" s="1"/>
      <c r="ZQ443" s="1"/>
      <c r="ZR443" s="1"/>
      <c r="ZS443" s="1"/>
      <c r="ZT443" s="1"/>
      <c r="ZU443" s="1"/>
      <c r="ZV443" s="1"/>
      <c r="ZW443" s="1"/>
      <c r="ZX443" s="1"/>
      <c r="ZY443" s="1"/>
      <c r="ZZ443" s="1"/>
      <c r="AAA443" s="1"/>
      <c r="AAB443" s="1"/>
      <c r="AAC443" s="1"/>
      <c r="AAD443" s="1"/>
      <c r="AAE443" s="1"/>
      <c r="AAF443" s="1"/>
      <c r="AAG443" s="1"/>
      <c r="AAH443" s="1"/>
      <c r="AAI443" s="1"/>
      <c r="AAJ443" s="1"/>
      <c r="AAK443" s="1"/>
      <c r="AAL443" s="1"/>
      <c r="AAM443" s="1"/>
      <c r="AAN443" s="1"/>
      <c r="AAO443" s="1"/>
      <c r="AAP443" s="1"/>
      <c r="AAQ443" s="1"/>
      <c r="AAR443" s="1"/>
      <c r="AAS443" s="1"/>
      <c r="AAT443" s="1"/>
      <c r="AAU443" s="1"/>
      <c r="AAV443" s="1"/>
      <c r="AAW443" s="1"/>
      <c r="AAX443" s="1"/>
      <c r="AAY443" s="1"/>
      <c r="AAZ443" s="1"/>
      <c r="ABA443" s="1"/>
      <c r="ABB443" s="1"/>
      <c r="ABC443" s="1"/>
      <c r="ABD443" s="1"/>
      <c r="ABE443" s="1"/>
      <c r="ABF443" s="1"/>
      <c r="ABG443" s="1"/>
      <c r="ABH443" s="1"/>
      <c r="ABI443" s="1"/>
      <c r="ABJ443" s="1"/>
      <c r="ABK443" s="1"/>
      <c r="ABL443" s="1"/>
      <c r="ABM443" s="1"/>
      <c r="ABN443" s="1"/>
      <c r="ABO443" s="1"/>
      <c r="ABP443" s="1"/>
      <c r="ABQ443" s="1"/>
      <c r="ABR443" s="1"/>
      <c r="ABS443" s="1"/>
      <c r="ABT443" s="1"/>
      <c r="ABU443" s="1"/>
      <c r="ABV443" s="1"/>
      <c r="ABW443" s="1"/>
      <c r="ABX443" s="1"/>
      <c r="ABY443" s="1"/>
      <c r="ABZ443" s="1"/>
      <c r="ACA443" s="1"/>
      <c r="ACB443" s="1"/>
      <c r="ACC443" s="1"/>
      <c r="ACD443" s="1"/>
      <c r="ACE443" s="1"/>
      <c r="ACF443" s="1"/>
      <c r="ACG443" s="1"/>
      <c r="ACH443" s="1"/>
      <c r="ACI443" s="1"/>
      <c r="ACJ443" s="1"/>
      <c r="ACK443" s="1"/>
      <c r="ACL443" s="1"/>
      <c r="ACM443" s="1"/>
      <c r="ACN443" s="1"/>
      <c r="ACO443" s="1"/>
      <c r="ACP443" s="1"/>
      <c r="ACQ443" s="1"/>
      <c r="ACR443" s="1"/>
      <c r="ACS443" s="1"/>
      <c r="ACT443" s="1"/>
      <c r="ACU443" s="1"/>
      <c r="ACV443" s="1"/>
      <c r="ACW443" s="1"/>
      <c r="ACX443" s="1"/>
      <c r="ACY443" s="1"/>
      <c r="ACZ443" s="1"/>
      <c r="ADA443" s="1"/>
      <c r="ADB443" s="1"/>
      <c r="ADC443" s="1"/>
      <c r="ADD443" s="1"/>
      <c r="ADE443" s="1"/>
      <c r="ADF443" s="1"/>
      <c r="ADG443" s="1"/>
      <c r="ADH443" s="1"/>
      <c r="ADI443" s="1"/>
      <c r="ADJ443" s="1"/>
      <c r="ADK443" s="1"/>
      <c r="ADL443" s="1"/>
      <c r="ADM443" s="1"/>
      <c r="ADN443" s="1"/>
      <c r="ADO443" s="1"/>
      <c r="ADP443" s="1"/>
      <c r="ADQ443" s="1"/>
      <c r="ADR443" s="1"/>
      <c r="ADS443" s="1"/>
      <c r="ADT443" s="1"/>
      <c r="ADU443" s="1"/>
      <c r="ADV443" s="1"/>
      <c r="ADW443" s="1"/>
      <c r="ADX443" s="1"/>
      <c r="ADY443" s="1"/>
      <c r="ADZ443" s="1"/>
      <c r="AEA443" s="1"/>
      <c r="AEB443" s="1"/>
      <c r="AEC443" s="1"/>
      <c r="AED443" s="1"/>
      <c r="AEE443" s="1"/>
      <c r="AEF443" s="1"/>
      <c r="AEG443" s="1"/>
      <c r="AEH443" s="1"/>
      <c r="AEI443" s="1"/>
      <c r="AEJ443" s="1"/>
      <c r="AEK443" s="1"/>
      <c r="AEL443" s="1"/>
      <c r="AEM443" s="1"/>
      <c r="AEN443" s="1"/>
      <c r="AEO443" s="1"/>
      <c r="AEP443" s="1"/>
      <c r="AEQ443" s="1"/>
      <c r="AER443" s="1"/>
      <c r="AES443" s="1"/>
      <c r="AET443" s="1"/>
      <c r="AEU443" s="1"/>
      <c r="AEV443" s="1"/>
      <c r="AEW443" s="1"/>
      <c r="AEX443" s="1"/>
      <c r="AEY443" s="1"/>
      <c r="AEZ443" s="1"/>
      <c r="AFA443" s="1"/>
      <c r="AFB443" s="1"/>
      <c r="AFC443" s="1"/>
      <c r="AFD443" s="1"/>
      <c r="AFE443" s="1"/>
      <c r="AFF443" s="1"/>
      <c r="AFG443" s="1"/>
      <c r="AFH443" s="1"/>
      <c r="AFI443" s="1"/>
      <c r="AFJ443" s="1"/>
      <c r="AFK443" s="1"/>
      <c r="AFL443" s="1"/>
      <c r="AFM443" s="1"/>
      <c r="AFN443" s="1"/>
      <c r="AFO443" s="1"/>
      <c r="AFP443" s="1"/>
      <c r="AFQ443" s="1"/>
      <c r="AFR443" s="1"/>
      <c r="AFS443" s="1"/>
      <c r="AFT443" s="1"/>
      <c r="AFU443" s="1"/>
      <c r="AFV443" s="1"/>
      <c r="AFW443" s="1"/>
      <c r="AFX443" s="1"/>
      <c r="AFY443" s="1"/>
      <c r="AFZ443" s="1"/>
      <c r="AGA443" s="1"/>
      <c r="AGB443" s="1"/>
      <c r="AGC443" s="1"/>
      <c r="AGD443" s="1"/>
      <c r="AGE443" s="1"/>
      <c r="AGF443" s="1"/>
      <c r="AGG443" s="1"/>
      <c r="AGH443" s="1"/>
      <c r="AGI443" s="1"/>
      <c r="AGJ443" s="1"/>
      <c r="AGK443" s="1"/>
      <c r="AGL443" s="1"/>
      <c r="AGM443" s="1"/>
      <c r="AGN443" s="1"/>
      <c r="AGO443" s="1"/>
      <c r="AGP443" s="1"/>
      <c r="AGQ443" s="1"/>
      <c r="AGR443" s="1"/>
      <c r="AGS443" s="1"/>
      <c r="AGT443" s="1"/>
      <c r="AGU443" s="1"/>
      <c r="AGV443" s="1"/>
      <c r="AGW443" s="1"/>
      <c r="AGX443" s="1"/>
      <c r="AGY443" s="1"/>
      <c r="AGZ443" s="1"/>
      <c r="AHA443" s="1"/>
      <c r="AHB443" s="1"/>
      <c r="AHC443" s="1"/>
      <c r="AHD443" s="1"/>
      <c r="AHE443" s="1"/>
      <c r="AHF443" s="1"/>
      <c r="AHG443" s="1"/>
      <c r="AHH443" s="1"/>
      <c r="AHI443" s="1"/>
      <c r="AHJ443" s="1"/>
      <c r="AHK443" s="1"/>
      <c r="AHL443" s="1"/>
      <c r="AHM443" s="1"/>
      <c r="AHN443" s="1"/>
      <c r="AHO443" s="1"/>
      <c r="AHP443" s="1"/>
      <c r="AHQ443" s="1"/>
      <c r="AHR443" s="1"/>
      <c r="AHS443" s="1"/>
      <c r="AHT443" s="1"/>
      <c r="AHU443" s="1"/>
      <c r="AHV443" s="1"/>
      <c r="AHW443" s="1"/>
      <c r="AHX443" s="1"/>
      <c r="AHY443" s="1"/>
      <c r="AHZ443" s="1"/>
      <c r="AIA443" s="1"/>
      <c r="AIB443" s="1"/>
      <c r="AIC443" s="1"/>
      <c r="AID443" s="1"/>
      <c r="AIE443" s="1"/>
      <c r="AIF443" s="1"/>
      <c r="AIG443" s="1"/>
      <c r="AIH443" s="1"/>
      <c r="AII443" s="1"/>
      <c r="AIJ443" s="1"/>
      <c r="AIK443" s="1"/>
      <c r="AIL443" s="1"/>
      <c r="AIM443" s="1"/>
      <c r="AIN443" s="1"/>
      <c r="AIO443" s="1"/>
      <c r="AIP443" s="1"/>
      <c r="AIQ443" s="1"/>
      <c r="AIR443" s="1"/>
      <c r="AIS443" s="1"/>
      <c r="AIT443" s="1"/>
      <c r="AIU443" s="1"/>
      <c r="AIV443" s="1"/>
      <c r="AIW443" s="1"/>
      <c r="AIX443" s="1"/>
      <c r="AIY443" s="1"/>
      <c r="AIZ443" s="1"/>
      <c r="AJA443" s="1"/>
      <c r="AJB443" s="1"/>
      <c r="AJC443" s="1"/>
      <c r="AJD443" s="1"/>
      <c r="AJE443" s="1"/>
      <c r="AJF443" s="1"/>
      <c r="AJG443" s="1"/>
      <c r="AJH443" s="1"/>
      <c r="AJI443" s="1"/>
      <c r="AJJ443" s="1"/>
      <c r="AJK443" s="1"/>
      <c r="AJL443" s="1"/>
      <c r="AJM443" s="1"/>
      <c r="AJN443" s="1"/>
      <c r="AJO443" s="1"/>
      <c r="AJP443" s="1"/>
      <c r="AJQ443" s="1"/>
      <c r="AJR443" s="1"/>
      <c r="AJS443" s="1"/>
      <c r="AJT443" s="1"/>
      <c r="AJU443" s="1"/>
      <c r="AJV443" s="1"/>
      <c r="AJW443" s="1"/>
      <c r="AJX443" s="1"/>
      <c r="AJY443" s="1"/>
      <c r="AJZ443" s="1"/>
      <c r="AKA443" s="1"/>
      <c r="AKB443" s="1"/>
      <c r="AKC443" s="1"/>
      <c r="AKD443" s="1"/>
      <c r="AKE443" s="1"/>
      <c r="AKF443" s="1"/>
      <c r="AKG443" s="1"/>
      <c r="AKH443" s="1"/>
      <c r="AKI443" s="1"/>
      <c r="AKJ443" s="1"/>
      <c r="AKK443" s="1"/>
      <c r="AKL443" s="1"/>
      <c r="AKM443" s="1"/>
      <c r="AKN443" s="1"/>
      <c r="AKO443" s="1"/>
      <c r="AKP443" s="1"/>
      <c r="AKQ443" s="1"/>
      <c r="AKR443" s="1"/>
      <c r="AKS443" s="1"/>
      <c r="AKT443" s="1"/>
      <c r="AKU443" s="1"/>
      <c r="AKV443" s="1"/>
      <c r="AKW443" s="1"/>
      <c r="AKX443" s="1"/>
      <c r="AKY443" s="1"/>
      <c r="AKZ443" s="1"/>
      <c r="ALA443" s="1"/>
      <c r="ALB443" s="1"/>
      <c r="ALC443" s="1"/>
      <c r="ALD443" s="1"/>
      <c r="ALE443" s="1"/>
      <c r="ALF443" s="1"/>
      <c r="ALG443" s="1"/>
      <c r="ALH443" s="1"/>
      <c r="ALI443" s="1"/>
      <c r="ALJ443" s="1"/>
      <c r="ALK443" s="1"/>
      <c r="ALL443" s="1"/>
      <c r="ALM443" s="1"/>
      <c r="ALN443" s="1"/>
      <c r="ALO443" s="1"/>
      <c r="ALP443" s="1"/>
      <c r="ALQ443" s="1"/>
      <c r="ALR443" s="1"/>
      <c r="ALS443" s="1"/>
      <c r="ALT443" s="1"/>
      <c r="ALU443" s="1"/>
      <c r="ALV443" s="1"/>
      <c r="ALW443" s="1"/>
      <c r="ALX443" s="1"/>
      <c r="ALY443" s="1"/>
      <c r="ALZ443" s="1"/>
      <c r="AMA443" s="1"/>
      <c r="AMB443" s="1"/>
      <c r="AMC443" s="1"/>
      <c r="AMD443" s="1"/>
      <c r="AME443" s="1"/>
      <c r="AMF443" s="1"/>
      <c r="AMG443" s="1"/>
      <c r="AMH443" s="1"/>
      <c r="AMI443" s="1"/>
      <c r="AMJ443" s="1"/>
    </row>
    <row r="444" spans="1:1024" customFormat="1" hidden="1" x14ac:dyDescent="0.25">
      <c r="A444" s="49" t="s">
        <v>993</v>
      </c>
      <c r="B444" s="13">
        <v>8416900000</v>
      </c>
      <c r="C444" s="13" t="s">
        <v>994</v>
      </c>
      <c r="D444" s="27" t="s">
        <v>995</v>
      </c>
      <c r="E444" s="27" t="s">
        <v>996</v>
      </c>
      <c r="F444" s="10"/>
      <c r="G444" s="10"/>
      <c r="H444" s="10"/>
      <c r="I444" s="10"/>
      <c r="J444" s="10"/>
      <c r="K444" s="38" t="s">
        <v>858</v>
      </c>
      <c r="L444" s="38">
        <v>7118004789</v>
      </c>
      <c r="M444" s="38" t="s">
        <v>859</v>
      </c>
      <c r="N444" s="13" t="s">
        <v>860</v>
      </c>
      <c r="O444" s="13" t="s">
        <v>861</v>
      </c>
      <c r="P444" s="15">
        <v>8416</v>
      </c>
      <c r="Q444" s="13" t="str">
        <f>MID(Таблица1[[#This Row],[ТН ВЭД 1]],1,2)</f>
        <v>84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  <c r="KQ444" s="1"/>
      <c r="KR444" s="1"/>
      <c r="KS444" s="1"/>
      <c r="KT444" s="1"/>
      <c r="KU444" s="1"/>
      <c r="KV444" s="1"/>
      <c r="KW444" s="1"/>
      <c r="KX444" s="1"/>
      <c r="KY444" s="1"/>
      <c r="KZ444" s="1"/>
      <c r="LA444" s="1"/>
      <c r="LB444" s="1"/>
      <c r="LC444" s="1"/>
      <c r="LD444" s="1"/>
      <c r="LE444" s="1"/>
      <c r="LF444" s="1"/>
      <c r="LG444" s="1"/>
      <c r="LH444" s="1"/>
      <c r="LI444" s="1"/>
      <c r="LJ444" s="1"/>
      <c r="LK444" s="1"/>
      <c r="LL444" s="1"/>
      <c r="LM444" s="1"/>
      <c r="LN444" s="1"/>
      <c r="LO444" s="1"/>
      <c r="LP444" s="1"/>
      <c r="LQ444" s="1"/>
      <c r="LR444" s="1"/>
      <c r="LS444" s="1"/>
      <c r="LT444" s="1"/>
      <c r="LU444" s="1"/>
      <c r="LV444" s="1"/>
      <c r="LW444" s="1"/>
      <c r="LX444" s="1"/>
      <c r="LY444" s="1"/>
      <c r="LZ444" s="1"/>
      <c r="MA444" s="1"/>
      <c r="MB444" s="1"/>
      <c r="MC444" s="1"/>
      <c r="MD444" s="1"/>
      <c r="ME444" s="1"/>
      <c r="MF444" s="1"/>
      <c r="MG444" s="1"/>
      <c r="MH444" s="1"/>
      <c r="MI444" s="1"/>
      <c r="MJ444" s="1"/>
      <c r="MK444" s="1"/>
      <c r="ML444" s="1"/>
      <c r="MM444" s="1"/>
      <c r="MN444" s="1"/>
      <c r="MO444" s="1"/>
      <c r="MP444" s="1"/>
      <c r="MQ444" s="1"/>
      <c r="MR444" s="1"/>
      <c r="MS444" s="1"/>
      <c r="MT444" s="1"/>
      <c r="MU444" s="1"/>
      <c r="MV444" s="1"/>
      <c r="MW444" s="1"/>
      <c r="MX444" s="1"/>
      <c r="MY444" s="1"/>
      <c r="MZ444" s="1"/>
      <c r="NA444" s="1"/>
      <c r="NB444" s="1"/>
      <c r="NC444" s="1"/>
      <c r="ND444" s="1"/>
      <c r="NE444" s="1"/>
      <c r="NF444" s="1"/>
      <c r="NG444" s="1"/>
      <c r="NH444" s="1"/>
      <c r="NI444" s="1"/>
      <c r="NJ444" s="1"/>
      <c r="NK444" s="1"/>
      <c r="NL444" s="1"/>
      <c r="NM444" s="1"/>
      <c r="NN444" s="1"/>
      <c r="NO444" s="1"/>
      <c r="NP444" s="1"/>
      <c r="NQ444" s="1"/>
      <c r="NR444" s="1"/>
      <c r="NS444" s="1"/>
      <c r="NT444" s="1"/>
      <c r="NU444" s="1"/>
      <c r="NV444" s="1"/>
      <c r="NW444" s="1"/>
      <c r="NX444" s="1"/>
      <c r="NY444" s="1"/>
      <c r="NZ444" s="1"/>
      <c r="OA444" s="1"/>
      <c r="OB444" s="1"/>
      <c r="OC444" s="1"/>
      <c r="OD444" s="1"/>
      <c r="OE444" s="1"/>
      <c r="OF444" s="1"/>
      <c r="OG444" s="1"/>
      <c r="OH444" s="1"/>
      <c r="OI444" s="1"/>
      <c r="OJ444" s="1"/>
      <c r="OK444" s="1"/>
      <c r="OL444" s="1"/>
      <c r="OM444" s="1"/>
      <c r="ON444" s="1"/>
      <c r="OO444" s="1"/>
      <c r="OP444" s="1"/>
      <c r="OQ444" s="1"/>
      <c r="OR444" s="1"/>
      <c r="OS444" s="1"/>
      <c r="OT444" s="1"/>
      <c r="OU444" s="1"/>
      <c r="OV444" s="1"/>
      <c r="OW444" s="1"/>
      <c r="OX444" s="1"/>
      <c r="OY444" s="1"/>
      <c r="OZ444" s="1"/>
      <c r="PA444" s="1"/>
      <c r="PB444" s="1"/>
      <c r="PC444" s="1"/>
      <c r="PD444" s="1"/>
      <c r="PE444" s="1"/>
      <c r="PF444" s="1"/>
      <c r="PG444" s="1"/>
      <c r="PH444" s="1"/>
      <c r="PI444" s="1"/>
      <c r="PJ444" s="1"/>
      <c r="PK444" s="1"/>
      <c r="PL444" s="1"/>
      <c r="PM444" s="1"/>
      <c r="PN444" s="1"/>
      <c r="PO444" s="1"/>
      <c r="PP444" s="1"/>
      <c r="PQ444" s="1"/>
      <c r="PR444" s="1"/>
      <c r="PS444" s="1"/>
      <c r="PT444" s="1"/>
      <c r="PU444" s="1"/>
      <c r="PV444" s="1"/>
      <c r="PW444" s="1"/>
      <c r="PX444" s="1"/>
      <c r="PY444" s="1"/>
      <c r="PZ444" s="1"/>
      <c r="QA444" s="1"/>
      <c r="QB444" s="1"/>
      <c r="QC444" s="1"/>
      <c r="QD444" s="1"/>
      <c r="QE444" s="1"/>
      <c r="QF444" s="1"/>
      <c r="QG444" s="1"/>
      <c r="QH444" s="1"/>
      <c r="QI444" s="1"/>
      <c r="QJ444" s="1"/>
      <c r="QK444" s="1"/>
      <c r="QL444" s="1"/>
      <c r="QM444" s="1"/>
      <c r="QN444" s="1"/>
      <c r="QO444" s="1"/>
      <c r="QP444" s="1"/>
      <c r="QQ444" s="1"/>
      <c r="QR444" s="1"/>
      <c r="QS444" s="1"/>
      <c r="QT444" s="1"/>
      <c r="QU444" s="1"/>
      <c r="QV444" s="1"/>
      <c r="QW444" s="1"/>
      <c r="QX444" s="1"/>
      <c r="QY444" s="1"/>
      <c r="QZ444" s="1"/>
      <c r="RA444" s="1"/>
      <c r="RB444" s="1"/>
      <c r="RC444" s="1"/>
      <c r="RD444" s="1"/>
      <c r="RE444" s="1"/>
      <c r="RF444" s="1"/>
      <c r="RG444" s="1"/>
      <c r="RH444" s="1"/>
      <c r="RI444" s="1"/>
      <c r="RJ444" s="1"/>
      <c r="RK444" s="1"/>
      <c r="RL444" s="1"/>
      <c r="RM444" s="1"/>
      <c r="RN444" s="1"/>
      <c r="RO444" s="1"/>
      <c r="RP444" s="1"/>
      <c r="RQ444" s="1"/>
      <c r="RR444" s="1"/>
      <c r="RS444" s="1"/>
      <c r="RT444" s="1"/>
      <c r="RU444" s="1"/>
      <c r="RV444" s="1"/>
      <c r="RW444" s="1"/>
      <c r="RX444" s="1"/>
      <c r="RY444" s="1"/>
      <c r="RZ444" s="1"/>
      <c r="SA444" s="1"/>
      <c r="SB444" s="1"/>
      <c r="SC444" s="1"/>
      <c r="SD444" s="1"/>
      <c r="SE444" s="1"/>
      <c r="SF444" s="1"/>
      <c r="SG444" s="1"/>
      <c r="SH444" s="1"/>
      <c r="SI444" s="1"/>
      <c r="SJ444" s="1"/>
      <c r="SK444" s="1"/>
      <c r="SL444" s="1"/>
      <c r="SM444" s="1"/>
      <c r="SN444" s="1"/>
      <c r="SO444" s="1"/>
      <c r="SP444" s="1"/>
      <c r="SQ444" s="1"/>
      <c r="SR444" s="1"/>
      <c r="SS444" s="1"/>
      <c r="ST444" s="1"/>
      <c r="SU444" s="1"/>
      <c r="SV444" s="1"/>
      <c r="SW444" s="1"/>
      <c r="SX444" s="1"/>
      <c r="SY444" s="1"/>
      <c r="SZ444" s="1"/>
      <c r="TA444" s="1"/>
      <c r="TB444" s="1"/>
      <c r="TC444" s="1"/>
      <c r="TD444" s="1"/>
      <c r="TE444" s="1"/>
      <c r="TF444" s="1"/>
      <c r="TG444" s="1"/>
      <c r="TH444" s="1"/>
      <c r="TI444" s="1"/>
      <c r="TJ444" s="1"/>
      <c r="TK444" s="1"/>
      <c r="TL444" s="1"/>
      <c r="TM444" s="1"/>
      <c r="TN444" s="1"/>
      <c r="TO444" s="1"/>
      <c r="TP444" s="1"/>
      <c r="TQ444" s="1"/>
      <c r="TR444" s="1"/>
      <c r="TS444" s="1"/>
      <c r="TT444" s="1"/>
      <c r="TU444" s="1"/>
      <c r="TV444" s="1"/>
      <c r="TW444" s="1"/>
      <c r="TX444" s="1"/>
      <c r="TY444" s="1"/>
      <c r="TZ444" s="1"/>
      <c r="UA444" s="1"/>
      <c r="UB444" s="1"/>
      <c r="UC444" s="1"/>
      <c r="UD444" s="1"/>
      <c r="UE444" s="1"/>
      <c r="UF444" s="1"/>
      <c r="UG444" s="1"/>
      <c r="UH444" s="1"/>
      <c r="UI444" s="1"/>
      <c r="UJ444" s="1"/>
      <c r="UK444" s="1"/>
      <c r="UL444" s="1"/>
      <c r="UM444" s="1"/>
      <c r="UN444" s="1"/>
      <c r="UO444" s="1"/>
      <c r="UP444" s="1"/>
      <c r="UQ444" s="1"/>
      <c r="UR444" s="1"/>
      <c r="US444" s="1"/>
      <c r="UT444" s="1"/>
      <c r="UU444" s="1"/>
      <c r="UV444" s="1"/>
      <c r="UW444" s="1"/>
      <c r="UX444" s="1"/>
      <c r="UY444" s="1"/>
      <c r="UZ444" s="1"/>
      <c r="VA444" s="1"/>
      <c r="VB444" s="1"/>
      <c r="VC444" s="1"/>
      <c r="VD444" s="1"/>
      <c r="VE444" s="1"/>
      <c r="VF444" s="1"/>
      <c r="VG444" s="1"/>
      <c r="VH444" s="1"/>
      <c r="VI444" s="1"/>
      <c r="VJ444" s="1"/>
      <c r="VK444" s="1"/>
      <c r="VL444" s="1"/>
      <c r="VM444" s="1"/>
      <c r="VN444" s="1"/>
      <c r="VO444" s="1"/>
      <c r="VP444" s="1"/>
      <c r="VQ444" s="1"/>
      <c r="VR444" s="1"/>
      <c r="VS444" s="1"/>
      <c r="VT444" s="1"/>
      <c r="VU444" s="1"/>
      <c r="VV444" s="1"/>
      <c r="VW444" s="1"/>
      <c r="VX444" s="1"/>
      <c r="VY444" s="1"/>
      <c r="VZ444" s="1"/>
      <c r="WA444" s="1"/>
      <c r="WB444" s="1"/>
      <c r="WC444" s="1"/>
      <c r="WD444" s="1"/>
      <c r="WE444" s="1"/>
      <c r="WF444" s="1"/>
      <c r="WG444" s="1"/>
      <c r="WH444" s="1"/>
      <c r="WI444" s="1"/>
      <c r="WJ444" s="1"/>
      <c r="WK444" s="1"/>
      <c r="WL444" s="1"/>
      <c r="WM444" s="1"/>
      <c r="WN444" s="1"/>
      <c r="WO444" s="1"/>
      <c r="WP444" s="1"/>
      <c r="WQ444" s="1"/>
      <c r="WR444" s="1"/>
      <c r="WS444" s="1"/>
      <c r="WT444" s="1"/>
      <c r="WU444" s="1"/>
      <c r="WV444" s="1"/>
      <c r="WW444" s="1"/>
      <c r="WX444" s="1"/>
      <c r="WY444" s="1"/>
      <c r="WZ444" s="1"/>
      <c r="XA444" s="1"/>
      <c r="XB444" s="1"/>
      <c r="XC444" s="1"/>
      <c r="XD444" s="1"/>
      <c r="XE444" s="1"/>
      <c r="XF444" s="1"/>
      <c r="XG444" s="1"/>
      <c r="XH444" s="1"/>
      <c r="XI444" s="1"/>
      <c r="XJ444" s="1"/>
      <c r="XK444" s="1"/>
      <c r="XL444" s="1"/>
      <c r="XM444" s="1"/>
      <c r="XN444" s="1"/>
      <c r="XO444" s="1"/>
      <c r="XP444" s="1"/>
      <c r="XQ444" s="1"/>
      <c r="XR444" s="1"/>
      <c r="XS444" s="1"/>
      <c r="XT444" s="1"/>
      <c r="XU444" s="1"/>
      <c r="XV444" s="1"/>
      <c r="XW444" s="1"/>
      <c r="XX444" s="1"/>
      <c r="XY444" s="1"/>
      <c r="XZ444" s="1"/>
      <c r="YA444" s="1"/>
      <c r="YB444" s="1"/>
      <c r="YC444" s="1"/>
      <c r="YD444" s="1"/>
      <c r="YE444" s="1"/>
      <c r="YF444" s="1"/>
      <c r="YG444" s="1"/>
      <c r="YH444" s="1"/>
      <c r="YI444" s="1"/>
      <c r="YJ444" s="1"/>
      <c r="YK444" s="1"/>
      <c r="YL444" s="1"/>
      <c r="YM444" s="1"/>
      <c r="YN444" s="1"/>
      <c r="YO444" s="1"/>
      <c r="YP444" s="1"/>
      <c r="YQ444" s="1"/>
      <c r="YR444" s="1"/>
      <c r="YS444" s="1"/>
      <c r="YT444" s="1"/>
      <c r="YU444" s="1"/>
      <c r="YV444" s="1"/>
      <c r="YW444" s="1"/>
      <c r="YX444" s="1"/>
      <c r="YY444" s="1"/>
      <c r="YZ444" s="1"/>
      <c r="ZA444" s="1"/>
      <c r="ZB444" s="1"/>
      <c r="ZC444" s="1"/>
      <c r="ZD444" s="1"/>
      <c r="ZE444" s="1"/>
      <c r="ZF444" s="1"/>
      <c r="ZG444" s="1"/>
      <c r="ZH444" s="1"/>
      <c r="ZI444" s="1"/>
      <c r="ZJ444" s="1"/>
      <c r="ZK444" s="1"/>
      <c r="ZL444" s="1"/>
      <c r="ZM444" s="1"/>
      <c r="ZN444" s="1"/>
      <c r="ZO444" s="1"/>
      <c r="ZP444" s="1"/>
      <c r="ZQ444" s="1"/>
      <c r="ZR444" s="1"/>
      <c r="ZS444" s="1"/>
      <c r="ZT444" s="1"/>
      <c r="ZU444" s="1"/>
      <c r="ZV444" s="1"/>
      <c r="ZW444" s="1"/>
      <c r="ZX444" s="1"/>
      <c r="ZY444" s="1"/>
      <c r="ZZ444" s="1"/>
      <c r="AAA444" s="1"/>
      <c r="AAB444" s="1"/>
      <c r="AAC444" s="1"/>
      <c r="AAD444" s="1"/>
      <c r="AAE444" s="1"/>
      <c r="AAF444" s="1"/>
      <c r="AAG444" s="1"/>
      <c r="AAH444" s="1"/>
      <c r="AAI444" s="1"/>
      <c r="AAJ444" s="1"/>
      <c r="AAK444" s="1"/>
      <c r="AAL444" s="1"/>
      <c r="AAM444" s="1"/>
      <c r="AAN444" s="1"/>
      <c r="AAO444" s="1"/>
      <c r="AAP444" s="1"/>
      <c r="AAQ444" s="1"/>
      <c r="AAR444" s="1"/>
      <c r="AAS444" s="1"/>
      <c r="AAT444" s="1"/>
      <c r="AAU444" s="1"/>
      <c r="AAV444" s="1"/>
      <c r="AAW444" s="1"/>
      <c r="AAX444" s="1"/>
      <c r="AAY444" s="1"/>
      <c r="AAZ444" s="1"/>
      <c r="ABA444" s="1"/>
      <c r="ABB444" s="1"/>
      <c r="ABC444" s="1"/>
      <c r="ABD444" s="1"/>
      <c r="ABE444" s="1"/>
      <c r="ABF444" s="1"/>
      <c r="ABG444" s="1"/>
      <c r="ABH444" s="1"/>
      <c r="ABI444" s="1"/>
      <c r="ABJ444" s="1"/>
      <c r="ABK444" s="1"/>
      <c r="ABL444" s="1"/>
      <c r="ABM444" s="1"/>
      <c r="ABN444" s="1"/>
      <c r="ABO444" s="1"/>
      <c r="ABP444" s="1"/>
      <c r="ABQ444" s="1"/>
      <c r="ABR444" s="1"/>
      <c r="ABS444" s="1"/>
      <c r="ABT444" s="1"/>
      <c r="ABU444" s="1"/>
      <c r="ABV444" s="1"/>
      <c r="ABW444" s="1"/>
      <c r="ABX444" s="1"/>
      <c r="ABY444" s="1"/>
      <c r="ABZ444" s="1"/>
      <c r="ACA444" s="1"/>
      <c r="ACB444" s="1"/>
      <c r="ACC444" s="1"/>
      <c r="ACD444" s="1"/>
      <c r="ACE444" s="1"/>
      <c r="ACF444" s="1"/>
      <c r="ACG444" s="1"/>
      <c r="ACH444" s="1"/>
      <c r="ACI444" s="1"/>
      <c r="ACJ444" s="1"/>
      <c r="ACK444" s="1"/>
      <c r="ACL444" s="1"/>
      <c r="ACM444" s="1"/>
      <c r="ACN444" s="1"/>
      <c r="ACO444" s="1"/>
      <c r="ACP444" s="1"/>
      <c r="ACQ444" s="1"/>
      <c r="ACR444" s="1"/>
      <c r="ACS444" s="1"/>
      <c r="ACT444" s="1"/>
      <c r="ACU444" s="1"/>
      <c r="ACV444" s="1"/>
      <c r="ACW444" s="1"/>
      <c r="ACX444" s="1"/>
      <c r="ACY444" s="1"/>
      <c r="ACZ444" s="1"/>
      <c r="ADA444" s="1"/>
      <c r="ADB444" s="1"/>
      <c r="ADC444" s="1"/>
      <c r="ADD444" s="1"/>
      <c r="ADE444" s="1"/>
      <c r="ADF444" s="1"/>
      <c r="ADG444" s="1"/>
      <c r="ADH444" s="1"/>
      <c r="ADI444" s="1"/>
      <c r="ADJ444" s="1"/>
      <c r="ADK444" s="1"/>
      <c r="ADL444" s="1"/>
      <c r="ADM444" s="1"/>
      <c r="ADN444" s="1"/>
      <c r="ADO444" s="1"/>
      <c r="ADP444" s="1"/>
      <c r="ADQ444" s="1"/>
      <c r="ADR444" s="1"/>
      <c r="ADS444" s="1"/>
      <c r="ADT444" s="1"/>
      <c r="ADU444" s="1"/>
      <c r="ADV444" s="1"/>
      <c r="ADW444" s="1"/>
      <c r="ADX444" s="1"/>
      <c r="ADY444" s="1"/>
      <c r="ADZ444" s="1"/>
      <c r="AEA444" s="1"/>
      <c r="AEB444" s="1"/>
      <c r="AEC444" s="1"/>
      <c r="AED444" s="1"/>
      <c r="AEE444" s="1"/>
      <c r="AEF444" s="1"/>
      <c r="AEG444" s="1"/>
      <c r="AEH444" s="1"/>
      <c r="AEI444" s="1"/>
      <c r="AEJ444" s="1"/>
      <c r="AEK444" s="1"/>
      <c r="AEL444" s="1"/>
      <c r="AEM444" s="1"/>
      <c r="AEN444" s="1"/>
      <c r="AEO444" s="1"/>
      <c r="AEP444" s="1"/>
      <c r="AEQ444" s="1"/>
      <c r="AER444" s="1"/>
      <c r="AES444" s="1"/>
      <c r="AET444" s="1"/>
      <c r="AEU444" s="1"/>
      <c r="AEV444" s="1"/>
      <c r="AEW444" s="1"/>
      <c r="AEX444" s="1"/>
      <c r="AEY444" s="1"/>
      <c r="AEZ444" s="1"/>
      <c r="AFA444" s="1"/>
      <c r="AFB444" s="1"/>
      <c r="AFC444" s="1"/>
      <c r="AFD444" s="1"/>
      <c r="AFE444" s="1"/>
      <c r="AFF444" s="1"/>
      <c r="AFG444" s="1"/>
      <c r="AFH444" s="1"/>
      <c r="AFI444" s="1"/>
      <c r="AFJ444" s="1"/>
      <c r="AFK444" s="1"/>
      <c r="AFL444" s="1"/>
      <c r="AFM444" s="1"/>
      <c r="AFN444" s="1"/>
      <c r="AFO444" s="1"/>
      <c r="AFP444" s="1"/>
      <c r="AFQ444" s="1"/>
      <c r="AFR444" s="1"/>
      <c r="AFS444" s="1"/>
      <c r="AFT444" s="1"/>
      <c r="AFU444" s="1"/>
      <c r="AFV444" s="1"/>
      <c r="AFW444" s="1"/>
      <c r="AFX444" s="1"/>
      <c r="AFY444" s="1"/>
      <c r="AFZ444" s="1"/>
      <c r="AGA444" s="1"/>
      <c r="AGB444" s="1"/>
      <c r="AGC444" s="1"/>
      <c r="AGD444" s="1"/>
      <c r="AGE444" s="1"/>
      <c r="AGF444" s="1"/>
      <c r="AGG444" s="1"/>
      <c r="AGH444" s="1"/>
      <c r="AGI444" s="1"/>
      <c r="AGJ444" s="1"/>
      <c r="AGK444" s="1"/>
      <c r="AGL444" s="1"/>
      <c r="AGM444" s="1"/>
      <c r="AGN444" s="1"/>
      <c r="AGO444" s="1"/>
      <c r="AGP444" s="1"/>
      <c r="AGQ444" s="1"/>
      <c r="AGR444" s="1"/>
      <c r="AGS444" s="1"/>
      <c r="AGT444" s="1"/>
      <c r="AGU444" s="1"/>
      <c r="AGV444" s="1"/>
      <c r="AGW444" s="1"/>
      <c r="AGX444" s="1"/>
      <c r="AGY444" s="1"/>
      <c r="AGZ444" s="1"/>
      <c r="AHA444" s="1"/>
      <c r="AHB444" s="1"/>
      <c r="AHC444" s="1"/>
      <c r="AHD444" s="1"/>
      <c r="AHE444" s="1"/>
      <c r="AHF444" s="1"/>
      <c r="AHG444" s="1"/>
      <c r="AHH444" s="1"/>
      <c r="AHI444" s="1"/>
      <c r="AHJ444" s="1"/>
      <c r="AHK444" s="1"/>
      <c r="AHL444" s="1"/>
      <c r="AHM444" s="1"/>
      <c r="AHN444" s="1"/>
      <c r="AHO444" s="1"/>
      <c r="AHP444" s="1"/>
      <c r="AHQ444" s="1"/>
      <c r="AHR444" s="1"/>
      <c r="AHS444" s="1"/>
      <c r="AHT444" s="1"/>
      <c r="AHU444" s="1"/>
      <c r="AHV444" s="1"/>
      <c r="AHW444" s="1"/>
      <c r="AHX444" s="1"/>
      <c r="AHY444" s="1"/>
      <c r="AHZ444" s="1"/>
      <c r="AIA444" s="1"/>
      <c r="AIB444" s="1"/>
      <c r="AIC444" s="1"/>
      <c r="AID444" s="1"/>
      <c r="AIE444" s="1"/>
      <c r="AIF444" s="1"/>
      <c r="AIG444" s="1"/>
      <c r="AIH444" s="1"/>
      <c r="AII444" s="1"/>
      <c r="AIJ444" s="1"/>
      <c r="AIK444" s="1"/>
      <c r="AIL444" s="1"/>
      <c r="AIM444" s="1"/>
      <c r="AIN444" s="1"/>
      <c r="AIO444" s="1"/>
      <c r="AIP444" s="1"/>
      <c r="AIQ444" s="1"/>
      <c r="AIR444" s="1"/>
      <c r="AIS444" s="1"/>
      <c r="AIT444" s="1"/>
      <c r="AIU444" s="1"/>
      <c r="AIV444" s="1"/>
      <c r="AIW444" s="1"/>
      <c r="AIX444" s="1"/>
      <c r="AIY444" s="1"/>
      <c r="AIZ444" s="1"/>
      <c r="AJA444" s="1"/>
      <c r="AJB444" s="1"/>
      <c r="AJC444" s="1"/>
      <c r="AJD444" s="1"/>
      <c r="AJE444" s="1"/>
      <c r="AJF444" s="1"/>
      <c r="AJG444" s="1"/>
      <c r="AJH444" s="1"/>
      <c r="AJI444" s="1"/>
      <c r="AJJ444" s="1"/>
      <c r="AJK444" s="1"/>
      <c r="AJL444" s="1"/>
      <c r="AJM444" s="1"/>
      <c r="AJN444" s="1"/>
      <c r="AJO444" s="1"/>
      <c r="AJP444" s="1"/>
      <c r="AJQ444" s="1"/>
      <c r="AJR444" s="1"/>
      <c r="AJS444" s="1"/>
      <c r="AJT444" s="1"/>
      <c r="AJU444" s="1"/>
      <c r="AJV444" s="1"/>
      <c r="AJW444" s="1"/>
      <c r="AJX444" s="1"/>
      <c r="AJY444" s="1"/>
      <c r="AJZ444" s="1"/>
      <c r="AKA444" s="1"/>
      <c r="AKB444" s="1"/>
      <c r="AKC444" s="1"/>
      <c r="AKD444" s="1"/>
      <c r="AKE444" s="1"/>
      <c r="AKF444" s="1"/>
      <c r="AKG444" s="1"/>
      <c r="AKH444" s="1"/>
      <c r="AKI444" s="1"/>
      <c r="AKJ444" s="1"/>
      <c r="AKK444" s="1"/>
      <c r="AKL444" s="1"/>
      <c r="AKM444" s="1"/>
      <c r="AKN444" s="1"/>
      <c r="AKO444" s="1"/>
      <c r="AKP444" s="1"/>
      <c r="AKQ444" s="1"/>
      <c r="AKR444" s="1"/>
      <c r="AKS444" s="1"/>
      <c r="AKT444" s="1"/>
      <c r="AKU444" s="1"/>
      <c r="AKV444" s="1"/>
      <c r="AKW444" s="1"/>
      <c r="AKX444" s="1"/>
      <c r="AKY444" s="1"/>
      <c r="AKZ444" s="1"/>
      <c r="ALA444" s="1"/>
      <c r="ALB444" s="1"/>
      <c r="ALC444" s="1"/>
      <c r="ALD444" s="1"/>
      <c r="ALE444" s="1"/>
      <c r="ALF444" s="1"/>
      <c r="ALG444" s="1"/>
      <c r="ALH444" s="1"/>
      <c r="ALI444" s="1"/>
      <c r="ALJ444" s="1"/>
      <c r="ALK444" s="1"/>
      <c r="ALL444" s="1"/>
      <c r="ALM444" s="1"/>
      <c r="ALN444" s="1"/>
      <c r="ALO444" s="1"/>
      <c r="ALP444" s="1"/>
      <c r="ALQ444" s="1"/>
      <c r="ALR444" s="1"/>
      <c r="ALS444" s="1"/>
      <c r="ALT444" s="1"/>
      <c r="ALU444" s="1"/>
      <c r="ALV444" s="1"/>
      <c r="ALW444" s="1"/>
      <c r="ALX444" s="1"/>
      <c r="ALY444" s="1"/>
      <c r="ALZ444" s="1"/>
      <c r="AMA444" s="1"/>
      <c r="AMB444" s="1"/>
      <c r="AMC444" s="1"/>
      <c r="AMD444" s="1"/>
      <c r="AME444" s="1"/>
      <c r="AMF444" s="1"/>
      <c r="AMG444" s="1"/>
      <c r="AMH444" s="1"/>
      <c r="AMI444" s="1"/>
      <c r="AMJ444" s="1"/>
    </row>
    <row r="445" spans="1:1024" customFormat="1" hidden="1" x14ac:dyDescent="0.25">
      <c r="A445" s="41" t="s">
        <v>997</v>
      </c>
      <c r="B445" s="3">
        <v>8410390000</v>
      </c>
      <c r="C445" s="6" t="s">
        <v>998</v>
      </c>
      <c r="D445" s="79" t="s">
        <v>999</v>
      </c>
      <c r="E445" s="3" t="s">
        <v>1000</v>
      </c>
      <c r="F445" s="3"/>
      <c r="G445" s="3"/>
      <c r="H445" s="3"/>
      <c r="I445" s="3"/>
      <c r="J445" s="3"/>
      <c r="K445" s="37" t="s">
        <v>858</v>
      </c>
      <c r="L445" s="37">
        <v>7118004789</v>
      </c>
      <c r="M445" s="37" t="s">
        <v>859</v>
      </c>
      <c r="N445" s="6" t="s">
        <v>860</v>
      </c>
      <c r="O445" s="6" t="s">
        <v>861</v>
      </c>
      <c r="P445" s="8">
        <v>8410</v>
      </c>
      <c r="Q445" s="6" t="str">
        <f>MID(Таблица1[[#This Row],[ТН ВЭД 1]],1,2)</f>
        <v>84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  <c r="KK445" s="1"/>
      <c r="KL445" s="1"/>
      <c r="KM445" s="1"/>
      <c r="KN445" s="1"/>
      <c r="KO445" s="1"/>
      <c r="KP445" s="1"/>
      <c r="KQ445" s="1"/>
      <c r="KR445" s="1"/>
      <c r="KS445" s="1"/>
      <c r="KT445" s="1"/>
      <c r="KU445" s="1"/>
      <c r="KV445" s="1"/>
      <c r="KW445" s="1"/>
      <c r="KX445" s="1"/>
      <c r="KY445" s="1"/>
      <c r="KZ445" s="1"/>
      <c r="LA445" s="1"/>
      <c r="LB445" s="1"/>
      <c r="LC445" s="1"/>
      <c r="LD445" s="1"/>
      <c r="LE445" s="1"/>
      <c r="LF445" s="1"/>
      <c r="LG445" s="1"/>
      <c r="LH445" s="1"/>
      <c r="LI445" s="1"/>
      <c r="LJ445" s="1"/>
      <c r="LK445" s="1"/>
      <c r="LL445" s="1"/>
      <c r="LM445" s="1"/>
      <c r="LN445" s="1"/>
      <c r="LO445" s="1"/>
      <c r="LP445" s="1"/>
      <c r="LQ445" s="1"/>
      <c r="LR445" s="1"/>
      <c r="LS445" s="1"/>
      <c r="LT445" s="1"/>
      <c r="LU445" s="1"/>
      <c r="LV445" s="1"/>
      <c r="LW445" s="1"/>
      <c r="LX445" s="1"/>
      <c r="LY445" s="1"/>
      <c r="LZ445" s="1"/>
      <c r="MA445" s="1"/>
      <c r="MB445" s="1"/>
      <c r="MC445" s="1"/>
      <c r="MD445" s="1"/>
      <c r="ME445" s="1"/>
      <c r="MF445" s="1"/>
      <c r="MG445" s="1"/>
      <c r="MH445" s="1"/>
      <c r="MI445" s="1"/>
      <c r="MJ445" s="1"/>
      <c r="MK445" s="1"/>
      <c r="ML445" s="1"/>
      <c r="MM445" s="1"/>
      <c r="MN445" s="1"/>
      <c r="MO445" s="1"/>
      <c r="MP445" s="1"/>
      <c r="MQ445" s="1"/>
      <c r="MR445" s="1"/>
      <c r="MS445" s="1"/>
      <c r="MT445" s="1"/>
      <c r="MU445" s="1"/>
      <c r="MV445" s="1"/>
      <c r="MW445" s="1"/>
      <c r="MX445" s="1"/>
      <c r="MY445" s="1"/>
      <c r="MZ445" s="1"/>
      <c r="NA445" s="1"/>
      <c r="NB445" s="1"/>
      <c r="NC445" s="1"/>
      <c r="ND445" s="1"/>
      <c r="NE445" s="1"/>
      <c r="NF445" s="1"/>
      <c r="NG445" s="1"/>
      <c r="NH445" s="1"/>
      <c r="NI445" s="1"/>
      <c r="NJ445" s="1"/>
      <c r="NK445" s="1"/>
      <c r="NL445" s="1"/>
      <c r="NM445" s="1"/>
      <c r="NN445" s="1"/>
      <c r="NO445" s="1"/>
      <c r="NP445" s="1"/>
      <c r="NQ445" s="1"/>
      <c r="NR445" s="1"/>
      <c r="NS445" s="1"/>
      <c r="NT445" s="1"/>
      <c r="NU445" s="1"/>
      <c r="NV445" s="1"/>
      <c r="NW445" s="1"/>
      <c r="NX445" s="1"/>
      <c r="NY445" s="1"/>
      <c r="NZ445" s="1"/>
      <c r="OA445" s="1"/>
      <c r="OB445" s="1"/>
      <c r="OC445" s="1"/>
      <c r="OD445" s="1"/>
      <c r="OE445" s="1"/>
      <c r="OF445" s="1"/>
      <c r="OG445" s="1"/>
      <c r="OH445" s="1"/>
      <c r="OI445" s="1"/>
      <c r="OJ445" s="1"/>
      <c r="OK445" s="1"/>
      <c r="OL445" s="1"/>
      <c r="OM445" s="1"/>
      <c r="ON445" s="1"/>
      <c r="OO445" s="1"/>
      <c r="OP445" s="1"/>
      <c r="OQ445" s="1"/>
      <c r="OR445" s="1"/>
      <c r="OS445" s="1"/>
      <c r="OT445" s="1"/>
      <c r="OU445" s="1"/>
      <c r="OV445" s="1"/>
      <c r="OW445" s="1"/>
      <c r="OX445" s="1"/>
      <c r="OY445" s="1"/>
      <c r="OZ445" s="1"/>
      <c r="PA445" s="1"/>
      <c r="PB445" s="1"/>
      <c r="PC445" s="1"/>
      <c r="PD445" s="1"/>
      <c r="PE445" s="1"/>
      <c r="PF445" s="1"/>
      <c r="PG445" s="1"/>
      <c r="PH445" s="1"/>
      <c r="PI445" s="1"/>
      <c r="PJ445" s="1"/>
      <c r="PK445" s="1"/>
      <c r="PL445" s="1"/>
      <c r="PM445" s="1"/>
      <c r="PN445" s="1"/>
      <c r="PO445" s="1"/>
      <c r="PP445" s="1"/>
      <c r="PQ445" s="1"/>
      <c r="PR445" s="1"/>
      <c r="PS445" s="1"/>
      <c r="PT445" s="1"/>
      <c r="PU445" s="1"/>
      <c r="PV445" s="1"/>
      <c r="PW445" s="1"/>
      <c r="PX445" s="1"/>
      <c r="PY445" s="1"/>
      <c r="PZ445" s="1"/>
      <c r="QA445" s="1"/>
      <c r="QB445" s="1"/>
      <c r="QC445" s="1"/>
      <c r="QD445" s="1"/>
      <c r="QE445" s="1"/>
      <c r="QF445" s="1"/>
      <c r="QG445" s="1"/>
      <c r="QH445" s="1"/>
      <c r="QI445" s="1"/>
      <c r="QJ445" s="1"/>
      <c r="QK445" s="1"/>
      <c r="QL445" s="1"/>
      <c r="QM445" s="1"/>
      <c r="QN445" s="1"/>
      <c r="QO445" s="1"/>
      <c r="QP445" s="1"/>
      <c r="QQ445" s="1"/>
      <c r="QR445" s="1"/>
      <c r="QS445" s="1"/>
      <c r="QT445" s="1"/>
      <c r="QU445" s="1"/>
      <c r="QV445" s="1"/>
      <c r="QW445" s="1"/>
      <c r="QX445" s="1"/>
      <c r="QY445" s="1"/>
      <c r="QZ445" s="1"/>
      <c r="RA445" s="1"/>
      <c r="RB445" s="1"/>
      <c r="RC445" s="1"/>
      <c r="RD445" s="1"/>
      <c r="RE445" s="1"/>
      <c r="RF445" s="1"/>
      <c r="RG445" s="1"/>
      <c r="RH445" s="1"/>
      <c r="RI445" s="1"/>
      <c r="RJ445" s="1"/>
      <c r="RK445" s="1"/>
      <c r="RL445" s="1"/>
      <c r="RM445" s="1"/>
      <c r="RN445" s="1"/>
      <c r="RO445" s="1"/>
      <c r="RP445" s="1"/>
      <c r="RQ445" s="1"/>
      <c r="RR445" s="1"/>
      <c r="RS445" s="1"/>
      <c r="RT445" s="1"/>
      <c r="RU445" s="1"/>
      <c r="RV445" s="1"/>
      <c r="RW445" s="1"/>
      <c r="RX445" s="1"/>
      <c r="RY445" s="1"/>
      <c r="RZ445" s="1"/>
      <c r="SA445" s="1"/>
      <c r="SB445" s="1"/>
      <c r="SC445" s="1"/>
      <c r="SD445" s="1"/>
      <c r="SE445" s="1"/>
      <c r="SF445" s="1"/>
      <c r="SG445" s="1"/>
      <c r="SH445" s="1"/>
      <c r="SI445" s="1"/>
      <c r="SJ445" s="1"/>
      <c r="SK445" s="1"/>
      <c r="SL445" s="1"/>
      <c r="SM445" s="1"/>
      <c r="SN445" s="1"/>
      <c r="SO445" s="1"/>
      <c r="SP445" s="1"/>
      <c r="SQ445" s="1"/>
      <c r="SR445" s="1"/>
      <c r="SS445" s="1"/>
      <c r="ST445" s="1"/>
      <c r="SU445" s="1"/>
      <c r="SV445" s="1"/>
      <c r="SW445" s="1"/>
      <c r="SX445" s="1"/>
      <c r="SY445" s="1"/>
      <c r="SZ445" s="1"/>
      <c r="TA445" s="1"/>
      <c r="TB445" s="1"/>
      <c r="TC445" s="1"/>
      <c r="TD445" s="1"/>
      <c r="TE445" s="1"/>
      <c r="TF445" s="1"/>
      <c r="TG445" s="1"/>
      <c r="TH445" s="1"/>
      <c r="TI445" s="1"/>
      <c r="TJ445" s="1"/>
      <c r="TK445" s="1"/>
      <c r="TL445" s="1"/>
      <c r="TM445" s="1"/>
      <c r="TN445" s="1"/>
      <c r="TO445" s="1"/>
      <c r="TP445" s="1"/>
      <c r="TQ445" s="1"/>
      <c r="TR445" s="1"/>
      <c r="TS445" s="1"/>
      <c r="TT445" s="1"/>
      <c r="TU445" s="1"/>
      <c r="TV445" s="1"/>
      <c r="TW445" s="1"/>
      <c r="TX445" s="1"/>
      <c r="TY445" s="1"/>
      <c r="TZ445" s="1"/>
      <c r="UA445" s="1"/>
      <c r="UB445" s="1"/>
      <c r="UC445" s="1"/>
      <c r="UD445" s="1"/>
      <c r="UE445" s="1"/>
      <c r="UF445" s="1"/>
      <c r="UG445" s="1"/>
      <c r="UH445" s="1"/>
      <c r="UI445" s="1"/>
      <c r="UJ445" s="1"/>
      <c r="UK445" s="1"/>
      <c r="UL445" s="1"/>
      <c r="UM445" s="1"/>
      <c r="UN445" s="1"/>
      <c r="UO445" s="1"/>
      <c r="UP445" s="1"/>
      <c r="UQ445" s="1"/>
      <c r="UR445" s="1"/>
      <c r="US445" s="1"/>
      <c r="UT445" s="1"/>
      <c r="UU445" s="1"/>
      <c r="UV445" s="1"/>
      <c r="UW445" s="1"/>
      <c r="UX445" s="1"/>
      <c r="UY445" s="1"/>
      <c r="UZ445" s="1"/>
      <c r="VA445" s="1"/>
      <c r="VB445" s="1"/>
      <c r="VC445" s="1"/>
      <c r="VD445" s="1"/>
      <c r="VE445" s="1"/>
      <c r="VF445" s="1"/>
      <c r="VG445" s="1"/>
      <c r="VH445" s="1"/>
      <c r="VI445" s="1"/>
      <c r="VJ445" s="1"/>
      <c r="VK445" s="1"/>
      <c r="VL445" s="1"/>
      <c r="VM445" s="1"/>
      <c r="VN445" s="1"/>
      <c r="VO445" s="1"/>
      <c r="VP445" s="1"/>
      <c r="VQ445" s="1"/>
      <c r="VR445" s="1"/>
      <c r="VS445" s="1"/>
      <c r="VT445" s="1"/>
      <c r="VU445" s="1"/>
      <c r="VV445" s="1"/>
      <c r="VW445" s="1"/>
      <c r="VX445" s="1"/>
      <c r="VY445" s="1"/>
      <c r="VZ445" s="1"/>
      <c r="WA445" s="1"/>
      <c r="WB445" s="1"/>
      <c r="WC445" s="1"/>
      <c r="WD445" s="1"/>
      <c r="WE445" s="1"/>
      <c r="WF445" s="1"/>
      <c r="WG445" s="1"/>
      <c r="WH445" s="1"/>
      <c r="WI445" s="1"/>
      <c r="WJ445" s="1"/>
      <c r="WK445" s="1"/>
      <c r="WL445" s="1"/>
      <c r="WM445" s="1"/>
      <c r="WN445" s="1"/>
      <c r="WO445" s="1"/>
      <c r="WP445" s="1"/>
      <c r="WQ445" s="1"/>
      <c r="WR445" s="1"/>
      <c r="WS445" s="1"/>
      <c r="WT445" s="1"/>
      <c r="WU445" s="1"/>
      <c r="WV445" s="1"/>
      <c r="WW445" s="1"/>
      <c r="WX445" s="1"/>
      <c r="WY445" s="1"/>
      <c r="WZ445" s="1"/>
      <c r="XA445" s="1"/>
      <c r="XB445" s="1"/>
      <c r="XC445" s="1"/>
      <c r="XD445" s="1"/>
      <c r="XE445" s="1"/>
      <c r="XF445" s="1"/>
      <c r="XG445" s="1"/>
      <c r="XH445" s="1"/>
      <c r="XI445" s="1"/>
      <c r="XJ445" s="1"/>
      <c r="XK445" s="1"/>
      <c r="XL445" s="1"/>
      <c r="XM445" s="1"/>
      <c r="XN445" s="1"/>
      <c r="XO445" s="1"/>
      <c r="XP445" s="1"/>
      <c r="XQ445" s="1"/>
      <c r="XR445" s="1"/>
      <c r="XS445" s="1"/>
      <c r="XT445" s="1"/>
      <c r="XU445" s="1"/>
      <c r="XV445" s="1"/>
      <c r="XW445" s="1"/>
      <c r="XX445" s="1"/>
      <c r="XY445" s="1"/>
      <c r="XZ445" s="1"/>
      <c r="YA445" s="1"/>
      <c r="YB445" s="1"/>
      <c r="YC445" s="1"/>
      <c r="YD445" s="1"/>
      <c r="YE445" s="1"/>
      <c r="YF445" s="1"/>
      <c r="YG445" s="1"/>
      <c r="YH445" s="1"/>
      <c r="YI445" s="1"/>
      <c r="YJ445" s="1"/>
      <c r="YK445" s="1"/>
      <c r="YL445" s="1"/>
      <c r="YM445" s="1"/>
      <c r="YN445" s="1"/>
      <c r="YO445" s="1"/>
      <c r="YP445" s="1"/>
      <c r="YQ445" s="1"/>
      <c r="YR445" s="1"/>
      <c r="YS445" s="1"/>
      <c r="YT445" s="1"/>
      <c r="YU445" s="1"/>
      <c r="YV445" s="1"/>
      <c r="YW445" s="1"/>
      <c r="YX445" s="1"/>
      <c r="YY445" s="1"/>
      <c r="YZ445" s="1"/>
      <c r="ZA445" s="1"/>
      <c r="ZB445" s="1"/>
      <c r="ZC445" s="1"/>
      <c r="ZD445" s="1"/>
      <c r="ZE445" s="1"/>
      <c r="ZF445" s="1"/>
      <c r="ZG445" s="1"/>
      <c r="ZH445" s="1"/>
      <c r="ZI445" s="1"/>
      <c r="ZJ445" s="1"/>
      <c r="ZK445" s="1"/>
      <c r="ZL445" s="1"/>
      <c r="ZM445" s="1"/>
      <c r="ZN445" s="1"/>
      <c r="ZO445" s="1"/>
      <c r="ZP445" s="1"/>
      <c r="ZQ445" s="1"/>
      <c r="ZR445" s="1"/>
      <c r="ZS445" s="1"/>
      <c r="ZT445" s="1"/>
      <c r="ZU445" s="1"/>
      <c r="ZV445" s="1"/>
      <c r="ZW445" s="1"/>
      <c r="ZX445" s="1"/>
      <c r="ZY445" s="1"/>
      <c r="ZZ445" s="1"/>
      <c r="AAA445" s="1"/>
      <c r="AAB445" s="1"/>
      <c r="AAC445" s="1"/>
      <c r="AAD445" s="1"/>
      <c r="AAE445" s="1"/>
      <c r="AAF445" s="1"/>
      <c r="AAG445" s="1"/>
      <c r="AAH445" s="1"/>
      <c r="AAI445" s="1"/>
      <c r="AAJ445" s="1"/>
      <c r="AAK445" s="1"/>
      <c r="AAL445" s="1"/>
      <c r="AAM445" s="1"/>
      <c r="AAN445" s="1"/>
      <c r="AAO445" s="1"/>
      <c r="AAP445" s="1"/>
      <c r="AAQ445" s="1"/>
      <c r="AAR445" s="1"/>
      <c r="AAS445" s="1"/>
      <c r="AAT445" s="1"/>
      <c r="AAU445" s="1"/>
      <c r="AAV445" s="1"/>
      <c r="AAW445" s="1"/>
      <c r="AAX445" s="1"/>
      <c r="AAY445" s="1"/>
      <c r="AAZ445" s="1"/>
      <c r="ABA445" s="1"/>
      <c r="ABB445" s="1"/>
      <c r="ABC445" s="1"/>
      <c r="ABD445" s="1"/>
      <c r="ABE445" s="1"/>
      <c r="ABF445" s="1"/>
      <c r="ABG445" s="1"/>
      <c r="ABH445" s="1"/>
      <c r="ABI445" s="1"/>
      <c r="ABJ445" s="1"/>
      <c r="ABK445" s="1"/>
      <c r="ABL445" s="1"/>
      <c r="ABM445" s="1"/>
      <c r="ABN445" s="1"/>
      <c r="ABO445" s="1"/>
      <c r="ABP445" s="1"/>
      <c r="ABQ445" s="1"/>
      <c r="ABR445" s="1"/>
      <c r="ABS445" s="1"/>
      <c r="ABT445" s="1"/>
      <c r="ABU445" s="1"/>
      <c r="ABV445" s="1"/>
      <c r="ABW445" s="1"/>
      <c r="ABX445" s="1"/>
      <c r="ABY445" s="1"/>
      <c r="ABZ445" s="1"/>
      <c r="ACA445" s="1"/>
      <c r="ACB445" s="1"/>
      <c r="ACC445" s="1"/>
      <c r="ACD445" s="1"/>
      <c r="ACE445" s="1"/>
      <c r="ACF445" s="1"/>
      <c r="ACG445" s="1"/>
      <c r="ACH445" s="1"/>
      <c r="ACI445" s="1"/>
      <c r="ACJ445" s="1"/>
      <c r="ACK445" s="1"/>
      <c r="ACL445" s="1"/>
      <c r="ACM445" s="1"/>
      <c r="ACN445" s="1"/>
      <c r="ACO445" s="1"/>
      <c r="ACP445" s="1"/>
      <c r="ACQ445" s="1"/>
      <c r="ACR445" s="1"/>
      <c r="ACS445" s="1"/>
      <c r="ACT445" s="1"/>
      <c r="ACU445" s="1"/>
      <c r="ACV445" s="1"/>
      <c r="ACW445" s="1"/>
      <c r="ACX445" s="1"/>
      <c r="ACY445" s="1"/>
      <c r="ACZ445" s="1"/>
      <c r="ADA445" s="1"/>
      <c r="ADB445" s="1"/>
      <c r="ADC445" s="1"/>
      <c r="ADD445" s="1"/>
      <c r="ADE445" s="1"/>
      <c r="ADF445" s="1"/>
      <c r="ADG445" s="1"/>
      <c r="ADH445" s="1"/>
      <c r="ADI445" s="1"/>
      <c r="ADJ445" s="1"/>
      <c r="ADK445" s="1"/>
      <c r="ADL445" s="1"/>
      <c r="ADM445" s="1"/>
      <c r="ADN445" s="1"/>
      <c r="ADO445" s="1"/>
      <c r="ADP445" s="1"/>
      <c r="ADQ445" s="1"/>
      <c r="ADR445" s="1"/>
      <c r="ADS445" s="1"/>
      <c r="ADT445" s="1"/>
      <c r="ADU445" s="1"/>
      <c r="ADV445" s="1"/>
      <c r="ADW445" s="1"/>
      <c r="ADX445" s="1"/>
      <c r="ADY445" s="1"/>
      <c r="ADZ445" s="1"/>
      <c r="AEA445" s="1"/>
      <c r="AEB445" s="1"/>
      <c r="AEC445" s="1"/>
      <c r="AED445" s="1"/>
      <c r="AEE445" s="1"/>
      <c r="AEF445" s="1"/>
      <c r="AEG445" s="1"/>
      <c r="AEH445" s="1"/>
      <c r="AEI445" s="1"/>
      <c r="AEJ445" s="1"/>
      <c r="AEK445" s="1"/>
      <c r="AEL445" s="1"/>
      <c r="AEM445" s="1"/>
      <c r="AEN445" s="1"/>
      <c r="AEO445" s="1"/>
      <c r="AEP445" s="1"/>
      <c r="AEQ445" s="1"/>
      <c r="AER445" s="1"/>
      <c r="AES445" s="1"/>
      <c r="AET445" s="1"/>
      <c r="AEU445" s="1"/>
      <c r="AEV445" s="1"/>
      <c r="AEW445" s="1"/>
      <c r="AEX445" s="1"/>
      <c r="AEY445" s="1"/>
      <c r="AEZ445" s="1"/>
      <c r="AFA445" s="1"/>
      <c r="AFB445" s="1"/>
      <c r="AFC445" s="1"/>
      <c r="AFD445" s="1"/>
      <c r="AFE445" s="1"/>
      <c r="AFF445" s="1"/>
      <c r="AFG445" s="1"/>
      <c r="AFH445" s="1"/>
      <c r="AFI445" s="1"/>
      <c r="AFJ445" s="1"/>
      <c r="AFK445" s="1"/>
      <c r="AFL445" s="1"/>
      <c r="AFM445" s="1"/>
      <c r="AFN445" s="1"/>
      <c r="AFO445" s="1"/>
      <c r="AFP445" s="1"/>
      <c r="AFQ445" s="1"/>
      <c r="AFR445" s="1"/>
      <c r="AFS445" s="1"/>
      <c r="AFT445" s="1"/>
      <c r="AFU445" s="1"/>
      <c r="AFV445" s="1"/>
      <c r="AFW445" s="1"/>
      <c r="AFX445" s="1"/>
      <c r="AFY445" s="1"/>
      <c r="AFZ445" s="1"/>
      <c r="AGA445" s="1"/>
      <c r="AGB445" s="1"/>
      <c r="AGC445" s="1"/>
      <c r="AGD445" s="1"/>
      <c r="AGE445" s="1"/>
      <c r="AGF445" s="1"/>
      <c r="AGG445" s="1"/>
      <c r="AGH445" s="1"/>
      <c r="AGI445" s="1"/>
      <c r="AGJ445" s="1"/>
      <c r="AGK445" s="1"/>
      <c r="AGL445" s="1"/>
      <c r="AGM445" s="1"/>
      <c r="AGN445" s="1"/>
      <c r="AGO445" s="1"/>
      <c r="AGP445" s="1"/>
      <c r="AGQ445" s="1"/>
      <c r="AGR445" s="1"/>
      <c r="AGS445" s="1"/>
      <c r="AGT445" s="1"/>
      <c r="AGU445" s="1"/>
      <c r="AGV445" s="1"/>
      <c r="AGW445" s="1"/>
      <c r="AGX445" s="1"/>
      <c r="AGY445" s="1"/>
      <c r="AGZ445" s="1"/>
      <c r="AHA445" s="1"/>
      <c r="AHB445" s="1"/>
      <c r="AHC445" s="1"/>
      <c r="AHD445" s="1"/>
      <c r="AHE445" s="1"/>
      <c r="AHF445" s="1"/>
      <c r="AHG445" s="1"/>
      <c r="AHH445" s="1"/>
      <c r="AHI445" s="1"/>
      <c r="AHJ445" s="1"/>
      <c r="AHK445" s="1"/>
      <c r="AHL445" s="1"/>
      <c r="AHM445" s="1"/>
      <c r="AHN445" s="1"/>
      <c r="AHO445" s="1"/>
      <c r="AHP445" s="1"/>
      <c r="AHQ445" s="1"/>
      <c r="AHR445" s="1"/>
      <c r="AHS445" s="1"/>
      <c r="AHT445" s="1"/>
      <c r="AHU445" s="1"/>
      <c r="AHV445" s="1"/>
      <c r="AHW445" s="1"/>
      <c r="AHX445" s="1"/>
      <c r="AHY445" s="1"/>
      <c r="AHZ445" s="1"/>
      <c r="AIA445" s="1"/>
      <c r="AIB445" s="1"/>
      <c r="AIC445" s="1"/>
      <c r="AID445" s="1"/>
      <c r="AIE445" s="1"/>
      <c r="AIF445" s="1"/>
      <c r="AIG445" s="1"/>
      <c r="AIH445" s="1"/>
      <c r="AII445" s="1"/>
      <c r="AIJ445" s="1"/>
      <c r="AIK445" s="1"/>
      <c r="AIL445" s="1"/>
      <c r="AIM445" s="1"/>
      <c r="AIN445" s="1"/>
      <c r="AIO445" s="1"/>
      <c r="AIP445" s="1"/>
      <c r="AIQ445" s="1"/>
      <c r="AIR445" s="1"/>
      <c r="AIS445" s="1"/>
      <c r="AIT445" s="1"/>
      <c r="AIU445" s="1"/>
      <c r="AIV445" s="1"/>
      <c r="AIW445" s="1"/>
      <c r="AIX445" s="1"/>
      <c r="AIY445" s="1"/>
      <c r="AIZ445" s="1"/>
      <c r="AJA445" s="1"/>
      <c r="AJB445" s="1"/>
      <c r="AJC445" s="1"/>
      <c r="AJD445" s="1"/>
      <c r="AJE445" s="1"/>
      <c r="AJF445" s="1"/>
      <c r="AJG445" s="1"/>
      <c r="AJH445" s="1"/>
      <c r="AJI445" s="1"/>
      <c r="AJJ445" s="1"/>
      <c r="AJK445" s="1"/>
      <c r="AJL445" s="1"/>
      <c r="AJM445" s="1"/>
      <c r="AJN445" s="1"/>
      <c r="AJO445" s="1"/>
      <c r="AJP445" s="1"/>
      <c r="AJQ445" s="1"/>
      <c r="AJR445" s="1"/>
      <c r="AJS445" s="1"/>
      <c r="AJT445" s="1"/>
      <c r="AJU445" s="1"/>
      <c r="AJV445" s="1"/>
      <c r="AJW445" s="1"/>
      <c r="AJX445" s="1"/>
      <c r="AJY445" s="1"/>
      <c r="AJZ445" s="1"/>
      <c r="AKA445" s="1"/>
      <c r="AKB445" s="1"/>
      <c r="AKC445" s="1"/>
      <c r="AKD445" s="1"/>
      <c r="AKE445" s="1"/>
      <c r="AKF445" s="1"/>
      <c r="AKG445" s="1"/>
      <c r="AKH445" s="1"/>
      <c r="AKI445" s="1"/>
      <c r="AKJ445" s="1"/>
      <c r="AKK445" s="1"/>
      <c r="AKL445" s="1"/>
      <c r="AKM445" s="1"/>
      <c r="AKN445" s="1"/>
      <c r="AKO445" s="1"/>
      <c r="AKP445" s="1"/>
      <c r="AKQ445" s="1"/>
      <c r="AKR445" s="1"/>
      <c r="AKS445" s="1"/>
      <c r="AKT445" s="1"/>
      <c r="AKU445" s="1"/>
      <c r="AKV445" s="1"/>
      <c r="AKW445" s="1"/>
      <c r="AKX445" s="1"/>
      <c r="AKY445" s="1"/>
      <c r="AKZ445" s="1"/>
      <c r="ALA445" s="1"/>
      <c r="ALB445" s="1"/>
      <c r="ALC445" s="1"/>
      <c r="ALD445" s="1"/>
      <c r="ALE445" s="1"/>
      <c r="ALF445" s="1"/>
      <c r="ALG445" s="1"/>
      <c r="ALH445" s="1"/>
      <c r="ALI445" s="1"/>
      <c r="ALJ445" s="1"/>
      <c r="ALK445" s="1"/>
      <c r="ALL445" s="1"/>
      <c r="ALM445" s="1"/>
      <c r="ALN445" s="1"/>
      <c r="ALO445" s="1"/>
      <c r="ALP445" s="1"/>
      <c r="ALQ445" s="1"/>
      <c r="ALR445" s="1"/>
      <c r="ALS445" s="1"/>
      <c r="ALT445" s="1"/>
      <c r="ALU445" s="1"/>
      <c r="ALV445" s="1"/>
      <c r="ALW445" s="1"/>
      <c r="ALX445" s="1"/>
      <c r="ALY445" s="1"/>
      <c r="ALZ445" s="1"/>
      <c r="AMA445" s="1"/>
      <c r="AMB445" s="1"/>
      <c r="AMC445" s="1"/>
      <c r="AMD445" s="1"/>
      <c r="AME445" s="1"/>
      <c r="AMF445" s="1"/>
      <c r="AMG445" s="1"/>
      <c r="AMH445" s="1"/>
      <c r="AMI445" s="1"/>
      <c r="AMJ445" s="1"/>
    </row>
    <row r="446" spans="1:1024" customFormat="1" hidden="1" x14ac:dyDescent="0.25">
      <c r="A446" s="49" t="s">
        <v>997</v>
      </c>
      <c r="B446" s="10">
        <v>8410390000</v>
      </c>
      <c r="C446" s="13" t="s">
        <v>1001</v>
      </c>
      <c r="D446" s="78" t="s">
        <v>999</v>
      </c>
      <c r="E446" s="10" t="s">
        <v>1000</v>
      </c>
      <c r="F446" s="10"/>
      <c r="G446" s="10"/>
      <c r="H446" s="10"/>
      <c r="I446" s="10"/>
      <c r="J446" s="10"/>
      <c r="K446" s="38" t="s">
        <v>858</v>
      </c>
      <c r="L446" s="38">
        <v>7118004789</v>
      </c>
      <c r="M446" s="38" t="s">
        <v>859</v>
      </c>
      <c r="N446" s="13" t="s">
        <v>860</v>
      </c>
      <c r="O446" s="13" t="s">
        <v>861</v>
      </c>
      <c r="P446" s="15">
        <v>8410</v>
      </c>
      <c r="Q446" s="13" t="str">
        <f>MID(Таблица1[[#This Row],[ТН ВЭД 1]],1,2)</f>
        <v>84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  <c r="KN446" s="1"/>
      <c r="KO446" s="1"/>
      <c r="KP446" s="1"/>
      <c r="KQ446" s="1"/>
      <c r="KR446" s="1"/>
      <c r="KS446" s="1"/>
      <c r="KT446" s="1"/>
      <c r="KU446" s="1"/>
      <c r="KV446" s="1"/>
      <c r="KW446" s="1"/>
      <c r="KX446" s="1"/>
      <c r="KY446" s="1"/>
      <c r="KZ446" s="1"/>
      <c r="LA446" s="1"/>
      <c r="LB446" s="1"/>
      <c r="LC446" s="1"/>
      <c r="LD446" s="1"/>
      <c r="LE446" s="1"/>
      <c r="LF446" s="1"/>
      <c r="LG446" s="1"/>
      <c r="LH446" s="1"/>
      <c r="LI446" s="1"/>
      <c r="LJ446" s="1"/>
      <c r="LK446" s="1"/>
      <c r="LL446" s="1"/>
      <c r="LM446" s="1"/>
      <c r="LN446" s="1"/>
      <c r="LO446" s="1"/>
      <c r="LP446" s="1"/>
      <c r="LQ446" s="1"/>
      <c r="LR446" s="1"/>
      <c r="LS446" s="1"/>
      <c r="LT446" s="1"/>
      <c r="LU446" s="1"/>
      <c r="LV446" s="1"/>
      <c r="LW446" s="1"/>
      <c r="LX446" s="1"/>
      <c r="LY446" s="1"/>
      <c r="LZ446" s="1"/>
      <c r="MA446" s="1"/>
      <c r="MB446" s="1"/>
      <c r="MC446" s="1"/>
      <c r="MD446" s="1"/>
      <c r="ME446" s="1"/>
      <c r="MF446" s="1"/>
      <c r="MG446" s="1"/>
      <c r="MH446" s="1"/>
      <c r="MI446" s="1"/>
      <c r="MJ446" s="1"/>
      <c r="MK446" s="1"/>
      <c r="ML446" s="1"/>
      <c r="MM446" s="1"/>
      <c r="MN446" s="1"/>
      <c r="MO446" s="1"/>
      <c r="MP446" s="1"/>
      <c r="MQ446" s="1"/>
      <c r="MR446" s="1"/>
      <c r="MS446" s="1"/>
      <c r="MT446" s="1"/>
      <c r="MU446" s="1"/>
      <c r="MV446" s="1"/>
      <c r="MW446" s="1"/>
      <c r="MX446" s="1"/>
      <c r="MY446" s="1"/>
      <c r="MZ446" s="1"/>
      <c r="NA446" s="1"/>
      <c r="NB446" s="1"/>
      <c r="NC446" s="1"/>
      <c r="ND446" s="1"/>
      <c r="NE446" s="1"/>
      <c r="NF446" s="1"/>
      <c r="NG446" s="1"/>
      <c r="NH446" s="1"/>
      <c r="NI446" s="1"/>
      <c r="NJ446" s="1"/>
      <c r="NK446" s="1"/>
      <c r="NL446" s="1"/>
      <c r="NM446" s="1"/>
      <c r="NN446" s="1"/>
      <c r="NO446" s="1"/>
      <c r="NP446" s="1"/>
      <c r="NQ446" s="1"/>
      <c r="NR446" s="1"/>
      <c r="NS446" s="1"/>
      <c r="NT446" s="1"/>
      <c r="NU446" s="1"/>
      <c r="NV446" s="1"/>
      <c r="NW446" s="1"/>
      <c r="NX446" s="1"/>
      <c r="NY446" s="1"/>
      <c r="NZ446" s="1"/>
      <c r="OA446" s="1"/>
      <c r="OB446" s="1"/>
      <c r="OC446" s="1"/>
      <c r="OD446" s="1"/>
      <c r="OE446" s="1"/>
      <c r="OF446" s="1"/>
      <c r="OG446" s="1"/>
      <c r="OH446" s="1"/>
      <c r="OI446" s="1"/>
      <c r="OJ446" s="1"/>
      <c r="OK446" s="1"/>
      <c r="OL446" s="1"/>
      <c r="OM446" s="1"/>
      <c r="ON446" s="1"/>
      <c r="OO446" s="1"/>
      <c r="OP446" s="1"/>
      <c r="OQ446" s="1"/>
      <c r="OR446" s="1"/>
      <c r="OS446" s="1"/>
      <c r="OT446" s="1"/>
      <c r="OU446" s="1"/>
      <c r="OV446" s="1"/>
      <c r="OW446" s="1"/>
      <c r="OX446" s="1"/>
      <c r="OY446" s="1"/>
      <c r="OZ446" s="1"/>
      <c r="PA446" s="1"/>
      <c r="PB446" s="1"/>
      <c r="PC446" s="1"/>
      <c r="PD446" s="1"/>
      <c r="PE446" s="1"/>
      <c r="PF446" s="1"/>
      <c r="PG446" s="1"/>
      <c r="PH446" s="1"/>
      <c r="PI446" s="1"/>
      <c r="PJ446" s="1"/>
      <c r="PK446" s="1"/>
      <c r="PL446" s="1"/>
      <c r="PM446" s="1"/>
      <c r="PN446" s="1"/>
      <c r="PO446" s="1"/>
      <c r="PP446" s="1"/>
      <c r="PQ446" s="1"/>
      <c r="PR446" s="1"/>
      <c r="PS446" s="1"/>
      <c r="PT446" s="1"/>
      <c r="PU446" s="1"/>
      <c r="PV446" s="1"/>
      <c r="PW446" s="1"/>
      <c r="PX446" s="1"/>
      <c r="PY446" s="1"/>
      <c r="PZ446" s="1"/>
      <c r="QA446" s="1"/>
      <c r="QB446" s="1"/>
      <c r="QC446" s="1"/>
      <c r="QD446" s="1"/>
      <c r="QE446" s="1"/>
      <c r="QF446" s="1"/>
      <c r="QG446" s="1"/>
      <c r="QH446" s="1"/>
      <c r="QI446" s="1"/>
      <c r="QJ446" s="1"/>
      <c r="QK446" s="1"/>
      <c r="QL446" s="1"/>
      <c r="QM446" s="1"/>
      <c r="QN446" s="1"/>
      <c r="QO446" s="1"/>
      <c r="QP446" s="1"/>
      <c r="QQ446" s="1"/>
      <c r="QR446" s="1"/>
      <c r="QS446" s="1"/>
      <c r="QT446" s="1"/>
      <c r="QU446" s="1"/>
      <c r="QV446" s="1"/>
      <c r="QW446" s="1"/>
      <c r="QX446" s="1"/>
      <c r="QY446" s="1"/>
      <c r="QZ446" s="1"/>
      <c r="RA446" s="1"/>
      <c r="RB446" s="1"/>
      <c r="RC446" s="1"/>
      <c r="RD446" s="1"/>
      <c r="RE446" s="1"/>
      <c r="RF446" s="1"/>
      <c r="RG446" s="1"/>
      <c r="RH446" s="1"/>
      <c r="RI446" s="1"/>
      <c r="RJ446" s="1"/>
      <c r="RK446" s="1"/>
      <c r="RL446" s="1"/>
      <c r="RM446" s="1"/>
      <c r="RN446" s="1"/>
      <c r="RO446" s="1"/>
      <c r="RP446" s="1"/>
      <c r="RQ446" s="1"/>
      <c r="RR446" s="1"/>
      <c r="RS446" s="1"/>
      <c r="RT446" s="1"/>
      <c r="RU446" s="1"/>
      <c r="RV446" s="1"/>
      <c r="RW446" s="1"/>
      <c r="RX446" s="1"/>
      <c r="RY446" s="1"/>
      <c r="RZ446" s="1"/>
      <c r="SA446" s="1"/>
      <c r="SB446" s="1"/>
      <c r="SC446" s="1"/>
      <c r="SD446" s="1"/>
      <c r="SE446" s="1"/>
      <c r="SF446" s="1"/>
      <c r="SG446" s="1"/>
      <c r="SH446" s="1"/>
      <c r="SI446" s="1"/>
      <c r="SJ446" s="1"/>
      <c r="SK446" s="1"/>
      <c r="SL446" s="1"/>
      <c r="SM446" s="1"/>
      <c r="SN446" s="1"/>
      <c r="SO446" s="1"/>
      <c r="SP446" s="1"/>
      <c r="SQ446" s="1"/>
      <c r="SR446" s="1"/>
      <c r="SS446" s="1"/>
      <c r="ST446" s="1"/>
      <c r="SU446" s="1"/>
      <c r="SV446" s="1"/>
      <c r="SW446" s="1"/>
      <c r="SX446" s="1"/>
      <c r="SY446" s="1"/>
      <c r="SZ446" s="1"/>
      <c r="TA446" s="1"/>
      <c r="TB446" s="1"/>
      <c r="TC446" s="1"/>
      <c r="TD446" s="1"/>
      <c r="TE446" s="1"/>
      <c r="TF446" s="1"/>
      <c r="TG446" s="1"/>
      <c r="TH446" s="1"/>
      <c r="TI446" s="1"/>
      <c r="TJ446" s="1"/>
      <c r="TK446" s="1"/>
      <c r="TL446" s="1"/>
      <c r="TM446" s="1"/>
      <c r="TN446" s="1"/>
      <c r="TO446" s="1"/>
      <c r="TP446" s="1"/>
      <c r="TQ446" s="1"/>
      <c r="TR446" s="1"/>
      <c r="TS446" s="1"/>
      <c r="TT446" s="1"/>
      <c r="TU446" s="1"/>
      <c r="TV446" s="1"/>
      <c r="TW446" s="1"/>
      <c r="TX446" s="1"/>
      <c r="TY446" s="1"/>
      <c r="TZ446" s="1"/>
      <c r="UA446" s="1"/>
      <c r="UB446" s="1"/>
      <c r="UC446" s="1"/>
      <c r="UD446" s="1"/>
      <c r="UE446" s="1"/>
      <c r="UF446" s="1"/>
      <c r="UG446" s="1"/>
      <c r="UH446" s="1"/>
      <c r="UI446" s="1"/>
      <c r="UJ446" s="1"/>
      <c r="UK446" s="1"/>
      <c r="UL446" s="1"/>
      <c r="UM446" s="1"/>
      <c r="UN446" s="1"/>
      <c r="UO446" s="1"/>
      <c r="UP446" s="1"/>
      <c r="UQ446" s="1"/>
      <c r="UR446" s="1"/>
      <c r="US446" s="1"/>
      <c r="UT446" s="1"/>
      <c r="UU446" s="1"/>
      <c r="UV446" s="1"/>
      <c r="UW446" s="1"/>
      <c r="UX446" s="1"/>
      <c r="UY446" s="1"/>
      <c r="UZ446" s="1"/>
      <c r="VA446" s="1"/>
      <c r="VB446" s="1"/>
      <c r="VC446" s="1"/>
      <c r="VD446" s="1"/>
      <c r="VE446" s="1"/>
      <c r="VF446" s="1"/>
      <c r="VG446" s="1"/>
      <c r="VH446" s="1"/>
      <c r="VI446" s="1"/>
      <c r="VJ446" s="1"/>
      <c r="VK446" s="1"/>
      <c r="VL446" s="1"/>
      <c r="VM446" s="1"/>
      <c r="VN446" s="1"/>
      <c r="VO446" s="1"/>
      <c r="VP446" s="1"/>
      <c r="VQ446" s="1"/>
      <c r="VR446" s="1"/>
      <c r="VS446" s="1"/>
      <c r="VT446" s="1"/>
      <c r="VU446" s="1"/>
      <c r="VV446" s="1"/>
      <c r="VW446" s="1"/>
      <c r="VX446" s="1"/>
      <c r="VY446" s="1"/>
      <c r="VZ446" s="1"/>
      <c r="WA446" s="1"/>
      <c r="WB446" s="1"/>
      <c r="WC446" s="1"/>
      <c r="WD446" s="1"/>
      <c r="WE446" s="1"/>
      <c r="WF446" s="1"/>
      <c r="WG446" s="1"/>
      <c r="WH446" s="1"/>
      <c r="WI446" s="1"/>
      <c r="WJ446" s="1"/>
      <c r="WK446" s="1"/>
      <c r="WL446" s="1"/>
      <c r="WM446" s="1"/>
      <c r="WN446" s="1"/>
      <c r="WO446" s="1"/>
      <c r="WP446" s="1"/>
      <c r="WQ446" s="1"/>
      <c r="WR446" s="1"/>
      <c r="WS446" s="1"/>
      <c r="WT446" s="1"/>
      <c r="WU446" s="1"/>
      <c r="WV446" s="1"/>
      <c r="WW446" s="1"/>
      <c r="WX446" s="1"/>
      <c r="WY446" s="1"/>
      <c r="WZ446" s="1"/>
      <c r="XA446" s="1"/>
      <c r="XB446" s="1"/>
      <c r="XC446" s="1"/>
      <c r="XD446" s="1"/>
      <c r="XE446" s="1"/>
      <c r="XF446" s="1"/>
      <c r="XG446" s="1"/>
      <c r="XH446" s="1"/>
      <c r="XI446" s="1"/>
      <c r="XJ446" s="1"/>
      <c r="XK446" s="1"/>
      <c r="XL446" s="1"/>
      <c r="XM446" s="1"/>
      <c r="XN446" s="1"/>
      <c r="XO446" s="1"/>
      <c r="XP446" s="1"/>
      <c r="XQ446" s="1"/>
      <c r="XR446" s="1"/>
      <c r="XS446" s="1"/>
      <c r="XT446" s="1"/>
      <c r="XU446" s="1"/>
      <c r="XV446" s="1"/>
      <c r="XW446" s="1"/>
      <c r="XX446" s="1"/>
      <c r="XY446" s="1"/>
      <c r="XZ446" s="1"/>
      <c r="YA446" s="1"/>
      <c r="YB446" s="1"/>
      <c r="YC446" s="1"/>
      <c r="YD446" s="1"/>
      <c r="YE446" s="1"/>
      <c r="YF446" s="1"/>
      <c r="YG446" s="1"/>
      <c r="YH446" s="1"/>
      <c r="YI446" s="1"/>
      <c r="YJ446" s="1"/>
      <c r="YK446" s="1"/>
      <c r="YL446" s="1"/>
      <c r="YM446" s="1"/>
      <c r="YN446" s="1"/>
      <c r="YO446" s="1"/>
      <c r="YP446" s="1"/>
      <c r="YQ446" s="1"/>
      <c r="YR446" s="1"/>
      <c r="YS446" s="1"/>
      <c r="YT446" s="1"/>
      <c r="YU446" s="1"/>
      <c r="YV446" s="1"/>
      <c r="YW446" s="1"/>
      <c r="YX446" s="1"/>
      <c r="YY446" s="1"/>
      <c r="YZ446" s="1"/>
      <c r="ZA446" s="1"/>
      <c r="ZB446" s="1"/>
      <c r="ZC446" s="1"/>
      <c r="ZD446" s="1"/>
      <c r="ZE446" s="1"/>
      <c r="ZF446" s="1"/>
      <c r="ZG446" s="1"/>
      <c r="ZH446" s="1"/>
      <c r="ZI446" s="1"/>
      <c r="ZJ446" s="1"/>
      <c r="ZK446" s="1"/>
      <c r="ZL446" s="1"/>
      <c r="ZM446" s="1"/>
      <c r="ZN446" s="1"/>
      <c r="ZO446" s="1"/>
      <c r="ZP446" s="1"/>
      <c r="ZQ446" s="1"/>
      <c r="ZR446" s="1"/>
      <c r="ZS446" s="1"/>
      <c r="ZT446" s="1"/>
      <c r="ZU446" s="1"/>
      <c r="ZV446" s="1"/>
      <c r="ZW446" s="1"/>
      <c r="ZX446" s="1"/>
      <c r="ZY446" s="1"/>
      <c r="ZZ446" s="1"/>
      <c r="AAA446" s="1"/>
      <c r="AAB446" s="1"/>
      <c r="AAC446" s="1"/>
      <c r="AAD446" s="1"/>
      <c r="AAE446" s="1"/>
      <c r="AAF446" s="1"/>
      <c r="AAG446" s="1"/>
      <c r="AAH446" s="1"/>
      <c r="AAI446" s="1"/>
      <c r="AAJ446" s="1"/>
      <c r="AAK446" s="1"/>
      <c r="AAL446" s="1"/>
      <c r="AAM446" s="1"/>
      <c r="AAN446" s="1"/>
      <c r="AAO446" s="1"/>
      <c r="AAP446" s="1"/>
      <c r="AAQ446" s="1"/>
      <c r="AAR446" s="1"/>
      <c r="AAS446" s="1"/>
      <c r="AAT446" s="1"/>
      <c r="AAU446" s="1"/>
      <c r="AAV446" s="1"/>
      <c r="AAW446" s="1"/>
      <c r="AAX446" s="1"/>
      <c r="AAY446" s="1"/>
      <c r="AAZ446" s="1"/>
      <c r="ABA446" s="1"/>
      <c r="ABB446" s="1"/>
      <c r="ABC446" s="1"/>
      <c r="ABD446" s="1"/>
      <c r="ABE446" s="1"/>
      <c r="ABF446" s="1"/>
      <c r="ABG446" s="1"/>
      <c r="ABH446" s="1"/>
      <c r="ABI446" s="1"/>
      <c r="ABJ446" s="1"/>
      <c r="ABK446" s="1"/>
      <c r="ABL446" s="1"/>
      <c r="ABM446" s="1"/>
      <c r="ABN446" s="1"/>
      <c r="ABO446" s="1"/>
      <c r="ABP446" s="1"/>
      <c r="ABQ446" s="1"/>
      <c r="ABR446" s="1"/>
      <c r="ABS446" s="1"/>
      <c r="ABT446" s="1"/>
      <c r="ABU446" s="1"/>
      <c r="ABV446" s="1"/>
      <c r="ABW446" s="1"/>
      <c r="ABX446" s="1"/>
      <c r="ABY446" s="1"/>
      <c r="ABZ446" s="1"/>
      <c r="ACA446" s="1"/>
      <c r="ACB446" s="1"/>
      <c r="ACC446" s="1"/>
      <c r="ACD446" s="1"/>
      <c r="ACE446" s="1"/>
      <c r="ACF446" s="1"/>
      <c r="ACG446" s="1"/>
      <c r="ACH446" s="1"/>
      <c r="ACI446" s="1"/>
      <c r="ACJ446" s="1"/>
      <c r="ACK446" s="1"/>
      <c r="ACL446" s="1"/>
      <c r="ACM446" s="1"/>
      <c r="ACN446" s="1"/>
      <c r="ACO446" s="1"/>
      <c r="ACP446" s="1"/>
      <c r="ACQ446" s="1"/>
      <c r="ACR446" s="1"/>
      <c r="ACS446" s="1"/>
      <c r="ACT446" s="1"/>
      <c r="ACU446" s="1"/>
      <c r="ACV446" s="1"/>
      <c r="ACW446" s="1"/>
      <c r="ACX446" s="1"/>
      <c r="ACY446" s="1"/>
      <c r="ACZ446" s="1"/>
      <c r="ADA446" s="1"/>
      <c r="ADB446" s="1"/>
      <c r="ADC446" s="1"/>
      <c r="ADD446" s="1"/>
      <c r="ADE446" s="1"/>
      <c r="ADF446" s="1"/>
      <c r="ADG446" s="1"/>
      <c r="ADH446" s="1"/>
      <c r="ADI446" s="1"/>
      <c r="ADJ446" s="1"/>
      <c r="ADK446" s="1"/>
      <c r="ADL446" s="1"/>
      <c r="ADM446" s="1"/>
      <c r="ADN446" s="1"/>
      <c r="ADO446" s="1"/>
      <c r="ADP446" s="1"/>
      <c r="ADQ446" s="1"/>
      <c r="ADR446" s="1"/>
      <c r="ADS446" s="1"/>
      <c r="ADT446" s="1"/>
      <c r="ADU446" s="1"/>
      <c r="ADV446" s="1"/>
      <c r="ADW446" s="1"/>
      <c r="ADX446" s="1"/>
      <c r="ADY446" s="1"/>
      <c r="ADZ446" s="1"/>
      <c r="AEA446" s="1"/>
      <c r="AEB446" s="1"/>
      <c r="AEC446" s="1"/>
      <c r="AED446" s="1"/>
      <c r="AEE446" s="1"/>
      <c r="AEF446" s="1"/>
      <c r="AEG446" s="1"/>
      <c r="AEH446" s="1"/>
      <c r="AEI446" s="1"/>
      <c r="AEJ446" s="1"/>
      <c r="AEK446" s="1"/>
      <c r="AEL446" s="1"/>
      <c r="AEM446" s="1"/>
      <c r="AEN446" s="1"/>
      <c r="AEO446" s="1"/>
      <c r="AEP446" s="1"/>
      <c r="AEQ446" s="1"/>
      <c r="AER446" s="1"/>
      <c r="AES446" s="1"/>
      <c r="AET446" s="1"/>
      <c r="AEU446" s="1"/>
      <c r="AEV446" s="1"/>
      <c r="AEW446" s="1"/>
      <c r="AEX446" s="1"/>
      <c r="AEY446" s="1"/>
      <c r="AEZ446" s="1"/>
      <c r="AFA446" s="1"/>
      <c r="AFB446" s="1"/>
      <c r="AFC446" s="1"/>
      <c r="AFD446" s="1"/>
      <c r="AFE446" s="1"/>
      <c r="AFF446" s="1"/>
      <c r="AFG446" s="1"/>
      <c r="AFH446" s="1"/>
      <c r="AFI446" s="1"/>
      <c r="AFJ446" s="1"/>
      <c r="AFK446" s="1"/>
      <c r="AFL446" s="1"/>
      <c r="AFM446" s="1"/>
      <c r="AFN446" s="1"/>
      <c r="AFO446" s="1"/>
      <c r="AFP446" s="1"/>
      <c r="AFQ446" s="1"/>
      <c r="AFR446" s="1"/>
      <c r="AFS446" s="1"/>
      <c r="AFT446" s="1"/>
      <c r="AFU446" s="1"/>
      <c r="AFV446" s="1"/>
      <c r="AFW446" s="1"/>
      <c r="AFX446" s="1"/>
      <c r="AFY446" s="1"/>
      <c r="AFZ446" s="1"/>
      <c r="AGA446" s="1"/>
      <c r="AGB446" s="1"/>
      <c r="AGC446" s="1"/>
      <c r="AGD446" s="1"/>
      <c r="AGE446" s="1"/>
      <c r="AGF446" s="1"/>
      <c r="AGG446" s="1"/>
      <c r="AGH446" s="1"/>
      <c r="AGI446" s="1"/>
      <c r="AGJ446" s="1"/>
      <c r="AGK446" s="1"/>
      <c r="AGL446" s="1"/>
      <c r="AGM446" s="1"/>
      <c r="AGN446" s="1"/>
      <c r="AGO446" s="1"/>
      <c r="AGP446" s="1"/>
      <c r="AGQ446" s="1"/>
      <c r="AGR446" s="1"/>
      <c r="AGS446" s="1"/>
      <c r="AGT446" s="1"/>
      <c r="AGU446" s="1"/>
      <c r="AGV446" s="1"/>
      <c r="AGW446" s="1"/>
      <c r="AGX446" s="1"/>
      <c r="AGY446" s="1"/>
      <c r="AGZ446" s="1"/>
      <c r="AHA446" s="1"/>
      <c r="AHB446" s="1"/>
      <c r="AHC446" s="1"/>
      <c r="AHD446" s="1"/>
      <c r="AHE446" s="1"/>
      <c r="AHF446" s="1"/>
      <c r="AHG446" s="1"/>
      <c r="AHH446" s="1"/>
      <c r="AHI446" s="1"/>
      <c r="AHJ446" s="1"/>
      <c r="AHK446" s="1"/>
      <c r="AHL446" s="1"/>
      <c r="AHM446" s="1"/>
      <c r="AHN446" s="1"/>
      <c r="AHO446" s="1"/>
      <c r="AHP446" s="1"/>
      <c r="AHQ446" s="1"/>
      <c r="AHR446" s="1"/>
      <c r="AHS446" s="1"/>
      <c r="AHT446" s="1"/>
      <c r="AHU446" s="1"/>
      <c r="AHV446" s="1"/>
      <c r="AHW446" s="1"/>
      <c r="AHX446" s="1"/>
      <c r="AHY446" s="1"/>
      <c r="AHZ446" s="1"/>
      <c r="AIA446" s="1"/>
      <c r="AIB446" s="1"/>
      <c r="AIC446" s="1"/>
      <c r="AID446" s="1"/>
      <c r="AIE446" s="1"/>
      <c r="AIF446" s="1"/>
      <c r="AIG446" s="1"/>
      <c r="AIH446" s="1"/>
      <c r="AII446" s="1"/>
      <c r="AIJ446" s="1"/>
      <c r="AIK446" s="1"/>
      <c r="AIL446" s="1"/>
      <c r="AIM446" s="1"/>
      <c r="AIN446" s="1"/>
      <c r="AIO446" s="1"/>
      <c r="AIP446" s="1"/>
      <c r="AIQ446" s="1"/>
      <c r="AIR446" s="1"/>
      <c r="AIS446" s="1"/>
      <c r="AIT446" s="1"/>
      <c r="AIU446" s="1"/>
      <c r="AIV446" s="1"/>
      <c r="AIW446" s="1"/>
      <c r="AIX446" s="1"/>
      <c r="AIY446" s="1"/>
      <c r="AIZ446" s="1"/>
      <c r="AJA446" s="1"/>
      <c r="AJB446" s="1"/>
      <c r="AJC446" s="1"/>
      <c r="AJD446" s="1"/>
      <c r="AJE446" s="1"/>
      <c r="AJF446" s="1"/>
      <c r="AJG446" s="1"/>
      <c r="AJH446" s="1"/>
      <c r="AJI446" s="1"/>
      <c r="AJJ446" s="1"/>
      <c r="AJK446" s="1"/>
      <c r="AJL446" s="1"/>
      <c r="AJM446" s="1"/>
      <c r="AJN446" s="1"/>
      <c r="AJO446" s="1"/>
      <c r="AJP446" s="1"/>
      <c r="AJQ446" s="1"/>
      <c r="AJR446" s="1"/>
      <c r="AJS446" s="1"/>
      <c r="AJT446" s="1"/>
      <c r="AJU446" s="1"/>
      <c r="AJV446" s="1"/>
      <c r="AJW446" s="1"/>
      <c r="AJX446" s="1"/>
      <c r="AJY446" s="1"/>
      <c r="AJZ446" s="1"/>
      <c r="AKA446" s="1"/>
      <c r="AKB446" s="1"/>
      <c r="AKC446" s="1"/>
      <c r="AKD446" s="1"/>
      <c r="AKE446" s="1"/>
      <c r="AKF446" s="1"/>
      <c r="AKG446" s="1"/>
      <c r="AKH446" s="1"/>
      <c r="AKI446" s="1"/>
      <c r="AKJ446" s="1"/>
      <c r="AKK446" s="1"/>
      <c r="AKL446" s="1"/>
      <c r="AKM446" s="1"/>
      <c r="AKN446" s="1"/>
      <c r="AKO446" s="1"/>
      <c r="AKP446" s="1"/>
      <c r="AKQ446" s="1"/>
      <c r="AKR446" s="1"/>
      <c r="AKS446" s="1"/>
      <c r="AKT446" s="1"/>
      <c r="AKU446" s="1"/>
      <c r="AKV446" s="1"/>
      <c r="AKW446" s="1"/>
      <c r="AKX446" s="1"/>
      <c r="AKY446" s="1"/>
      <c r="AKZ446" s="1"/>
      <c r="ALA446" s="1"/>
      <c r="ALB446" s="1"/>
      <c r="ALC446" s="1"/>
      <c r="ALD446" s="1"/>
      <c r="ALE446" s="1"/>
      <c r="ALF446" s="1"/>
      <c r="ALG446" s="1"/>
      <c r="ALH446" s="1"/>
      <c r="ALI446" s="1"/>
      <c r="ALJ446" s="1"/>
      <c r="ALK446" s="1"/>
      <c r="ALL446" s="1"/>
      <c r="ALM446" s="1"/>
      <c r="ALN446" s="1"/>
      <c r="ALO446" s="1"/>
      <c r="ALP446" s="1"/>
      <c r="ALQ446" s="1"/>
      <c r="ALR446" s="1"/>
      <c r="ALS446" s="1"/>
      <c r="ALT446" s="1"/>
      <c r="ALU446" s="1"/>
      <c r="ALV446" s="1"/>
      <c r="ALW446" s="1"/>
      <c r="ALX446" s="1"/>
      <c r="ALY446" s="1"/>
      <c r="ALZ446" s="1"/>
      <c r="AMA446" s="1"/>
      <c r="AMB446" s="1"/>
      <c r="AMC446" s="1"/>
      <c r="AMD446" s="1"/>
      <c r="AME446" s="1"/>
      <c r="AMF446" s="1"/>
      <c r="AMG446" s="1"/>
      <c r="AMH446" s="1"/>
      <c r="AMI446" s="1"/>
      <c r="AMJ446" s="1"/>
    </row>
    <row r="447" spans="1:1024" customFormat="1" ht="31.5" hidden="1" x14ac:dyDescent="0.25">
      <c r="A447" s="20" t="s">
        <v>1002</v>
      </c>
      <c r="B447" s="3">
        <v>8471900000</v>
      </c>
      <c r="C447" s="3" t="s">
        <v>1003</v>
      </c>
      <c r="D447" s="6" t="s">
        <v>1004</v>
      </c>
      <c r="E447" s="23" t="s">
        <v>870</v>
      </c>
      <c r="F447" s="3"/>
      <c r="G447" s="3"/>
      <c r="H447" s="3"/>
      <c r="I447" s="3"/>
      <c r="J447" s="3"/>
      <c r="K447" s="37" t="s">
        <v>858</v>
      </c>
      <c r="L447" s="37">
        <v>7118004789</v>
      </c>
      <c r="M447" s="37" t="s">
        <v>859</v>
      </c>
      <c r="N447" s="6" t="s">
        <v>860</v>
      </c>
      <c r="O447" s="6" t="s">
        <v>861</v>
      </c>
      <c r="P447" s="8">
        <v>8471</v>
      </c>
      <c r="Q447" s="6" t="str">
        <f>MID(Таблица1[[#This Row],[ТН ВЭД 1]],1,2)</f>
        <v>84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  <c r="KK447" s="1"/>
      <c r="KL447" s="1"/>
      <c r="KM447" s="1"/>
      <c r="KN447" s="1"/>
      <c r="KO447" s="1"/>
      <c r="KP447" s="1"/>
      <c r="KQ447" s="1"/>
      <c r="KR447" s="1"/>
      <c r="KS447" s="1"/>
      <c r="KT447" s="1"/>
      <c r="KU447" s="1"/>
      <c r="KV447" s="1"/>
      <c r="KW447" s="1"/>
      <c r="KX447" s="1"/>
      <c r="KY447" s="1"/>
      <c r="KZ447" s="1"/>
      <c r="LA447" s="1"/>
      <c r="LB447" s="1"/>
      <c r="LC447" s="1"/>
      <c r="LD447" s="1"/>
      <c r="LE447" s="1"/>
      <c r="LF447" s="1"/>
      <c r="LG447" s="1"/>
      <c r="LH447" s="1"/>
      <c r="LI447" s="1"/>
      <c r="LJ447" s="1"/>
      <c r="LK447" s="1"/>
      <c r="LL447" s="1"/>
      <c r="LM447" s="1"/>
      <c r="LN447" s="1"/>
      <c r="LO447" s="1"/>
      <c r="LP447" s="1"/>
      <c r="LQ447" s="1"/>
      <c r="LR447" s="1"/>
      <c r="LS447" s="1"/>
      <c r="LT447" s="1"/>
      <c r="LU447" s="1"/>
      <c r="LV447" s="1"/>
      <c r="LW447" s="1"/>
      <c r="LX447" s="1"/>
      <c r="LY447" s="1"/>
      <c r="LZ447" s="1"/>
      <c r="MA447" s="1"/>
      <c r="MB447" s="1"/>
      <c r="MC447" s="1"/>
      <c r="MD447" s="1"/>
      <c r="ME447" s="1"/>
      <c r="MF447" s="1"/>
      <c r="MG447" s="1"/>
      <c r="MH447" s="1"/>
      <c r="MI447" s="1"/>
      <c r="MJ447" s="1"/>
      <c r="MK447" s="1"/>
      <c r="ML447" s="1"/>
      <c r="MM447" s="1"/>
      <c r="MN447" s="1"/>
      <c r="MO447" s="1"/>
      <c r="MP447" s="1"/>
      <c r="MQ447" s="1"/>
      <c r="MR447" s="1"/>
      <c r="MS447" s="1"/>
      <c r="MT447" s="1"/>
      <c r="MU447" s="1"/>
      <c r="MV447" s="1"/>
      <c r="MW447" s="1"/>
      <c r="MX447" s="1"/>
      <c r="MY447" s="1"/>
      <c r="MZ447" s="1"/>
      <c r="NA447" s="1"/>
      <c r="NB447" s="1"/>
      <c r="NC447" s="1"/>
      <c r="ND447" s="1"/>
      <c r="NE447" s="1"/>
      <c r="NF447" s="1"/>
      <c r="NG447" s="1"/>
      <c r="NH447" s="1"/>
      <c r="NI447" s="1"/>
      <c r="NJ447" s="1"/>
      <c r="NK447" s="1"/>
      <c r="NL447" s="1"/>
      <c r="NM447" s="1"/>
      <c r="NN447" s="1"/>
      <c r="NO447" s="1"/>
      <c r="NP447" s="1"/>
      <c r="NQ447" s="1"/>
      <c r="NR447" s="1"/>
      <c r="NS447" s="1"/>
      <c r="NT447" s="1"/>
      <c r="NU447" s="1"/>
      <c r="NV447" s="1"/>
      <c r="NW447" s="1"/>
      <c r="NX447" s="1"/>
      <c r="NY447" s="1"/>
      <c r="NZ447" s="1"/>
      <c r="OA447" s="1"/>
      <c r="OB447" s="1"/>
      <c r="OC447" s="1"/>
      <c r="OD447" s="1"/>
      <c r="OE447" s="1"/>
      <c r="OF447" s="1"/>
      <c r="OG447" s="1"/>
      <c r="OH447" s="1"/>
      <c r="OI447" s="1"/>
      <c r="OJ447" s="1"/>
      <c r="OK447" s="1"/>
      <c r="OL447" s="1"/>
      <c r="OM447" s="1"/>
      <c r="ON447" s="1"/>
      <c r="OO447" s="1"/>
      <c r="OP447" s="1"/>
      <c r="OQ447" s="1"/>
      <c r="OR447" s="1"/>
      <c r="OS447" s="1"/>
      <c r="OT447" s="1"/>
      <c r="OU447" s="1"/>
      <c r="OV447" s="1"/>
      <c r="OW447" s="1"/>
      <c r="OX447" s="1"/>
      <c r="OY447" s="1"/>
      <c r="OZ447" s="1"/>
      <c r="PA447" s="1"/>
      <c r="PB447" s="1"/>
      <c r="PC447" s="1"/>
      <c r="PD447" s="1"/>
      <c r="PE447" s="1"/>
      <c r="PF447" s="1"/>
      <c r="PG447" s="1"/>
      <c r="PH447" s="1"/>
      <c r="PI447" s="1"/>
      <c r="PJ447" s="1"/>
      <c r="PK447" s="1"/>
      <c r="PL447" s="1"/>
      <c r="PM447" s="1"/>
      <c r="PN447" s="1"/>
      <c r="PO447" s="1"/>
      <c r="PP447" s="1"/>
      <c r="PQ447" s="1"/>
      <c r="PR447" s="1"/>
      <c r="PS447" s="1"/>
      <c r="PT447" s="1"/>
      <c r="PU447" s="1"/>
      <c r="PV447" s="1"/>
      <c r="PW447" s="1"/>
      <c r="PX447" s="1"/>
      <c r="PY447" s="1"/>
      <c r="PZ447" s="1"/>
      <c r="QA447" s="1"/>
      <c r="QB447" s="1"/>
      <c r="QC447" s="1"/>
      <c r="QD447" s="1"/>
      <c r="QE447" s="1"/>
      <c r="QF447" s="1"/>
      <c r="QG447" s="1"/>
      <c r="QH447" s="1"/>
      <c r="QI447" s="1"/>
      <c r="QJ447" s="1"/>
      <c r="QK447" s="1"/>
      <c r="QL447" s="1"/>
      <c r="QM447" s="1"/>
      <c r="QN447" s="1"/>
      <c r="QO447" s="1"/>
      <c r="QP447" s="1"/>
      <c r="QQ447" s="1"/>
      <c r="QR447" s="1"/>
      <c r="QS447" s="1"/>
      <c r="QT447" s="1"/>
      <c r="QU447" s="1"/>
      <c r="QV447" s="1"/>
      <c r="QW447" s="1"/>
      <c r="QX447" s="1"/>
      <c r="QY447" s="1"/>
      <c r="QZ447" s="1"/>
      <c r="RA447" s="1"/>
      <c r="RB447" s="1"/>
      <c r="RC447" s="1"/>
      <c r="RD447" s="1"/>
      <c r="RE447" s="1"/>
      <c r="RF447" s="1"/>
      <c r="RG447" s="1"/>
      <c r="RH447" s="1"/>
      <c r="RI447" s="1"/>
      <c r="RJ447" s="1"/>
      <c r="RK447" s="1"/>
      <c r="RL447" s="1"/>
      <c r="RM447" s="1"/>
      <c r="RN447" s="1"/>
      <c r="RO447" s="1"/>
      <c r="RP447" s="1"/>
      <c r="RQ447" s="1"/>
      <c r="RR447" s="1"/>
      <c r="RS447" s="1"/>
      <c r="RT447" s="1"/>
      <c r="RU447" s="1"/>
      <c r="RV447" s="1"/>
      <c r="RW447" s="1"/>
      <c r="RX447" s="1"/>
      <c r="RY447" s="1"/>
      <c r="RZ447" s="1"/>
      <c r="SA447" s="1"/>
      <c r="SB447" s="1"/>
      <c r="SC447" s="1"/>
      <c r="SD447" s="1"/>
      <c r="SE447" s="1"/>
      <c r="SF447" s="1"/>
      <c r="SG447" s="1"/>
      <c r="SH447" s="1"/>
      <c r="SI447" s="1"/>
      <c r="SJ447" s="1"/>
      <c r="SK447" s="1"/>
      <c r="SL447" s="1"/>
      <c r="SM447" s="1"/>
      <c r="SN447" s="1"/>
      <c r="SO447" s="1"/>
      <c r="SP447" s="1"/>
      <c r="SQ447" s="1"/>
      <c r="SR447" s="1"/>
      <c r="SS447" s="1"/>
      <c r="ST447" s="1"/>
      <c r="SU447" s="1"/>
      <c r="SV447" s="1"/>
      <c r="SW447" s="1"/>
      <c r="SX447" s="1"/>
      <c r="SY447" s="1"/>
      <c r="SZ447" s="1"/>
      <c r="TA447" s="1"/>
      <c r="TB447" s="1"/>
      <c r="TC447" s="1"/>
      <c r="TD447" s="1"/>
      <c r="TE447" s="1"/>
      <c r="TF447" s="1"/>
      <c r="TG447" s="1"/>
      <c r="TH447" s="1"/>
      <c r="TI447" s="1"/>
      <c r="TJ447" s="1"/>
      <c r="TK447" s="1"/>
      <c r="TL447" s="1"/>
      <c r="TM447" s="1"/>
      <c r="TN447" s="1"/>
      <c r="TO447" s="1"/>
      <c r="TP447" s="1"/>
      <c r="TQ447" s="1"/>
      <c r="TR447" s="1"/>
      <c r="TS447" s="1"/>
      <c r="TT447" s="1"/>
      <c r="TU447" s="1"/>
      <c r="TV447" s="1"/>
      <c r="TW447" s="1"/>
      <c r="TX447" s="1"/>
      <c r="TY447" s="1"/>
      <c r="TZ447" s="1"/>
      <c r="UA447" s="1"/>
      <c r="UB447" s="1"/>
      <c r="UC447" s="1"/>
      <c r="UD447" s="1"/>
      <c r="UE447" s="1"/>
      <c r="UF447" s="1"/>
      <c r="UG447" s="1"/>
      <c r="UH447" s="1"/>
      <c r="UI447" s="1"/>
      <c r="UJ447" s="1"/>
      <c r="UK447" s="1"/>
      <c r="UL447" s="1"/>
      <c r="UM447" s="1"/>
      <c r="UN447" s="1"/>
      <c r="UO447" s="1"/>
      <c r="UP447" s="1"/>
      <c r="UQ447" s="1"/>
      <c r="UR447" s="1"/>
      <c r="US447" s="1"/>
      <c r="UT447" s="1"/>
      <c r="UU447" s="1"/>
      <c r="UV447" s="1"/>
      <c r="UW447" s="1"/>
      <c r="UX447" s="1"/>
      <c r="UY447" s="1"/>
      <c r="UZ447" s="1"/>
      <c r="VA447" s="1"/>
      <c r="VB447" s="1"/>
      <c r="VC447" s="1"/>
      <c r="VD447" s="1"/>
      <c r="VE447" s="1"/>
      <c r="VF447" s="1"/>
      <c r="VG447" s="1"/>
      <c r="VH447" s="1"/>
      <c r="VI447" s="1"/>
      <c r="VJ447" s="1"/>
      <c r="VK447" s="1"/>
      <c r="VL447" s="1"/>
      <c r="VM447" s="1"/>
      <c r="VN447" s="1"/>
      <c r="VO447" s="1"/>
      <c r="VP447" s="1"/>
      <c r="VQ447" s="1"/>
      <c r="VR447" s="1"/>
      <c r="VS447" s="1"/>
      <c r="VT447" s="1"/>
      <c r="VU447" s="1"/>
      <c r="VV447" s="1"/>
      <c r="VW447" s="1"/>
      <c r="VX447" s="1"/>
      <c r="VY447" s="1"/>
      <c r="VZ447" s="1"/>
      <c r="WA447" s="1"/>
      <c r="WB447" s="1"/>
      <c r="WC447" s="1"/>
      <c r="WD447" s="1"/>
      <c r="WE447" s="1"/>
      <c r="WF447" s="1"/>
      <c r="WG447" s="1"/>
      <c r="WH447" s="1"/>
      <c r="WI447" s="1"/>
      <c r="WJ447" s="1"/>
      <c r="WK447" s="1"/>
      <c r="WL447" s="1"/>
      <c r="WM447" s="1"/>
      <c r="WN447" s="1"/>
      <c r="WO447" s="1"/>
      <c r="WP447" s="1"/>
      <c r="WQ447" s="1"/>
      <c r="WR447" s="1"/>
      <c r="WS447" s="1"/>
      <c r="WT447" s="1"/>
      <c r="WU447" s="1"/>
      <c r="WV447" s="1"/>
      <c r="WW447" s="1"/>
      <c r="WX447" s="1"/>
      <c r="WY447" s="1"/>
      <c r="WZ447" s="1"/>
      <c r="XA447" s="1"/>
      <c r="XB447" s="1"/>
      <c r="XC447" s="1"/>
      <c r="XD447" s="1"/>
      <c r="XE447" s="1"/>
      <c r="XF447" s="1"/>
      <c r="XG447" s="1"/>
      <c r="XH447" s="1"/>
      <c r="XI447" s="1"/>
      <c r="XJ447" s="1"/>
      <c r="XK447" s="1"/>
      <c r="XL447" s="1"/>
      <c r="XM447" s="1"/>
      <c r="XN447" s="1"/>
      <c r="XO447" s="1"/>
      <c r="XP447" s="1"/>
      <c r="XQ447" s="1"/>
      <c r="XR447" s="1"/>
      <c r="XS447" s="1"/>
      <c r="XT447" s="1"/>
      <c r="XU447" s="1"/>
      <c r="XV447" s="1"/>
      <c r="XW447" s="1"/>
      <c r="XX447" s="1"/>
      <c r="XY447" s="1"/>
      <c r="XZ447" s="1"/>
      <c r="YA447" s="1"/>
      <c r="YB447" s="1"/>
      <c r="YC447" s="1"/>
      <c r="YD447" s="1"/>
      <c r="YE447" s="1"/>
      <c r="YF447" s="1"/>
      <c r="YG447" s="1"/>
      <c r="YH447" s="1"/>
      <c r="YI447" s="1"/>
      <c r="YJ447" s="1"/>
      <c r="YK447" s="1"/>
      <c r="YL447" s="1"/>
      <c r="YM447" s="1"/>
      <c r="YN447" s="1"/>
      <c r="YO447" s="1"/>
      <c r="YP447" s="1"/>
      <c r="YQ447" s="1"/>
      <c r="YR447" s="1"/>
      <c r="YS447" s="1"/>
      <c r="YT447" s="1"/>
      <c r="YU447" s="1"/>
      <c r="YV447" s="1"/>
      <c r="YW447" s="1"/>
      <c r="YX447" s="1"/>
      <c r="YY447" s="1"/>
      <c r="YZ447" s="1"/>
      <c r="ZA447" s="1"/>
      <c r="ZB447" s="1"/>
      <c r="ZC447" s="1"/>
      <c r="ZD447" s="1"/>
      <c r="ZE447" s="1"/>
      <c r="ZF447" s="1"/>
      <c r="ZG447" s="1"/>
      <c r="ZH447" s="1"/>
      <c r="ZI447" s="1"/>
      <c r="ZJ447" s="1"/>
      <c r="ZK447" s="1"/>
      <c r="ZL447" s="1"/>
      <c r="ZM447" s="1"/>
      <c r="ZN447" s="1"/>
      <c r="ZO447" s="1"/>
      <c r="ZP447" s="1"/>
      <c r="ZQ447" s="1"/>
      <c r="ZR447" s="1"/>
      <c r="ZS447" s="1"/>
      <c r="ZT447" s="1"/>
      <c r="ZU447" s="1"/>
      <c r="ZV447" s="1"/>
      <c r="ZW447" s="1"/>
      <c r="ZX447" s="1"/>
      <c r="ZY447" s="1"/>
      <c r="ZZ447" s="1"/>
      <c r="AAA447" s="1"/>
      <c r="AAB447" s="1"/>
      <c r="AAC447" s="1"/>
      <c r="AAD447" s="1"/>
      <c r="AAE447" s="1"/>
      <c r="AAF447" s="1"/>
      <c r="AAG447" s="1"/>
      <c r="AAH447" s="1"/>
      <c r="AAI447" s="1"/>
      <c r="AAJ447" s="1"/>
      <c r="AAK447" s="1"/>
      <c r="AAL447" s="1"/>
      <c r="AAM447" s="1"/>
      <c r="AAN447" s="1"/>
      <c r="AAO447" s="1"/>
      <c r="AAP447" s="1"/>
      <c r="AAQ447" s="1"/>
      <c r="AAR447" s="1"/>
      <c r="AAS447" s="1"/>
      <c r="AAT447" s="1"/>
      <c r="AAU447" s="1"/>
      <c r="AAV447" s="1"/>
      <c r="AAW447" s="1"/>
      <c r="AAX447" s="1"/>
      <c r="AAY447" s="1"/>
      <c r="AAZ447" s="1"/>
      <c r="ABA447" s="1"/>
      <c r="ABB447" s="1"/>
      <c r="ABC447" s="1"/>
      <c r="ABD447" s="1"/>
      <c r="ABE447" s="1"/>
      <c r="ABF447" s="1"/>
      <c r="ABG447" s="1"/>
      <c r="ABH447" s="1"/>
      <c r="ABI447" s="1"/>
      <c r="ABJ447" s="1"/>
      <c r="ABK447" s="1"/>
      <c r="ABL447" s="1"/>
      <c r="ABM447" s="1"/>
      <c r="ABN447" s="1"/>
      <c r="ABO447" s="1"/>
      <c r="ABP447" s="1"/>
      <c r="ABQ447" s="1"/>
      <c r="ABR447" s="1"/>
      <c r="ABS447" s="1"/>
      <c r="ABT447" s="1"/>
      <c r="ABU447" s="1"/>
      <c r="ABV447" s="1"/>
      <c r="ABW447" s="1"/>
      <c r="ABX447" s="1"/>
      <c r="ABY447" s="1"/>
      <c r="ABZ447" s="1"/>
      <c r="ACA447" s="1"/>
      <c r="ACB447" s="1"/>
      <c r="ACC447" s="1"/>
      <c r="ACD447" s="1"/>
      <c r="ACE447" s="1"/>
      <c r="ACF447" s="1"/>
      <c r="ACG447" s="1"/>
      <c r="ACH447" s="1"/>
      <c r="ACI447" s="1"/>
      <c r="ACJ447" s="1"/>
      <c r="ACK447" s="1"/>
      <c r="ACL447" s="1"/>
      <c r="ACM447" s="1"/>
      <c r="ACN447" s="1"/>
      <c r="ACO447" s="1"/>
      <c r="ACP447" s="1"/>
      <c r="ACQ447" s="1"/>
      <c r="ACR447" s="1"/>
      <c r="ACS447" s="1"/>
      <c r="ACT447" s="1"/>
      <c r="ACU447" s="1"/>
      <c r="ACV447" s="1"/>
      <c r="ACW447" s="1"/>
      <c r="ACX447" s="1"/>
      <c r="ACY447" s="1"/>
      <c r="ACZ447" s="1"/>
      <c r="ADA447" s="1"/>
      <c r="ADB447" s="1"/>
      <c r="ADC447" s="1"/>
      <c r="ADD447" s="1"/>
      <c r="ADE447" s="1"/>
      <c r="ADF447" s="1"/>
      <c r="ADG447" s="1"/>
      <c r="ADH447" s="1"/>
      <c r="ADI447" s="1"/>
      <c r="ADJ447" s="1"/>
      <c r="ADK447" s="1"/>
      <c r="ADL447" s="1"/>
      <c r="ADM447" s="1"/>
      <c r="ADN447" s="1"/>
      <c r="ADO447" s="1"/>
      <c r="ADP447" s="1"/>
      <c r="ADQ447" s="1"/>
      <c r="ADR447" s="1"/>
      <c r="ADS447" s="1"/>
      <c r="ADT447" s="1"/>
      <c r="ADU447" s="1"/>
      <c r="ADV447" s="1"/>
      <c r="ADW447" s="1"/>
      <c r="ADX447" s="1"/>
      <c r="ADY447" s="1"/>
      <c r="ADZ447" s="1"/>
      <c r="AEA447" s="1"/>
      <c r="AEB447" s="1"/>
      <c r="AEC447" s="1"/>
      <c r="AED447" s="1"/>
      <c r="AEE447" s="1"/>
      <c r="AEF447" s="1"/>
      <c r="AEG447" s="1"/>
      <c r="AEH447" s="1"/>
      <c r="AEI447" s="1"/>
      <c r="AEJ447" s="1"/>
      <c r="AEK447" s="1"/>
      <c r="AEL447" s="1"/>
      <c r="AEM447" s="1"/>
      <c r="AEN447" s="1"/>
      <c r="AEO447" s="1"/>
      <c r="AEP447" s="1"/>
      <c r="AEQ447" s="1"/>
      <c r="AER447" s="1"/>
      <c r="AES447" s="1"/>
      <c r="AET447" s="1"/>
      <c r="AEU447" s="1"/>
      <c r="AEV447" s="1"/>
      <c r="AEW447" s="1"/>
      <c r="AEX447" s="1"/>
      <c r="AEY447" s="1"/>
      <c r="AEZ447" s="1"/>
      <c r="AFA447" s="1"/>
      <c r="AFB447" s="1"/>
      <c r="AFC447" s="1"/>
      <c r="AFD447" s="1"/>
      <c r="AFE447" s="1"/>
      <c r="AFF447" s="1"/>
      <c r="AFG447" s="1"/>
      <c r="AFH447" s="1"/>
      <c r="AFI447" s="1"/>
      <c r="AFJ447" s="1"/>
      <c r="AFK447" s="1"/>
      <c r="AFL447" s="1"/>
      <c r="AFM447" s="1"/>
      <c r="AFN447" s="1"/>
      <c r="AFO447" s="1"/>
      <c r="AFP447" s="1"/>
      <c r="AFQ447" s="1"/>
      <c r="AFR447" s="1"/>
      <c r="AFS447" s="1"/>
      <c r="AFT447" s="1"/>
      <c r="AFU447" s="1"/>
      <c r="AFV447" s="1"/>
      <c r="AFW447" s="1"/>
      <c r="AFX447" s="1"/>
      <c r="AFY447" s="1"/>
      <c r="AFZ447" s="1"/>
      <c r="AGA447" s="1"/>
      <c r="AGB447" s="1"/>
      <c r="AGC447" s="1"/>
      <c r="AGD447" s="1"/>
      <c r="AGE447" s="1"/>
      <c r="AGF447" s="1"/>
      <c r="AGG447" s="1"/>
      <c r="AGH447" s="1"/>
      <c r="AGI447" s="1"/>
      <c r="AGJ447" s="1"/>
      <c r="AGK447" s="1"/>
      <c r="AGL447" s="1"/>
      <c r="AGM447" s="1"/>
      <c r="AGN447" s="1"/>
      <c r="AGO447" s="1"/>
      <c r="AGP447" s="1"/>
      <c r="AGQ447" s="1"/>
      <c r="AGR447" s="1"/>
      <c r="AGS447" s="1"/>
      <c r="AGT447" s="1"/>
      <c r="AGU447" s="1"/>
      <c r="AGV447" s="1"/>
      <c r="AGW447" s="1"/>
      <c r="AGX447" s="1"/>
      <c r="AGY447" s="1"/>
      <c r="AGZ447" s="1"/>
      <c r="AHA447" s="1"/>
      <c r="AHB447" s="1"/>
      <c r="AHC447" s="1"/>
      <c r="AHD447" s="1"/>
      <c r="AHE447" s="1"/>
      <c r="AHF447" s="1"/>
      <c r="AHG447" s="1"/>
      <c r="AHH447" s="1"/>
      <c r="AHI447" s="1"/>
      <c r="AHJ447" s="1"/>
      <c r="AHK447" s="1"/>
      <c r="AHL447" s="1"/>
      <c r="AHM447" s="1"/>
      <c r="AHN447" s="1"/>
      <c r="AHO447" s="1"/>
      <c r="AHP447" s="1"/>
      <c r="AHQ447" s="1"/>
      <c r="AHR447" s="1"/>
      <c r="AHS447" s="1"/>
      <c r="AHT447" s="1"/>
      <c r="AHU447" s="1"/>
      <c r="AHV447" s="1"/>
      <c r="AHW447" s="1"/>
      <c r="AHX447" s="1"/>
      <c r="AHY447" s="1"/>
      <c r="AHZ447" s="1"/>
      <c r="AIA447" s="1"/>
      <c r="AIB447" s="1"/>
      <c r="AIC447" s="1"/>
      <c r="AID447" s="1"/>
      <c r="AIE447" s="1"/>
      <c r="AIF447" s="1"/>
      <c r="AIG447" s="1"/>
      <c r="AIH447" s="1"/>
      <c r="AII447" s="1"/>
      <c r="AIJ447" s="1"/>
      <c r="AIK447" s="1"/>
      <c r="AIL447" s="1"/>
      <c r="AIM447" s="1"/>
      <c r="AIN447" s="1"/>
      <c r="AIO447" s="1"/>
      <c r="AIP447" s="1"/>
      <c r="AIQ447" s="1"/>
      <c r="AIR447" s="1"/>
      <c r="AIS447" s="1"/>
      <c r="AIT447" s="1"/>
      <c r="AIU447" s="1"/>
      <c r="AIV447" s="1"/>
      <c r="AIW447" s="1"/>
      <c r="AIX447" s="1"/>
      <c r="AIY447" s="1"/>
      <c r="AIZ447" s="1"/>
      <c r="AJA447" s="1"/>
      <c r="AJB447" s="1"/>
      <c r="AJC447" s="1"/>
      <c r="AJD447" s="1"/>
      <c r="AJE447" s="1"/>
      <c r="AJF447" s="1"/>
      <c r="AJG447" s="1"/>
      <c r="AJH447" s="1"/>
      <c r="AJI447" s="1"/>
      <c r="AJJ447" s="1"/>
      <c r="AJK447" s="1"/>
      <c r="AJL447" s="1"/>
      <c r="AJM447" s="1"/>
      <c r="AJN447" s="1"/>
      <c r="AJO447" s="1"/>
      <c r="AJP447" s="1"/>
      <c r="AJQ447" s="1"/>
      <c r="AJR447" s="1"/>
      <c r="AJS447" s="1"/>
      <c r="AJT447" s="1"/>
      <c r="AJU447" s="1"/>
      <c r="AJV447" s="1"/>
      <c r="AJW447" s="1"/>
      <c r="AJX447" s="1"/>
      <c r="AJY447" s="1"/>
      <c r="AJZ447" s="1"/>
      <c r="AKA447" s="1"/>
      <c r="AKB447" s="1"/>
      <c r="AKC447" s="1"/>
      <c r="AKD447" s="1"/>
      <c r="AKE447" s="1"/>
      <c r="AKF447" s="1"/>
      <c r="AKG447" s="1"/>
      <c r="AKH447" s="1"/>
      <c r="AKI447" s="1"/>
      <c r="AKJ447" s="1"/>
      <c r="AKK447" s="1"/>
      <c r="AKL447" s="1"/>
      <c r="AKM447" s="1"/>
      <c r="AKN447" s="1"/>
      <c r="AKO447" s="1"/>
      <c r="AKP447" s="1"/>
      <c r="AKQ447" s="1"/>
      <c r="AKR447" s="1"/>
      <c r="AKS447" s="1"/>
      <c r="AKT447" s="1"/>
      <c r="AKU447" s="1"/>
      <c r="AKV447" s="1"/>
      <c r="AKW447" s="1"/>
      <c r="AKX447" s="1"/>
      <c r="AKY447" s="1"/>
      <c r="AKZ447" s="1"/>
      <c r="ALA447" s="1"/>
      <c r="ALB447" s="1"/>
      <c r="ALC447" s="1"/>
      <c r="ALD447" s="1"/>
      <c r="ALE447" s="1"/>
      <c r="ALF447" s="1"/>
      <c r="ALG447" s="1"/>
      <c r="ALH447" s="1"/>
      <c r="ALI447" s="1"/>
      <c r="ALJ447" s="1"/>
      <c r="ALK447" s="1"/>
      <c r="ALL447" s="1"/>
      <c r="ALM447" s="1"/>
      <c r="ALN447" s="1"/>
      <c r="ALO447" s="1"/>
      <c r="ALP447" s="1"/>
      <c r="ALQ447" s="1"/>
      <c r="ALR447" s="1"/>
      <c r="ALS447" s="1"/>
      <c r="ALT447" s="1"/>
      <c r="ALU447" s="1"/>
      <c r="ALV447" s="1"/>
      <c r="ALW447" s="1"/>
      <c r="ALX447" s="1"/>
      <c r="ALY447" s="1"/>
      <c r="ALZ447" s="1"/>
      <c r="AMA447" s="1"/>
      <c r="AMB447" s="1"/>
      <c r="AMC447" s="1"/>
      <c r="AMD447" s="1"/>
      <c r="AME447" s="1"/>
      <c r="AMF447" s="1"/>
      <c r="AMG447" s="1"/>
      <c r="AMH447" s="1"/>
      <c r="AMI447" s="1"/>
      <c r="AMJ447" s="1"/>
    </row>
    <row r="448" spans="1:1024" customFormat="1" hidden="1" x14ac:dyDescent="0.25">
      <c r="A448" s="18" t="s">
        <v>1005</v>
      </c>
      <c r="B448" s="10">
        <v>8443999000</v>
      </c>
      <c r="C448" s="10" t="s">
        <v>1003</v>
      </c>
      <c r="D448" s="13"/>
      <c r="E448" s="27" t="s">
        <v>870</v>
      </c>
      <c r="F448" s="10"/>
      <c r="G448" s="10"/>
      <c r="H448" s="10"/>
      <c r="I448" s="10"/>
      <c r="J448" s="10"/>
      <c r="K448" s="38" t="s">
        <v>858</v>
      </c>
      <c r="L448" s="38">
        <v>7118004789</v>
      </c>
      <c r="M448" s="38" t="s">
        <v>859</v>
      </c>
      <c r="N448" s="13" t="s">
        <v>860</v>
      </c>
      <c r="O448" s="13" t="s">
        <v>861</v>
      </c>
      <c r="P448" s="15">
        <v>8443</v>
      </c>
      <c r="Q448" s="13" t="str">
        <f>MID(Таблица1[[#This Row],[ТН ВЭД 1]],1,2)</f>
        <v>84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  <c r="KK448" s="1"/>
      <c r="KL448" s="1"/>
      <c r="KM448" s="1"/>
      <c r="KN448" s="1"/>
      <c r="KO448" s="1"/>
      <c r="KP448" s="1"/>
      <c r="KQ448" s="1"/>
      <c r="KR448" s="1"/>
      <c r="KS448" s="1"/>
      <c r="KT448" s="1"/>
      <c r="KU448" s="1"/>
      <c r="KV448" s="1"/>
      <c r="KW448" s="1"/>
      <c r="KX448" s="1"/>
      <c r="KY448" s="1"/>
      <c r="KZ448" s="1"/>
      <c r="LA448" s="1"/>
      <c r="LB448" s="1"/>
      <c r="LC448" s="1"/>
      <c r="LD448" s="1"/>
      <c r="LE448" s="1"/>
      <c r="LF448" s="1"/>
      <c r="LG448" s="1"/>
      <c r="LH448" s="1"/>
      <c r="LI448" s="1"/>
      <c r="LJ448" s="1"/>
      <c r="LK448" s="1"/>
      <c r="LL448" s="1"/>
      <c r="LM448" s="1"/>
      <c r="LN448" s="1"/>
      <c r="LO448" s="1"/>
      <c r="LP448" s="1"/>
      <c r="LQ448" s="1"/>
      <c r="LR448" s="1"/>
      <c r="LS448" s="1"/>
      <c r="LT448" s="1"/>
      <c r="LU448" s="1"/>
      <c r="LV448" s="1"/>
      <c r="LW448" s="1"/>
      <c r="LX448" s="1"/>
      <c r="LY448" s="1"/>
      <c r="LZ448" s="1"/>
      <c r="MA448" s="1"/>
      <c r="MB448" s="1"/>
      <c r="MC448" s="1"/>
      <c r="MD448" s="1"/>
      <c r="ME448" s="1"/>
      <c r="MF448" s="1"/>
      <c r="MG448" s="1"/>
      <c r="MH448" s="1"/>
      <c r="MI448" s="1"/>
      <c r="MJ448" s="1"/>
      <c r="MK448" s="1"/>
      <c r="ML448" s="1"/>
      <c r="MM448" s="1"/>
      <c r="MN448" s="1"/>
      <c r="MO448" s="1"/>
      <c r="MP448" s="1"/>
      <c r="MQ448" s="1"/>
      <c r="MR448" s="1"/>
      <c r="MS448" s="1"/>
      <c r="MT448" s="1"/>
      <c r="MU448" s="1"/>
      <c r="MV448" s="1"/>
      <c r="MW448" s="1"/>
      <c r="MX448" s="1"/>
      <c r="MY448" s="1"/>
      <c r="MZ448" s="1"/>
      <c r="NA448" s="1"/>
      <c r="NB448" s="1"/>
      <c r="NC448" s="1"/>
      <c r="ND448" s="1"/>
      <c r="NE448" s="1"/>
      <c r="NF448" s="1"/>
      <c r="NG448" s="1"/>
      <c r="NH448" s="1"/>
      <c r="NI448" s="1"/>
      <c r="NJ448" s="1"/>
      <c r="NK448" s="1"/>
      <c r="NL448" s="1"/>
      <c r="NM448" s="1"/>
      <c r="NN448" s="1"/>
      <c r="NO448" s="1"/>
      <c r="NP448" s="1"/>
      <c r="NQ448" s="1"/>
      <c r="NR448" s="1"/>
      <c r="NS448" s="1"/>
      <c r="NT448" s="1"/>
      <c r="NU448" s="1"/>
      <c r="NV448" s="1"/>
      <c r="NW448" s="1"/>
      <c r="NX448" s="1"/>
      <c r="NY448" s="1"/>
      <c r="NZ448" s="1"/>
      <c r="OA448" s="1"/>
      <c r="OB448" s="1"/>
      <c r="OC448" s="1"/>
      <c r="OD448" s="1"/>
      <c r="OE448" s="1"/>
      <c r="OF448" s="1"/>
      <c r="OG448" s="1"/>
      <c r="OH448" s="1"/>
      <c r="OI448" s="1"/>
      <c r="OJ448" s="1"/>
      <c r="OK448" s="1"/>
      <c r="OL448" s="1"/>
      <c r="OM448" s="1"/>
      <c r="ON448" s="1"/>
      <c r="OO448" s="1"/>
      <c r="OP448" s="1"/>
      <c r="OQ448" s="1"/>
      <c r="OR448" s="1"/>
      <c r="OS448" s="1"/>
      <c r="OT448" s="1"/>
      <c r="OU448" s="1"/>
      <c r="OV448" s="1"/>
      <c r="OW448" s="1"/>
      <c r="OX448" s="1"/>
      <c r="OY448" s="1"/>
      <c r="OZ448" s="1"/>
      <c r="PA448" s="1"/>
      <c r="PB448" s="1"/>
      <c r="PC448" s="1"/>
      <c r="PD448" s="1"/>
      <c r="PE448" s="1"/>
      <c r="PF448" s="1"/>
      <c r="PG448" s="1"/>
      <c r="PH448" s="1"/>
      <c r="PI448" s="1"/>
      <c r="PJ448" s="1"/>
      <c r="PK448" s="1"/>
      <c r="PL448" s="1"/>
      <c r="PM448" s="1"/>
      <c r="PN448" s="1"/>
      <c r="PO448" s="1"/>
      <c r="PP448" s="1"/>
      <c r="PQ448" s="1"/>
      <c r="PR448" s="1"/>
      <c r="PS448" s="1"/>
      <c r="PT448" s="1"/>
      <c r="PU448" s="1"/>
      <c r="PV448" s="1"/>
      <c r="PW448" s="1"/>
      <c r="PX448" s="1"/>
      <c r="PY448" s="1"/>
      <c r="PZ448" s="1"/>
      <c r="QA448" s="1"/>
      <c r="QB448" s="1"/>
      <c r="QC448" s="1"/>
      <c r="QD448" s="1"/>
      <c r="QE448" s="1"/>
      <c r="QF448" s="1"/>
      <c r="QG448" s="1"/>
      <c r="QH448" s="1"/>
      <c r="QI448" s="1"/>
      <c r="QJ448" s="1"/>
      <c r="QK448" s="1"/>
      <c r="QL448" s="1"/>
      <c r="QM448" s="1"/>
      <c r="QN448" s="1"/>
      <c r="QO448" s="1"/>
      <c r="QP448" s="1"/>
      <c r="QQ448" s="1"/>
      <c r="QR448" s="1"/>
      <c r="QS448" s="1"/>
      <c r="QT448" s="1"/>
      <c r="QU448" s="1"/>
      <c r="QV448" s="1"/>
      <c r="QW448" s="1"/>
      <c r="QX448" s="1"/>
      <c r="QY448" s="1"/>
      <c r="QZ448" s="1"/>
      <c r="RA448" s="1"/>
      <c r="RB448" s="1"/>
      <c r="RC448" s="1"/>
      <c r="RD448" s="1"/>
      <c r="RE448" s="1"/>
      <c r="RF448" s="1"/>
      <c r="RG448" s="1"/>
      <c r="RH448" s="1"/>
      <c r="RI448" s="1"/>
      <c r="RJ448" s="1"/>
      <c r="RK448" s="1"/>
      <c r="RL448" s="1"/>
      <c r="RM448" s="1"/>
      <c r="RN448" s="1"/>
      <c r="RO448" s="1"/>
      <c r="RP448" s="1"/>
      <c r="RQ448" s="1"/>
      <c r="RR448" s="1"/>
      <c r="RS448" s="1"/>
      <c r="RT448" s="1"/>
      <c r="RU448" s="1"/>
      <c r="RV448" s="1"/>
      <c r="RW448" s="1"/>
      <c r="RX448" s="1"/>
      <c r="RY448" s="1"/>
      <c r="RZ448" s="1"/>
      <c r="SA448" s="1"/>
      <c r="SB448" s="1"/>
      <c r="SC448" s="1"/>
      <c r="SD448" s="1"/>
      <c r="SE448" s="1"/>
      <c r="SF448" s="1"/>
      <c r="SG448" s="1"/>
      <c r="SH448" s="1"/>
      <c r="SI448" s="1"/>
      <c r="SJ448" s="1"/>
      <c r="SK448" s="1"/>
      <c r="SL448" s="1"/>
      <c r="SM448" s="1"/>
      <c r="SN448" s="1"/>
      <c r="SO448" s="1"/>
      <c r="SP448" s="1"/>
      <c r="SQ448" s="1"/>
      <c r="SR448" s="1"/>
      <c r="SS448" s="1"/>
      <c r="ST448" s="1"/>
      <c r="SU448" s="1"/>
      <c r="SV448" s="1"/>
      <c r="SW448" s="1"/>
      <c r="SX448" s="1"/>
      <c r="SY448" s="1"/>
      <c r="SZ448" s="1"/>
      <c r="TA448" s="1"/>
      <c r="TB448" s="1"/>
      <c r="TC448" s="1"/>
      <c r="TD448" s="1"/>
      <c r="TE448" s="1"/>
      <c r="TF448" s="1"/>
      <c r="TG448" s="1"/>
      <c r="TH448" s="1"/>
      <c r="TI448" s="1"/>
      <c r="TJ448" s="1"/>
      <c r="TK448" s="1"/>
      <c r="TL448" s="1"/>
      <c r="TM448" s="1"/>
      <c r="TN448" s="1"/>
      <c r="TO448" s="1"/>
      <c r="TP448" s="1"/>
      <c r="TQ448" s="1"/>
      <c r="TR448" s="1"/>
      <c r="TS448" s="1"/>
      <c r="TT448" s="1"/>
      <c r="TU448" s="1"/>
      <c r="TV448" s="1"/>
      <c r="TW448" s="1"/>
      <c r="TX448" s="1"/>
      <c r="TY448" s="1"/>
      <c r="TZ448" s="1"/>
      <c r="UA448" s="1"/>
      <c r="UB448" s="1"/>
      <c r="UC448" s="1"/>
      <c r="UD448" s="1"/>
      <c r="UE448" s="1"/>
      <c r="UF448" s="1"/>
      <c r="UG448" s="1"/>
      <c r="UH448" s="1"/>
      <c r="UI448" s="1"/>
      <c r="UJ448" s="1"/>
      <c r="UK448" s="1"/>
      <c r="UL448" s="1"/>
      <c r="UM448" s="1"/>
      <c r="UN448" s="1"/>
      <c r="UO448" s="1"/>
      <c r="UP448" s="1"/>
      <c r="UQ448" s="1"/>
      <c r="UR448" s="1"/>
      <c r="US448" s="1"/>
      <c r="UT448" s="1"/>
      <c r="UU448" s="1"/>
      <c r="UV448" s="1"/>
      <c r="UW448" s="1"/>
      <c r="UX448" s="1"/>
      <c r="UY448" s="1"/>
      <c r="UZ448" s="1"/>
      <c r="VA448" s="1"/>
      <c r="VB448" s="1"/>
      <c r="VC448" s="1"/>
      <c r="VD448" s="1"/>
      <c r="VE448" s="1"/>
      <c r="VF448" s="1"/>
      <c r="VG448" s="1"/>
      <c r="VH448" s="1"/>
      <c r="VI448" s="1"/>
      <c r="VJ448" s="1"/>
      <c r="VK448" s="1"/>
      <c r="VL448" s="1"/>
      <c r="VM448" s="1"/>
      <c r="VN448" s="1"/>
      <c r="VO448" s="1"/>
      <c r="VP448" s="1"/>
      <c r="VQ448" s="1"/>
      <c r="VR448" s="1"/>
      <c r="VS448" s="1"/>
      <c r="VT448" s="1"/>
      <c r="VU448" s="1"/>
      <c r="VV448" s="1"/>
      <c r="VW448" s="1"/>
      <c r="VX448" s="1"/>
      <c r="VY448" s="1"/>
      <c r="VZ448" s="1"/>
      <c r="WA448" s="1"/>
      <c r="WB448" s="1"/>
      <c r="WC448" s="1"/>
      <c r="WD448" s="1"/>
      <c r="WE448" s="1"/>
      <c r="WF448" s="1"/>
      <c r="WG448" s="1"/>
      <c r="WH448" s="1"/>
      <c r="WI448" s="1"/>
      <c r="WJ448" s="1"/>
      <c r="WK448" s="1"/>
      <c r="WL448" s="1"/>
      <c r="WM448" s="1"/>
      <c r="WN448" s="1"/>
      <c r="WO448" s="1"/>
      <c r="WP448" s="1"/>
      <c r="WQ448" s="1"/>
      <c r="WR448" s="1"/>
      <c r="WS448" s="1"/>
      <c r="WT448" s="1"/>
      <c r="WU448" s="1"/>
      <c r="WV448" s="1"/>
      <c r="WW448" s="1"/>
      <c r="WX448" s="1"/>
      <c r="WY448" s="1"/>
      <c r="WZ448" s="1"/>
      <c r="XA448" s="1"/>
      <c r="XB448" s="1"/>
      <c r="XC448" s="1"/>
      <c r="XD448" s="1"/>
      <c r="XE448" s="1"/>
      <c r="XF448" s="1"/>
      <c r="XG448" s="1"/>
      <c r="XH448" s="1"/>
      <c r="XI448" s="1"/>
      <c r="XJ448" s="1"/>
      <c r="XK448" s="1"/>
      <c r="XL448" s="1"/>
      <c r="XM448" s="1"/>
      <c r="XN448" s="1"/>
      <c r="XO448" s="1"/>
      <c r="XP448" s="1"/>
      <c r="XQ448" s="1"/>
      <c r="XR448" s="1"/>
      <c r="XS448" s="1"/>
      <c r="XT448" s="1"/>
      <c r="XU448" s="1"/>
      <c r="XV448" s="1"/>
      <c r="XW448" s="1"/>
      <c r="XX448" s="1"/>
      <c r="XY448" s="1"/>
      <c r="XZ448" s="1"/>
      <c r="YA448" s="1"/>
      <c r="YB448" s="1"/>
      <c r="YC448" s="1"/>
      <c r="YD448" s="1"/>
      <c r="YE448" s="1"/>
      <c r="YF448" s="1"/>
      <c r="YG448" s="1"/>
      <c r="YH448" s="1"/>
      <c r="YI448" s="1"/>
      <c r="YJ448" s="1"/>
      <c r="YK448" s="1"/>
      <c r="YL448" s="1"/>
      <c r="YM448" s="1"/>
      <c r="YN448" s="1"/>
      <c r="YO448" s="1"/>
      <c r="YP448" s="1"/>
      <c r="YQ448" s="1"/>
      <c r="YR448" s="1"/>
      <c r="YS448" s="1"/>
      <c r="YT448" s="1"/>
      <c r="YU448" s="1"/>
      <c r="YV448" s="1"/>
      <c r="YW448" s="1"/>
      <c r="YX448" s="1"/>
      <c r="YY448" s="1"/>
      <c r="YZ448" s="1"/>
      <c r="ZA448" s="1"/>
      <c r="ZB448" s="1"/>
      <c r="ZC448" s="1"/>
      <c r="ZD448" s="1"/>
      <c r="ZE448" s="1"/>
      <c r="ZF448" s="1"/>
      <c r="ZG448" s="1"/>
      <c r="ZH448" s="1"/>
      <c r="ZI448" s="1"/>
      <c r="ZJ448" s="1"/>
      <c r="ZK448" s="1"/>
      <c r="ZL448" s="1"/>
      <c r="ZM448" s="1"/>
      <c r="ZN448" s="1"/>
      <c r="ZO448" s="1"/>
      <c r="ZP448" s="1"/>
      <c r="ZQ448" s="1"/>
      <c r="ZR448" s="1"/>
      <c r="ZS448" s="1"/>
      <c r="ZT448" s="1"/>
      <c r="ZU448" s="1"/>
      <c r="ZV448" s="1"/>
      <c r="ZW448" s="1"/>
      <c r="ZX448" s="1"/>
      <c r="ZY448" s="1"/>
      <c r="ZZ448" s="1"/>
      <c r="AAA448" s="1"/>
      <c r="AAB448" s="1"/>
      <c r="AAC448" s="1"/>
      <c r="AAD448" s="1"/>
      <c r="AAE448" s="1"/>
      <c r="AAF448" s="1"/>
      <c r="AAG448" s="1"/>
      <c r="AAH448" s="1"/>
      <c r="AAI448" s="1"/>
      <c r="AAJ448" s="1"/>
      <c r="AAK448" s="1"/>
      <c r="AAL448" s="1"/>
      <c r="AAM448" s="1"/>
      <c r="AAN448" s="1"/>
      <c r="AAO448" s="1"/>
      <c r="AAP448" s="1"/>
      <c r="AAQ448" s="1"/>
      <c r="AAR448" s="1"/>
      <c r="AAS448" s="1"/>
      <c r="AAT448" s="1"/>
      <c r="AAU448" s="1"/>
      <c r="AAV448" s="1"/>
      <c r="AAW448" s="1"/>
      <c r="AAX448" s="1"/>
      <c r="AAY448" s="1"/>
      <c r="AAZ448" s="1"/>
      <c r="ABA448" s="1"/>
      <c r="ABB448" s="1"/>
      <c r="ABC448" s="1"/>
      <c r="ABD448" s="1"/>
      <c r="ABE448" s="1"/>
      <c r="ABF448" s="1"/>
      <c r="ABG448" s="1"/>
      <c r="ABH448" s="1"/>
      <c r="ABI448" s="1"/>
      <c r="ABJ448" s="1"/>
      <c r="ABK448" s="1"/>
      <c r="ABL448" s="1"/>
      <c r="ABM448" s="1"/>
      <c r="ABN448" s="1"/>
      <c r="ABO448" s="1"/>
      <c r="ABP448" s="1"/>
      <c r="ABQ448" s="1"/>
      <c r="ABR448" s="1"/>
      <c r="ABS448" s="1"/>
      <c r="ABT448" s="1"/>
      <c r="ABU448" s="1"/>
      <c r="ABV448" s="1"/>
      <c r="ABW448" s="1"/>
      <c r="ABX448" s="1"/>
      <c r="ABY448" s="1"/>
      <c r="ABZ448" s="1"/>
      <c r="ACA448" s="1"/>
      <c r="ACB448" s="1"/>
      <c r="ACC448" s="1"/>
      <c r="ACD448" s="1"/>
      <c r="ACE448" s="1"/>
      <c r="ACF448" s="1"/>
      <c r="ACG448" s="1"/>
      <c r="ACH448" s="1"/>
      <c r="ACI448" s="1"/>
      <c r="ACJ448" s="1"/>
      <c r="ACK448" s="1"/>
      <c r="ACL448" s="1"/>
      <c r="ACM448" s="1"/>
      <c r="ACN448" s="1"/>
      <c r="ACO448" s="1"/>
      <c r="ACP448" s="1"/>
      <c r="ACQ448" s="1"/>
      <c r="ACR448" s="1"/>
      <c r="ACS448" s="1"/>
      <c r="ACT448" s="1"/>
      <c r="ACU448" s="1"/>
      <c r="ACV448" s="1"/>
      <c r="ACW448" s="1"/>
      <c r="ACX448" s="1"/>
      <c r="ACY448" s="1"/>
      <c r="ACZ448" s="1"/>
      <c r="ADA448" s="1"/>
      <c r="ADB448" s="1"/>
      <c r="ADC448" s="1"/>
      <c r="ADD448" s="1"/>
      <c r="ADE448" s="1"/>
      <c r="ADF448" s="1"/>
      <c r="ADG448" s="1"/>
      <c r="ADH448" s="1"/>
      <c r="ADI448" s="1"/>
      <c r="ADJ448" s="1"/>
      <c r="ADK448" s="1"/>
      <c r="ADL448" s="1"/>
      <c r="ADM448" s="1"/>
      <c r="ADN448" s="1"/>
      <c r="ADO448" s="1"/>
      <c r="ADP448" s="1"/>
      <c r="ADQ448" s="1"/>
      <c r="ADR448" s="1"/>
      <c r="ADS448" s="1"/>
      <c r="ADT448" s="1"/>
      <c r="ADU448" s="1"/>
      <c r="ADV448" s="1"/>
      <c r="ADW448" s="1"/>
      <c r="ADX448" s="1"/>
      <c r="ADY448" s="1"/>
      <c r="ADZ448" s="1"/>
      <c r="AEA448" s="1"/>
      <c r="AEB448" s="1"/>
      <c r="AEC448" s="1"/>
      <c r="AED448" s="1"/>
      <c r="AEE448" s="1"/>
      <c r="AEF448" s="1"/>
      <c r="AEG448" s="1"/>
      <c r="AEH448" s="1"/>
      <c r="AEI448" s="1"/>
      <c r="AEJ448" s="1"/>
      <c r="AEK448" s="1"/>
      <c r="AEL448" s="1"/>
      <c r="AEM448" s="1"/>
      <c r="AEN448" s="1"/>
      <c r="AEO448" s="1"/>
      <c r="AEP448" s="1"/>
      <c r="AEQ448" s="1"/>
      <c r="AER448" s="1"/>
      <c r="AES448" s="1"/>
      <c r="AET448" s="1"/>
      <c r="AEU448" s="1"/>
      <c r="AEV448" s="1"/>
      <c r="AEW448" s="1"/>
      <c r="AEX448" s="1"/>
      <c r="AEY448" s="1"/>
      <c r="AEZ448" s="1"/>
      <c r="AFA448" s="1"/>
      <c r="AFB448" s="1"/>
      <c r="AFC448" s="1"/>
      <c r="AFD448" s="1"/>
      <c r="AFE448" s="1"/>
      <c r="AFF448" s="1"/>
      <c r="AFG448" s="1"/>
      <c r="AFH448" s="1"/>
      <c r="AFI448" s="1"/>
      <c r="AFJ448" s="1"/>
      <c r="AFK448" s="1"/>
      <c r="AFL448" s="1"/>
      <c r="AFM448" s="1"/>
      <c r="AFN448" s="1"/>
      <c r="AFO448" s="1"/>
      <c r="AFP448" s="1"/>
      <c r="AFQ448" s="1"/>
      <c r="AFR448" s="1"/>
      <c r="AFS448" s="1"/>
      <c r="AFT448" s="1"/>
      <c r="AFU448" s="1"/>
      <c r="AFV448" s="1"/>
      <c r="AFW448" s="1"/>
      <c r="AFX448" s="1"/>
      <c r="AFY448" s="1"/>
      <c r="AFZ448" s="1"/>
      <c r="AGA448" s="1"/>
      <c r="AGB448" s="1"/>
      <c r="AGC448" s="1"/>
      <c r="AGD448" s="1"/>
      <c r="AGE448" s="1"/>
      <c r="AGF448" s="1"/>
      <c r="AGG448" s="1"/>
      <c r="AGH448" s="1"/>
      <c r="AGI448" s="1"/>
      <c r="AGJ448" s="1"/>
      <c r="AGK448" s="1"/>
      <c r="AGL448" s="1"/>
      <c r="AGM448" s="1"/>
      <c r="AGN448" s="1"/>
      <c r="AGO448" s="1"/>
      <c r="AGP448" s="1"/>
      <c r="AGQ448" s="1"/>
      <c r="AGR448" s="1"/>
      <c r="AGS448" s="1"/>
      <c r="AGT448" s="1"/>
      <c r="AGU448" s="1"/>
      <c r="AGV448" s="1"/>
      <c r="AGW448" s="1"/>
      <c r="AGX448" s="1"/>
      <c r="AGY448" s="1"/>
      <c r="AGZ448" s="1"/>
      <c r="AHA448" s="1"/>
      <c r="AHB448" s="1"/>
      <c r="AHC448" s="1"/>
      <c r="AHD448" s="1"/>
      <c r="AHE448" s="1"/>
      <c r="AHF448" s="1"/>
      <c r="AHG448" s="1"/>
      <c r="AHH448" s="1"/>
      <c r="AHI448" s="1"/>
      <c r="AHJ448" s="1"/>
      <c r="AHK448" s="1"/>
      <c r="AHL448" s="1"/>
      <c r="AHM448" s="1"/>
      <c r="AHN448" s="1"/>
      <c r="AHO448" s="1"/>
      <c r="AHP448" s="1"/>
      <c r="AHQ448" s="1"/>
      <c r="AHR448" s="1"/>
      <c r="AHS448" s="1"/>
      <c r="AHT448" s="1"/>
      <c r="AHU448" s="1"/>
      <c r="AHV448" s="1"/>
      <c r="AHW448" s="1"/>
      <c r="AHX448" s="1"/>
      <c r="AHY448" s="1"/>
      <c r="AHZ448" s="1"/>
      <c r="AIA448" s="1"/>
      <c r="AIB448" s="1"/>
      <c r="AIC448" s="1"/>
      <c r="AID448" s="1"/>
      <c r="AIE448" s="1"/>
      <c r="AIF448" s="1"/>
      <c r="AIG448" s="1"/>
      <c r="AIH448" s="1"/>
      <c r="AII448" s="1"/>
      <c r="AIJ448" s="1"/>
      <c r="AIK448" s="1"/>
      <c r="AIL448" s="1"/>
      <c r="AIM448" s="1"/>
      <c r="AIN448" s="1"/>
      <c r="AIO448" s="1"/>
      <c r="AIP448" s="1"/>
      <c r="AIQ448" s="1"/>
      <c r="AIR448" s="1"/>
      <c r="AIS448" s="1"/>
      <c r="AIT448" s="1"/>
      <c r="AIU448" s="1"/>
      <c r="AIV448" s="1"/>
      <c r="AIW448" s="1"/>
      <c r="AIX448" s="1"/>
      <c r="AIY448" s="1"/>
      <c r="AIZ448" s="1"/>
      <c r="AJA448" s="1"/>
      <c r="AJB448" s="1"/>
      <c r="AJC448" s="1"/>
      <c r="AJD448" s="1"/>
      <c r="AJE448" s="1"/>
      <c r="AJF448" s="1"/>
      <c r="AJG448" s="1"/>
      <c r="AJH448" s="1"/>
      <c r="AJI448" s="1"/>
      <c r="AJJ448" s="1"/>
      <c r="AJK448" s="1"/>
      <c r="AJL448" s="1"/>
      <c r="AJM448" s="1"/>
      <c r="AJN448" s="1"/>
      <c r="AJO448" s="1"/>
      <c r="AJP448" s="1"/>
      <c r="AJQ448" s="1"/>
      <c r="AJR448" s="1"/>
      <c r="AJS448" s="1"/>
      <c r="AJT448" s="1"/>
      <c r="AJU448" s="1"/>
      <c r="AJV448" s="1"/>
      <c r="AJW448" s="1"/>
      <c r="AJX448" s="1"/>
      <c r="AJY448" s="1"/>
      <c r="AJZ448" s="1"/>
      <c r="AKA448" s="1"/>
      <c r="AKB448" s="1"/>
      <c r="AKC448" s="1"/>
      <c r="AKD448" s="1"/>
      <c r="AKE448" s="1"/>
      <c r="AKF448" s="1"/>
      <c r="AKG448" s="1"/>
      <c r="AKH448" s="1"/>
      <c r="AKI448" s="1"/>
      <c r="AKJ448" s="1"/>
      <c r="AKK448" s="1"/>
      <c r="AKL448" s="1"/>
      <c r="AKM448" s="1"/>
      <c r="AKN448" s="1"/>
      <c r="AKO448" s="1"/>
      <c r="AKP448" s="1"/>
      <c r="AKQ448" s="1"/>
      <c r="AKR448" s="1"/>
      <c r="AKS448" s="1"/>
      <c r="AKT448" s="1"/>
      <c r="AKU448" s="1"/>
      <c r="AKV448" s="1"/>
      <c r="AKW448" s="1"/>
      <c r="AKX448" s="1"/>
      <c r="AKY448" s="1"/>
      <c r="AKZ448" s="1"/>
      <c r="ALA448" s="1"/>
      <c r="ALB448" s="1"/>
      <c r="ALC448" s="1"/>
      <c r="ALD448" s="1"/>
      <c r="ALE448" s="1"/>
      <c r="ALF448" s="1"/>
      <c r="ALG448" s="1"/>
      <c r="ALH448" s="1"/>
      <c r="ALI448" s="1"/>
      <c r="ALJ448" s="1"/>
      <c r="ALK448" s="1"/>
      <c r="ALL448" s="1"/>
      <c r="ALM448" s="1"/>
      <c r="ALN448" s="1"/>
      <c r="ALO448" s="1"/>
      <c r="ALP448" s="1"/>
      <c r="ALQ448" s="1"/>
      <c r="ALR448" s="1"/>
      <c r="ALS448" s="1"/>
      <c r="ALT448" s="1"/>
      <c r="ALU448" s="1"/>
      <c r="ALV448" s="1"/>
      <c r="ALW448" s="1"/>
      <c r="ALX448" s="1"/>
      <c r="ALY448" s="1"/>
      <c r="ALZ448" s="1"/>
      <c r="AMA448" s="1"/>
      <c r="AMB448" s="1"/>
      <c r="AMC448" s="1"/>
      <c r="AMD448" s="1"/>
      <c r="AME448" s="1"/>
      <c r="AMF448" s="1"/>
      <c r="AMG448" s="1"/>
      <c r="AMH448" s="1"/>
      <c r="AMI448" s="1"/>
      <c r="AMJ448" s="1"/>
    </row>
    <row r="449" spans="1:1024" customFormat="1" hidden="1" x14ac:dyDescent="0.25">
      <c r="A449" s="2" t="s">
        <v>1006</v>
      </c>
      <c r="B449" s="3">
        <v>8523494500</v>
      </c>
      <c r="C449" s="3" t="s">
        <v>1003</v>
      </c>
      <c r="D449" s="5" t="s">
        <v>1007</v>
      </c>
      <c r="E449" s="23" t="s">
        <v>870</v>
      </c>
      <c r="F449" s="3"/>
      <c r="G449" s="3"/>
      <c r="H449" s="3"/>
      <c r="I449" s="3"/>
      <c r="J449" s="3"/>
      <c r="K449" s="37" t="s">
        <v>858</v>
      </c>
      <c r="L449" s="37">
        <v>7118004789</v>
      </c>
      <c r="M449" s="37" t="s">
        <v>859</v>
      </c>
      <c r="N449" s="6" t="s">
        <v>860</v>
      </c>
      <c r="O449" s="6" t="s">
        <v>861</v>
      </c>
      <c r="P449" s="8">
        <v>8523</v>
      </c>
      <c r="Q449" s="6" t="str">
        <f>MID(Таблица1[[#This Row],[ТН ВЭД 1]],1,2)</f>
        <v>85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  <c r="KK449" s="1"/>
      <c r="KL449" s="1"/>
      <c r="KM449" s="1"/>
      <c r="KN449" s="1"/>
      <c r="KO449" s="1"/>
      <c r="KP449" s="1"/>
      <c r="KQ449" s="1"/>
      <c r="KR449" s="1"/>
      <c r="KS449" s="1"/>
      <c r="KT449" s="1"/>
      <c r="KU449" s="1"/>
      <c r="KV449" s="1"/>
      <c r="KW449" s="1"/>
      <c r="KX449" s="1"/>
      <c r="KY449" s="1"/>
      <c r="KZ449" s="1"/>
      <c r="LA449" s="1"/>
      <c r="LB449" s="1"/>
      <c r="LC449" s="1"/>
      <c r="LD449" s="1"/>
      <c r="LE449" s="1"/>
      <c r="LF449" s="1"/>
      <c r="LG449" s="1"/>
      <c r="LH449" s="1"/>
      <c r="LI449" s="1"/>
      <c r="LJ449" s="1"/>
      <c r="LK449" s="1"/>
      <c r="LL449" s="1"/>
      <c r="LM449" s="1"/>
      <c r="LN449" s="1"/>
      <c r="LO449" s="1"/>
      <c r="LP449" s="1"/>
      <c r="LQ449" s="1"/>
      <c r="LR449" s="1"/>
      <c r="LS449" s="1"/>
      <c r="LT449" s="1"/>
      <c r="LU449" s="1"/>
      <c r="LV449" s="1"/>
      <c r="LW449" s="1"/>
      <c r="LX449" s="1"/>
      <c r="LY449" s="1"/>
      <c r="LZ449" s="1"/>
      <c r="MA449" s="1"/>
      <c r="MB449" s="1"/>
      <c r="MC449" s="1"/>
      <c r="MD449" s="1"/>
      <c r="ME449" s="1"/>
      <c r="MF449" s="1"/>
      <c r="MG449" s="1"/>
      <c r="MH449" s="1"/>
      <c r="MI449" s="1"/>
      <c r="MJ449" s="1"/>
      <c r="MK449" s="1"/>
      <c r="ML449" s="1"/>
      <c r="MM449" s="1"/>
      <c r="MN449" s="1"/>
      <c r="MO449" s="1"/>
      <c r="MP449" s="1"/>
      <c r="MQ449" s="1"/>
      <c r="MR449" s="1"/>
      <c r="MS449" s="1"/>
      <c r="MT449" s="1"/>
      <c r="MU449" s="1"/>
      <c r="MV449" s="1"/>
      <c r="MW449" s="1"/>
      <c r="MX449" s="1"/>
      <c r="MY449" s="1"/>
      <c r="MZ449" s="1"/>
      <c r="NA449" s="1"/>
      <c r="NB449" s="1"/>
      <c r="NC449" s="1"/>
      <c r="ND449" s="1"/>
      <c r="NE449" s="1"/>
      <c r="NF449" s="1"/>
      <c r="NG449" s="1"/>
      <c r="NH449" s="1"/>
      <c r="NI449" s="1"/>
      <c r="NJ449" s="1"/>
      <c r="NK449" s="1"/>
      <c r="NL449" s="1"/>
      <c r="NM449" s="1"/>
      <c r="NN449" s="1"/>
      <c r="NO449" s="1"/>
      <c r="NP449" s="1"/>
      <c r="NQ449" s="1"/>
      <c r="NR449" s="1"/>
      <c r="NS449" s="1"/>
      <c r="NT449" s="1"/>
      <c r="NU449" s="1"/>
      <c r="NV449" s="1"/>
      <c r="NW449" s="1"/>
      <c r="NX449" s="1"/>
      <c r="NY449" s="1"/>
      <c r="NZ449" s="1"/>
      <c r="OA449" s="1"/>
      <c r="OB449" s="1"/>
      <c r="OC449" s="1"/>
      <c r="OD449" s="1"/>
      <c r="OE449" s="1"/>
      <c r="OF449" s="1"/>
      <c r="OG449" s="1"/>
      <c r="OH449" s="1"/>
      <c r="OI449" s="1"/>
      <c r="OJ449" s="1"/>
      <c r="OK449" s="1"/>
      <c r="OL449" s="1"/>
      <c r="OM449" s="1"/>
      <c r="ON449" s="1"/>
      <c r="OO449" s="1"/>
      <c r="OP449" s="1"/>
      <c r="OQ449" s="1"/>
      <c r="OR449" s="1"/>
      <c r="OS449" s="1"/>
      <c r="OT449" s="1"/>
      <c r="OU449" s="1"/>
      <c r="OV449" s="1"/>
      <c r="OW449" s="1"/>
      <c r="OX449" s="1"/>
      <c r="OY449" s="1"/>
      <c r="OZ449" s="1"/>
      <c r="PA449" s="1"/>
      <c r="PB449" s="1"/>
      <c r="PC449" s="1"/>
      <c r="PD449" s="1"/>
      <c r="PE449" s="1"/>
      <c r="PF449" s="1"/>
      <c r="PG449" s="1"/>
      <c r="PH449" s="1"/>
      <c r="PI449" s="1"/>
      <c r="PJ449" s="1"/>
      <c r="PK449" s="1"/>
      <c r="PL449" s="1"/>
      <c r="PM449" s="1"/>
      <c r="PN449" s="1"/>
      <c r="PO449" s="1"/>
      <c r="PP449" s="1"/>
      <c r="PQ449" s="1"/>
      <c r="PR449" s="1"/>
      <c r="PS449" s="1"/>
      <c r="PT449" s="1"/>
      <c r="PU449" s="1"/>
      <c r="PV449" s="1"/>
      <c r="PW449" s="1"/>
      <c r="PX449" s="1"/>
      <c r="PY449" s="1"/>
      <c r="PZ449" s="1"/>
      <c r="QA449" s="1"/>
      <c r="QB449" s="1"/>
      <c r="QC449" s="1"/>
      <c r="QD449" s="1"/>
      <c r="QE449" s="1"/>
      <c r="QF449" s="1"/>
      <c r="QG449" s="1"/>
      <c r="QH449" s="1"/>
      <c r="QI449" s="1"/>
      <c r="QJ449" s="1"/>
      <c r="QK449" s="1"/>
      <c r="QL449" s="1"/>
      <c r="QM449" s="1"/>
      <c r="QN449" s="1"/>
      <c r="QO449" s="1"/>
      <c r="QP449" s="1"/>
      <c r="QQ449" s="1"/>
      <c r="QR449" s="1"/>
      <c r="QS449" s="1"/>
      <c r="QT449" s="1"/>
      <c r="QU449" s="1"/>
      <c r="QV449" s="1"/>
      <c r="QW449" s="1"/>
      <c r="QX449" s="1"/>
      <c r="QY449" s="1"/>
      <c r="QZ449" s="1"/>
      <c r="RA449" s="1"/>
      <c r="RB449" s="1"/>
      <c r="RC449" s="1"/>
      <c r="RD449" s="1"/>
      <c r="RE449" s="1"/>
      <c r="RF449" s="1"/>
      <c r="RG449" s="1"/>
      <c r="RH449" s="1"/>
      <c r="RI449" s="1"/>
      <c r="RJ449" s="1"/>
      <c r="RK449" s="1"/>
      <c r="RL449" s="1"/>
      <c r="RM449" s="1"/>
      <c r="RN449" s="1"/>
      <c r="RO449" s="1"/>
      <c r="RP449" s="1"/>
      <c r="RQ449" s="1"/>
      <c r="RR449" s="1"/>
      <c r="RS449" s="1"/>
      <c r="RT449" s="1"/>
      <c r="RU449" s="1"/>
      <c r="RV449" s="1"/>
      <c r="RW449" s="1"/>
      <c r="RX449" s="1"/>
      <c r="RY449" s="1"/>
      <c r="RZ449" s="1"/>
      <c r="SA449" s="1"/>
      <c r="SB449" s="1"/>
      <c r="SC449" s="1"/>
      <c r="SD449" s="1"/>
      <c r="SE449" s="1"/>
      <c r="SF449" s="1"/>
      <c r="SG449" s="1"/>
      <c r="SH449" s="1"/>
      <c r="SI449" s="1"/>
      <c r="SJ449" s="1"/>
      <c r="SK449" s="1"/>
      <c r="SL449" s="1"/>
      <c r="SM449" s="1"/>
      <c r="SN449" s="1"/>
      <c r="SO449" s="1"/>
      <c r="SP449" s="1"/>
      <c r="SQ449" s="1"/>
      <c r="SR449" s="1"/>
      <c r="SS449" s="1"/>
      <c r="ST449" s="1"/>
      <c r="SU449" s="1"/>
      <c r="SV449" s="1"/>
      <c r="SW449" s="1"/>
      <c r="SX449" s="1"/>
      <c r="SY449" s="1"/>
      <c r="SZ449" s="1"/>
      <c r="TA449" s="1"/>
      <c r="TB449" s="1"/>
      <c r="TC449" s="1"/>
      <c r="TD449" s="1"/>
      <c r="TE449" s="1"/>
      <c r="TF449" s="1"/>
      <c r="TG449" s="1"/>
      <c r="TH449" s="1"/>
      <c r="TI449" s="1"/>
      <c r="TJ449" s="1"/>
      <c r="TK449" s="1"/>
      <c r="TL449" s="1"/>
      <c r="TM449" s="1"/>
      <c r="TN449" s="1"/>
      <c r="TO449" s="1"/>
      <c r="TP449" s="1"/>
      <c r="TQ449" s="1"/>
      <c r="TR449" s="1"/>
      <c r="TS449" s="1"/>
      <c r="TT449" s="1"/>
      <c r="TU449" s="1"/>
      <c r="TV449" s="1"/>
      <c r="TW449" s="1"/>
      <c r="TX449" s="1"/>
      <c r="TY449" s="1"/>
      <c r="TZ449" s="1"/>
      <c r="UA449" s="1"/>
      <c r="UB449" s="1"/>
      <c r="UC449" s="1"/>
      <c r="UD449" s="1"/>
      <c r="UE449" s="1"/>
      <c r="UF449" s="1"/>
      <c r="UG449" s="1"/>
      <c r="UH449" s="1"/>
      <c r="UI449" s="1"/>
      <c r="UJ449" s="1"/>
      <c r="UK449" s="1"/>
      <c r="UL449" s="1"/>
      <c r="UM449" s="1"/>
      <c r="UN449" s="1"/>
      <c r="UO449" s="1"/>
      <c r="UP449" s="1"/>
      <c r="UQ449" s="1"/>
      <c r="UR449" s="1"/>
      <c r="US449" s="1"/>
      <c r="UT449" s="1"/>
      <c r="UU449" s="1"/>
      <c r="UV449" s="1"/>
      <c r="UW449" s="1"/>
      <c r="UX449" s="1"/>
      <c r="UY449" s="1"/>
      <c r="UZ449" s="1"/>
      <c r="VA449" s="1"/>
      <c r="VB449" s="1"/>
      <c r="VC449" s="1"/>
      <c r="VD449" s="1"/>
      <c r="VE449" s="1"/>
      <c r="VF449" s="1"/>
      <c r="VG449" s="1"/>
      <c r="VH449" s="1"/>
      <c r="VI449" s="1"/>
      <c r="VJ449" s="1"/>
      <c r="VK449" s="1"/>
      <c r="VL449" s="1"/>
      <c r="VM449" s="1"/>
      <c r="VN449" s="1"/>
      <c r="VO449" s="1"/>
      <c r="VP449" s="1"/>
      <c r="VQ449" s="1"/>
      <c r="VR449" s="1"/>
      <c r="VS449" s="1"/>
      <c r="VT449" s="1"/>
      <c r="VU449" s="1"/>
      <c r="VV449" s="1"/>
      <c r="VW449" s="1"/>
      <c r="VX449" s="1"/>
      <c r="VY449" s="1"/>
      <c r="VZ449" s="1"/>
      <c r="WA449" s="1"/>
      <c r="WB449" s="1"/>
      <c r="WC449" s="1"/>
      <c r="WD449" s="1"/>
      <c r="WE449" s="1"/>
      <c r="WF449" s="1"/>
      <c r="WG449" s="1"/>
      <c r="WH449" s="1"/>
      <c r="WI449" s="1"/>
      <c r="WJ449" s="1"/>
      <c r="WK449" s="1"/>
      <c r="WL449" s="1"/>
      <c r="WM449" s="1"/>
      <c r="WN449" s="1"/>
      <c r="WO449" s="1"/>
      <c r="WP449" s="1"/>
      <c r="WQ449" s="1"/>
      <c r="WR449" s="1"/>
      <c r="WS449" s="1"/>
      <c r="WT449" s="1"/>
      <c r="WU449" s="1"/>
      <c r="WV449" s="1"/>
      <c r="WW449" s="1"/>
      <c r="WX449" s="1"/>
      <c r="WY449" s="1"/>
      <c r="WZ449" s="1"/>
      <c r="XA449" s="1"/>
      <c r="XB449" s="1"/>
      <c r="XC449" s="1"/>
      <c r="XD449" s="1"/>
      <c r="XE449" s="1"/>
      <c r="XF449" s="1"/>
      <c r="XG449" s="1"/>
      <c r="XH449" s="1"/>
      <c r="XI449" s="1"/>
      <c r="XJ449" s="1"/>
      <c r="XK449" s="1"/>
      <c r="XL449" s="1"/>
      <c r="XM449" s="1"/>
      <c r="XN449" s="1"/>
      <c r="XO449" s="1"/>
      <c r="XP449" s="1"/>
      <c r="XQ449" s="1"/>
      <c r="XR449" s="1"/>
      <c r="XS449" s="1"/>
      <c r="XT449" s="1"/>
      <c r="XU449" s="1"/>
      <c r="XV449" s="1"/>
      <c r="XW449" s="1"/>
      <c r="XX449" s="1"/>
      <c r="XY449" s="1"/>
      <c r="XZ449" s="1"/>
      <c r="YA449" s="1"/>
      <c r="YB449" s="1"/>
      <c r="YC449" s="1"/>
      <c r="YD449" s="1"/>
      <c r="YE449" s="1"/>
      <c r="YF449" s="1"/>
      <c r="YG449" s="1"/>
      <c r="YH449" s="1"/>
      <c r="YI449" s="1"/>
      <c r="YJ449" s="1"/>
      <c r="YK449" s="1"/>
      <c r="YL449" s="1"/>
      <c r="YM449" s="1"/>
      <c r="YN449" s="1"/>
      <c r="YO449" s="1"/>
      <c r="YP449" s="1"/>
      <c r="YQ449" s="1"/>
      <c r="YR449" s="1"/>
      <c r="YS449" s="1"/>
      <c r="YT449" s="1"/>
      <c r="YU449" s="1"/>
      <c r="YV449" s="1"/>
      <c r="YW449" s="1"/>
      <c r="YX449" s="1"/>
      <c r="YY449" s="1"/>
      <c r="YZ449" s="1"/>
      <c r="ZA449" s="1"/>
      <c r="ZB449" s="1"/>
      <c r="ZC449" s="1"/>
      <c r="ZD449" s="1"/>
      <c r="ZE449" s="1"/>
      <c r="ZF449" s="1"/>
      <c r="ZG449" s="1"/>
      <c r="ZH449" s="1"/>
      <c r="ZI449" s="1"/>
      <c r="ZJ449" s="1"/>
      <c r="ZK449" s="1"/>
      <c r="ZL449" s="1"/>
      <c r="ZM449" s="1"/>
      <c r="ZN449" s="1"/>
      <c r="ZO449" s="1"/>
      <c r="ZP449" s="1"/>
      <c r="ZQ449" s="1"/>
      <c r="ZR449" s="1"/>
      <c r="ZS449" s="1"/>
      <c r="ZT449" s="1"/>
      <c r="ZU449" s="1"/>
      <c r="ZV449" s="1"/>
      <c r="ZW449" s="1"/>
      <c r="ZX449" s="1"/>
      <c r="ZY449" s="1"/>
      <c r="ZZ449" s="1"/>
      <c r="AAA449" s="1"/>
      <c r="AAB449" s="1"/>
      <c r="AAC449" s="1"/>
      <c r="AAD449" s="1"/>
      <c r="AAE449" s="1"/>
      <c r="AAF449" s="1"/>
      <c r="AAG449" s="1"/>
      <c r="AAH449" s="1"/>
      <c r="AAI449" s="1"/>
      <c r="AAJ449" s="1"/>
      <c r="AAK449" s="1"/>
      <c r="AAL449" s="1"/>
      <c r="AAM449" s="1"/>
      <c r="AAN449" s="1"/>
      <c r="AAO449" s="1"/>
      <c r="AAP449" s="1"/>
      <c r="AAQ449" s="1"/>
      <c r="AAR449" s="1"/>
      <c r="AAS449" s="1"/>
      <c r="AAT449" s="1"/>
      <c r="AAU449" s="1"/>
      <c r="AAV449" s="1"/>
      <c r="AAW449" s="1"/>
      <c r="AAX449" s="1"/>
      <c r="AAY449" s="1"/>
      <c r="AAZ449" s="1"/>
      <c r="ABA449" s="1"/>
      <c r="ABB449" s="1"/>
      <c r="ABC449" s="1"/>
      <c r="ABD449" s="1"/>
      <c r="ABE449" s="1"/>
      <c r="ABF449" s="1"/>
      <c r="ABG449" s="1"/>
      <c r="ABH449" s="1"/>
      <c r="ABI449" s="1"/>
      <c r="ABJ449" s="1"/>
      <c r="ABK449" s="1"/>
      <c r="ABL449" s="1"/>
      <c r="ABM449" s="1"/>
      <c r="ABN449" s="1"/>
      <c r="ABO449" s="1"/>
      <c r="ABP449" s="1"/>
      <c r="ABQ449" s="1"/>
      <c r="ABR449" s="1"/>
      <c r="ABS449" s="1"/>
      <c r="ABT449" s="1"/>
      <c r="ABU449" s="1"/>
      <c r="ABV449" s="1"/>
      <c r="ABW449" s="1"/>
      <c r="ABX449" s="1"/>
      <c r="ABY449" s="1"/>
      <c r="ABZ449" s="1"/>
      <c r="ACA449" s="1"/>
      <c r="ACB449" s="1"/>
      <c r="ACC449" s="1"/>
      <c r="ACD449" s="1"/>
      <c r="ACE449" s="1"/>
      <c r="ACF449" s="1"/>
      <c r="ACG449" s="1"/>
      <c r="ACH449" s="1"/>
      <c r="ACI449" s="1"/>
      <c r="ACJ449" s="1"/>
      <c r="ACK449" s="1"/>
      <c r="ACL449" s="1"/>
      <c r="ACM449" s="1"/>
      <c r="ACN449" s="1"/>
      <c r="ACO449" s="1"/>
      <c r="ACP449" s="1"/>
      <c r="ACQ449" s="1"/>
      <c r="ACR449" s="1"/>
      <c r="ACS449" s="1"/>
      <c r="ACT449" s="1"/>
      <c r="ACU449" s="1"/>
      <c r="ACV449" s="1"/>
      <c r="ACW449" s="1"/>
      <c r="ACX449" s="1"/>
      <c r="ACY449" s="1"/>
      <c r="ACZ449" s="1"/>
      <c r="ADA449" s="1"/>
      <c r="ADB449" s="1"/>
      <c r="ADC449" s="1"/>
      <c r="ADD449" s="1"/>
      <c r="ADE449" s="1"/>
      <c r="ADF449" s="1"/>
      <c r="ADG449" s="1"/>
      <c r="ADH449" s="1"/>
      <c r="ADI449" s="1"/>
      <c r="ADJ449" s="1"/>
      <c r="ADK449" s="1"/>
      <c r="ADL449" s="1"/>
      <c r="ADM449" s="1"/>
      <c r="ADN449" s="1"/>
      <c r="ADO449" s="1"/>
      <c r="ADP449" s="1"/>
      <c r="ADQ449" s="1"/>
      <c r="ADR449" s="1"/>
      <c r="ADS449" s="1"/>
      <c r="ADT449" s="1"/>
      <c r="ADU449" s="1"/>
      <c r="ADV449" s="1"/>
      <c r="ADW449" s="1"/>
      <c r="ADX449" s="1"/>
      <c r="ADY449" s="1"/>
      <c r="ADZ449" s="1"/>
      <c r="AEA449" s="1"/>
      <c r="AEB449" s="1"/>
      <c r="AEC449" s="1"/>
      <c r="AED449" s="1"/>
      <c r="AEE449" s="1"/>
      <c r="AEF449" s="1"/>
      <c r="AEG449" s="1"/>
      <c r="AEH449" s="1"/>
      <c r="AEI449" s="1"/>
      <c r="AEJ449" s="1"/>
      <c r="AEK449" s="1"/>
      <c r="AEL449" s="1"/>
      <c r="AEM449" s="1"/>
      <c r="AEN449" s="1"/>
      <c r="AEO449" s="1"/>
      <c r="AEP449" s="1"/>
      <c r="AEQ449" s="1"/>
      <c r="AER449" s="1"/>
      <c r="AES449" s="1"/>
      <c r="AET449" s="1"/>
      <c r="AEU449" s="1"/>
      <c r="AEV449" s="1"/>
      <c r="AEW449" s="1"/>
      <c r="AEX449" s="1"/>
      <c r="AEY449" s="1"/>
      <c r="AEZ449" s="1"/>
      <c r="AFA449" s="1"/>
      <c r="AFB449" s="1"/>
      <c r="AFC449" s="1"/>
      <c r="AFD449" s="1"/>
      <c r="AFE449" s="1"/>
      <c r="AFF449" s="1"/>
      <c r="AFG449" s="1"/>
      <c r="AFH449" s="1"/>
      <c r="AFI449" s="1"/>
      <c r="AFJ449" s="1"/>
      <c r="AFK449" s="1"/>
      <c r="AFL449" s="1"/>
      <c r="AFM449" s="1"/>
      <c r="AFN449" s="1"/>
      <c r="AFO449" s="1"/>
      <c r="AFP449" s="1"/>
      <c r="AFQ449" s="1"/>
      <c r="AFR449" s="1"/>
      <c r="AFS449" s="1"/>
      <c r="AFT449" s="1"/>
      <c r="AFU449" s="1"/>
      <c r="AFV449" s="1"/>
      <c r="AFW449" s="1"/>
      <c r="AFX449" s="1"/>
      <c r="AFY449" s="1"/>
      <c r="AFZ449" s="1"/>
      <c r="AGA449" s="1"/>
      <c r="AGB449" s="1"/>
      <c r="AGC449" s="1"/>
      <c r="AGD449" s="1"/>
      <c r="AGE449" s="1"/>
      <c r="AGF449" s="1"/>
      <c r="AGG449" s="1"/>
      <c r="AGH449" s="1"/>
      <c r="AGI449" s="1"/>
      <c r="AGJ449" s="1"/>
      <c r="AGK449" s="1"/>
      <c r="AGL449" s="1"/>
      <c r="AGM449" s="1"/>
      <c r="AGN449" s="1"/>
      <c r="AGO449" s="1"/>
      <c r="AGP449" s="1"/>
      <c r="AGQ449" s="1"/>
      <c r="AGR449" s="1"/>
      <c r="AGS449" s="1"/>
      <c r="AGT449" s="1"/>
      <c r="AGU449" s="1"/>
      <c r="AGV449" s="1"/>
      <c r="AGW449" s="1"/>
      <c r="AGX449" s="1"/>
      <c r="AGY449" s="1"/>
      <c r="AGZ449" s="1"/>
      <c r="AHA449" s="1"/>
      <c r="AHB449" s="1"/>
      <c r="AHC449" s="1"/>
      <c r="AHD449" s="1"/>
      <c r="AHE449" s="1"/>
      <c r="AHF449" s="1"/>
      <c r="AHG449" s="1"/>
      <c r="AHH449" s="1"/>
      <c r="AHI449" s="1"/>
      <c r="AHJ449" s="1"/>
      <c r="AHK449" s="1"/>
      <c r="AHL449" s="1"/>
      <c r="AHM449" s="1"/>
      <c r="AHN449" s="1"/>
      <c r="AHO449" s="1"/>
      <c r="AHP449" s="1"/>
      <c r="AHQ449" s="1"/>
      <c r="AHR449" s="1"/>
      <c r="AHS449" s="1"/>
      <c r="AHT449" s="1"/>
      <c r="AHU449" s="1"/>
      <c r="AHV449" s="1"/>
      <c r="AHW449" s="1"/>
      <c r="AHX449" s="1"/>
      <c r="AHY449" s="1"/>
      <c r="AHZ449" s="1"/>
      <c r="AIA449" s="1"/>
      <c r="AIB449" s="1"/>
      <c r="AIC449" s="1"/>
      <c r="AID449" s="1"/>
      <c r="AIE449" s="1"/>
      <c r="AIF449" s="1"/>
      <c r="AIG449" s="1"/>
      <c r="AIH449" s="1"/>
      <c r="AII449" s="1"/>
      <c r="AIJ449" s="1"/>
      <c r="AIK449" s="1"/>
      <c r="AIL449" s="1"/>
      <c r="AIM449" s="1"/>
      <c r="AIN449" s="1"/>
      <c r="AIO449" s="1"/>
      <c r="AIP449" s="1"/>
      <c r="AIQ449" s="1"/>
      <c r="AIR449" s="1"/>
      <c r="AIS449" s="1"/>
      <c r="AIT449" s="1"/>
      <c r="AIU449" s="1"/>
      <c r="AIV449" s="1"/>
      <c r="AIW449" s="1"/>
      <c r="AIX449" s="1"/>
      <c r="AIY449" s="1"/>
      <c r="AIZ449" s="1"/>
      <c r="AJA449" s="1"/>
      <c r="AJB449" s="1"/>
      <c r="AJC449" s="1"/>
      <c r="AJD449" s="1"/>
      <c r="AJE449" s="1"/>
      <c r="AJF449" s="1"/>
      <c r="AJG449" s="1"/>
      <c r="AJH449" s="1"/>
      <c r="AJI449" s="1"/>
      <c r="AJJ449" s="1"/>
      <c r="AJK449" s="1"/>
      <c r="AJL449" s="1"/>
      <c r="AJM449" s="1"/>
      <c r="AJN449" s="1"/>
      <c r="AJO449" s="1"/>
      <c r="AJP449" s="1"/>
      <c r="AJQ449" s="1"/>
      <c r="AJR449" s="1"/>
      <c r="AJS449" s="1"/>
      <c r="AJT449" s="1"/>
      <c r="AJU449" s="1"/>
      <c r="AJV449" s="1"/>
      <c r="AJW449" s="1"/>
      <c r="AJX449" s="1"/>
      <c r="AJY449" s="1"/>
      <c r="AJZ449" s="1"/>
      <c r="AKA449" s="1"/>
      <c r="AKB449" s="1"/>
      <c r="AKC449" s="1"/>
      <c r="AKD449" s="1"/>
      <c r="AKE449" s="1"/>
      <c r="AKF449" s="1"/>
      <c r="AKG449" s="1"/>
      <c r="AKH449" s="1"/>
      <c r="AKI449" s="1"/>
      <c r="AKJ449" s="1"/>
      <c r="AKK449" s="1"/>
      <c r="AKL449" s="1"/>
      <c r="AKM449" s="1"/>
      <c r="AKN449" s="1"/>
      <c r="AKO449" s="1"/>
      <c r="AKP449" s="1"/>
      <c r="AKQ449" s="1"/>
      <c r="AKR449" s="1"/>
      <c r="AKS449" s="1"/>
      <c r="AKT449" s="1"/>
      <c r="AKU449" s="1"/>
      <c r="AKV449" s="1"/>
      <c r="AKW449" s="1"/>
      <c r="AKX449" s="1"/>
      <c r="AKY449" s="1"/>
      <c r="AKZ449" s="1"/>
      <c r="ALA449" s="1"/>
      <c r="ALB449" s="1"/>
      <c r="ALC449" s="1"/>
      <c r="ALD449" s="1"/>
      <c r="ALE449" s="1"/>
      <c r="ALF449" s="1"/>
      <c r="ALG449" s="1"/>
      <c r="ALH449" s="1"/>
      <c r="ALI449" s="1"/>
      <c r="ALJ449" s="1"/>
      <c r="ALK449" s="1"/>
      <c r="ALL449" s="1"/>
      <c r="ALM449" s="1"/>
      <c r="ALN449" s="1"/>
      <c r="ALO449" s="1"/>
      <c r="ALP449" s="1"/>
      <c r="ALQ449" s="1"/>
      <c r="ALR449" s="1"/>
      <c r="ALS449" s="1"/>
      <c r="ALT449" s="1"/>
      <c r="ALU449" s="1"/>
      <c r="ALV449" s="1"/>
      <c r="ALW449" s="1"/>
      <c r="ALX449" s="1"/>
      <c r="ALY449" s="1"/>
      <c r="ALZ449" s="1"/>
      <c r="AMA449" s="1"/>
      <c r="AMB449" s="1"/>
      <c r="AMC449" s="1"/>
      <c r="AMD449" s="1"/>
      <c r="AME449" s="1"/>
      <c r="AMF449" s="1"/>
      <c r="AMG449" s="1"/>
      <c r="AMH449" s="1"/>
      <c r="AMI449" s="1"/>
      <c r="AMJ449" s="1"/>
    </row>
  </sheetData>
  <pageMargins left="0.23611111111111099" right="0.23611111111111099" top="0.74791666666666701" bottom="0.74791666666666701" header="0.511811023622047" footer="0.511811023622047"/>
  <pageSetup paperSize="9" scale="47" orientation="landscape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Замесина Ксения Александровна</cp:lastModifiedBy>
  <cp:revision>3</cp:revision>
  <cp:lastPrinted>2022-03-07T07:57:47Z</cp:lastPrinted>
  <dcterms:created xsi:type="dcterms:W3CDTF">2022-03-06T20:46:40Z</dcterms:created>
  <dcterms:modified xsi:type="dcterms:W3CDTF">2022-04-18T09:45:20Z</dcterms:modified>
  <dc:language>ru-RU</dc:language>
</cp:coreProperties>
</file>