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75" windowHeight="8235" activeTab="1"/>
  </bookViews>
  <sheets>
    <sheet name="Лист1" sheetId="1" r:id="rId1"/>
    <sheet name="Лист2" sheetId="2" r:id="rId2"/>
  </sheets>
  <definedNames>
    <definedName name="_xlnm.Print_Area" localSheetId="0">'Лист1'!$A$1:$E$87</definedName>
  </definedNames>
  <calcPr fullCalcOnLoad="1" refMode="R1C1"/>
</workbook>
</file>

<file path=xl/sharedStrings.xml><?xml version="1.0" encoding="utf-8"?>
<sst xmlns="http://schemas.openxmlformats.org/spreadsheetml/2006/main" count="219" uniqueCount="200">
  <si>
    <t>Наименование сведений</t>
  </si>
  <si>
    <t>I</t>
  </si>
  <si>
    <t>1.</t>
  </si>
  <si>
    <t>2.</t>
  </si>
  <si>
    <t>Из них:</t>
  </si>
  <si>
    <t>3.</t>
  </si>
  <si>
    <t>4.</t>
  </si>
  <si>
    <t xml:space="preserve">Заявители льготных категорий: </t>
  </si>
  <si>
    <t>1</t>
  </si>
  <si>
    <t>2</t>
  </si>
  <si>
    <t>6.</t>
  </si>
  <si>
    <t>6.1</t>
  </si>
  <si>
    <t xml:space="preserve">6.2 </t>
  </si>
  <si>
    <t>в том числе:</t>
  </si>
  <si>
    <t>7.</t>
  </si>
  <si>
    <t>7.1</t>
  </si>
  <si>
    <t xml:space="preserve">7.2 </t>
  </si>
  <si>
    <t>8.</t>
  </si>
  <si>
    <t>Форма 1</t>
  </si>
  <si>
    <t>№ п/п</t>
  </si>
  <si>
    <r>
      <t>Количество письменных обращений</t>
    </r>
    <r>
      <rPr>
        <b/>
        <sz val="13"/>
        <rFont val="Times New Roman"/>
        <family val="1"/>
      </rPr>
      <t xml:space="preserve"> </t>
    </r>
  </si>
  <si>
    <r>
      <t>- поставлено на контроль</t>
    </r>
    <r>
      <rPr>
        <b/>
        <sz val="13"/>
        <rFont val="Times New Roman"/>
        <family val="1"/>
      </rPr>
      <t xml:space="preserve"> </t>
    </r>
  </si>
  <si>
    <r>
      <t>- коллективных</t>
    </r>
    <r>
      <rPr>
        <b/>
        <sz val="13"/>
        <rFont val="Times New Roman"/>
        <family val="1"/>
      </rPr>
      <t xml:space="preserve"> </t>
    </r>
  </si>
  <si>
    <r>
      <t>- повторных</t>
    </r>
    <r>
      <rPr>
        <b/>
        <sz val="13"/>
        <rFont val="Times New Roman"/>
        <family val="1"/>
      </rPr>
      <t xml:space="preserve"> </t>
    </r>
  </si>
  <si>
    <r>
      <t>Рассмотрено с нарушением установленных сроков</t>
    </r>
    <r>
      <rPr>
        <b/>
        <sz val="13"/>
        <rFont val="Times New Roman"/>
        <family val="1"/>
      </rPr>
      <t xml:space="preserve"> </t>
    </r>
  </si>
  <si>
    <r>
      <t>5</t>
    </r>
    <r>
      <rPr>
        <sz val="13"/>
        <color indexed="8"/>
        <rFont val="Times New Roman"/>
        <family val="1"/>
      </rPr>
      <t>.</t>
    </r>
  </si>
  <si>
    <r>
      <t>-ветераны труда</t>
    </r>
    <r>
      <rPr>
        <sz val="13"/>
        <rFont val="Times New Roman"/>
        <family val="1"/>
      </rPr>
      <t xml:space="preserve"> </t>
    </r>
  </si>
  <si>
    <r>
      <t>-инвалиды</t>
    </r>
    <r>
      <rPr>
        <sz val="13"/>
        <rFont val="Times New Roman"/>
        <family val="1"/>
      </rPr>
      <t xml:space="preserve"> </t>
    </r>
  </si>
  <si>
    <r>
      <t>-инвалиды детства</t>
    </r>
    <r>
      <rPr>
        <sz val="13"/>
        <rFont val="Times New Roman"/>
        <family val="1"/>
      </rPr>
      <t xml:space="preserve"> </t>
    </r>
  </si>
  <si>
    <r>
      <t>-одинокие матери</t>
    </r>
    <r>
      <rPr>
        <sz val="13"/>
        <rFont val="Times New Roman"/>
        <family val="1"/>
      </rPr>
      <t xml:space="preserve"> </t>
    </r>
  </si>
  <si>
    <r>
      <t>-мигранты и беженцы</t>
    </r>
    <r>
      <rPr>
        <sz val="13"/>
        <rFont val="Times New Roman"/>
        <family val="1"/>
      </rPr>
      <t xml:space="preserve"> </t>
    </r>
  </si>
  <si>
    <r>
      <t>-многодетные семьи</t>
    </r>
    <r>
      <rPr>
        <sz val="13"/>
        <rFont val="Times New Roman"/>
        <family val="1"/>
      </rPr>
      <t xml:space="preserve"> </t>
    </r>
  </si>
  <si>
    <r>
      <t>-МНС</t>
    </r>
    <r>
      <rPr>
        <sz val="13"/>
        <rFont val="Times New Roman"/>
        <family val="1"/>
      </rPr>
      <t xml:space="preserve"> </t>
    </r>
  </si>
  <si>
    <r>
      <t>Всего:</t>
    </r>
    <r>
      <rPr>
        <b/>
        <sz val="13"/>
        <rFont val="Times New Roman"/>
        <family val="1"/>
      </rPr>
      <t xml:space="preserve"> </t>
    </r>
  </si>
  <si>
    <r>
      <t>-не имеют льгот</t>
    </r>
    <r>
      <rPr>
        <sz val="13"/>
        <rFont val="Times New Roman"/>
        <family val="1"/>
      </rPr>
      <t xml:space="preserve"> </t>
    </r>
  </si>
  <si>
    <t>Тематика вопроса</t>
  </si>
  <si>
    <t>Всего</t>
  </si>
  <si>
    <t>1.1.</t>
  </si>
  <si>
    <t>2.1.</t>
  </si>
  <si>
    <r>
      <t xml:space="preserve">Форма 2 </t>
    </r>
    <r>
      <rPr>
        <sz val="12"/>
        <rFont val="Times New Roman"/>
        <family val="1"/>
      </rPr>
      <t xml:space="preserve"> </t>
    </r>
  </si>
  <si>
    <t>Доложено руководству</t>
  </si>
  <si>
    <t>- аналогичных</t>
  </si>
  <si>
    <t xml:space="preserve">Исполнитель: </t>
  </si>
  <si>
    <t>Ягафарова Олеся Геннадьевна</t>
  </si>
  <si>
    <t>Принято к сведению</t>
  </si>
  <si>
    <t>А.В. Бородкин</t>
  </si>
  <si>
    <t>Заведующий сектором документационного обеспечения отдела документационного и архивного обеспечения</t>
  </si>
  <si>
    <t>Раздел: Государство, общество, политика</t>
  </si>
  <si>
    <t>Раздел: Социальная сфера</t>
  </si>
  <si>
    <t>Раздел: Экономика</t>
  </si>
  <si>
    <t>Раздел: Оборона, безопасность, законность</t>
  </si>
  <si>
    <t xml:space="preserve">5. </t>
  </si>
  <si>
    <t>Раздел: Жилищно-коммунальная сфера</t>
  </si>
  <si>
    <t>Не поддержано</t>
  </si>
  <si>
    <t>Поддержано</t>
  </si>
  <si>
    <t>Количество вопросов в обращениях    на личном приёме</t>
  </si>
  <si>
    <t>Культура</t>
  </si>
  <si>
    <t>Градостроительство и архитектура</t>
  </si>
  <si>
    <t>Строительство</t>
  </si>
  <si>
    <t>Улучшение жилищных условий</t>
  </si>
  <si>
    <t>Переселение из аварийного жилищного фонда</t>
  </si>
  <si>
    <t>Арендное жилье</t>
  </si>
  <si>
    <t>Жилье:</t>
  </si>
  <si>
    <t>Коммунальное хозяйство:</t>
  </si>
  <si>
    <t>Обращение с ТКО</t>
  </si>
  <si>
    <r>
      <t xml:space="preserve">ИТОГО: </t>
    </r>
    <r>
      <rPr>
        <b/>
        <sz val="16"/>
        <rFont val="Times New Roman"/>
        <family val="1"/>
      </rPr>
      <t xml:space="preserve"> </t>
    </r>
  </si>
  <si>
    <t xml:space="preserve">ИТОГО:  </t>
  </si>
  <si>
    <t>Запросы архивных данных</t>
  </si>
  <si>
    <t>Природные ресурсы и охрана окр. Среды</t>
  </si>
  <si>
    <t>Деятельность исп-расп. органов мес. самоуправления</t>
  </si>
  <si>
    <t>6.1.</t>
  </si>
  <si>
    <t>6.2.</t>
  </si>
  <si>
    <t>6.3.</t>
  </si>
  <si>
    <t>6.4.</t>
  </si>
  <si>
    <t>6.5.</t>
  </si>
  <si>
    <t>6.6.</t>
  </si>
  <si>
    <t>6.7.</t>
  </si>
  <si>
    <t>Перенаправлено по компетенции вопросов</t>
  </si>
  <si>
    <t>Количество электронных обращений</t>
  </si>
  <si>
    <t>Общее количество поступивших обращений (письменных, электронных, на личных приемах)</t>
  </si>
  <si>
    <t>Общее количество вопросов, содержащихся в обращениях граждан</t>
  </si>
  <si>
    <t>Данные о приёме граждан по личным вопросам:</t>
  </si>
  <si>
    <t>главой города Югорска</t>
  </si>
  <si>
    <t>заместителями главы</t>
  </si>
  <si>
    <t xml:space="preserve">руководителями структурных подразделений </t>
  </si>
  <si>
    <r>
      <t>Дано разъяснение</t>
    </r>
    <r>
      <rPr>
        <sz val="14"/>
        <rFont val="Times New Roman"/>
        <family val="1"/>
      </rPr>
      <t xml:space="preserve"> </t>
    </r>
  </si>
  <si>
    <r>
      <t>Находится в работе</t>
    </r>
    <r>
      <rPr>
        <sz val="14"/>
        <rFont val="Times New Roman"/>
        <family val="1"/>
      </rPr>
      <t xml:space="preserve"> </t>
    </r>
  </si>
  <si>
    <t>в письменных обращениях</t>
  </si>
  <si>
    <t>в электронных обращениях</t>
  </si>
  <si>
    <t>в т.ч.  из вышестоящих органов власти</t>
  </si>
  <si>
    <t>Количество устных обращений</t>
  </si>
  <si>
    <t>заместителями главы города</t>
  </si>
  <si>
    <r>
      <rPr>
        <b/>
        <sz val="12"/>
        <rFont val="Times New Roman"/>
        <family val="1"/>
      </rPr>
      <t>3.</t>
    </r>
    <r>
      <rPr>
        <sz val="10"/>
        <rFont val="Arial Cyr"/>
        <family val="0"/>
      </rPr>
      <t xml:space="preserve"> </t>
    </r>
  </si>
  <si>
    <t>Количество заинтересованных граждан в решении поставленных вопросов в обращениях</t>
  </si>
  <si>
    <t>Всего проведено личных приёмов граждан,</t>
  </si>
  <si>
    <t>1.3.</t>
  </si>
  <si>
    <t>1.4.</t>
  </si>
  <si>
    <t>1.5.</t>
  </si>
  <si>
    <t>2.2.</t>
  </si>
  <si>
    <t>2.3.</t>
  </si>
  <si>
    <t>2.4.</t>
  </si>
  <si>
    <t>2.5.</t>
  </si>
  <si>
    <r>
      <t>6.</t>
    </r>
    <r>
      <rPr>
        <b/>
        <sz val="11"/>
        <rFont val="Times New Roman"/>
        <family val="1"/>
      </rPr>
      <t xml:space="preserve"> </t>
    </r>
  </si>
  <si>
    <t>2.6.</t>
  </si>
  <si>
    <t>2.7.</t>
  </si>
  <si>
    <t>3.1.</t>
  </si>
  <si>
    <t>3.2.</t>
  </si>
  <si>
    <t>3.3.</t>
  </si>
  <si>
    <t>3.4.</t>
  </si>
  <si>
    <t>3.8.</t>
  </si>
  <si>
    <t>3.9.</t>
  </si>
  <si>
    <t>4.1.</t>
  </si>
  <si>
    <t>4.2.</t>
  </si>
  <si>
    <t>5.1.</t>
  </si>
  <si>
    <t>5.2.</t>
  </si>
  <si>
    <t>5.1.2.</t>
  </si>
  <si>
    <t>5.1.3.</t>
  </si>
  <si>
    <t>5.1.5.</t>
  </si>
  <si>
    <t>5.1.7.</t>
  </si>
  <si>
    <t>5.1.11.</t>
  </si>
  <si>
    <t>5.1.12.</t>
  </si>
  <si>
    <t>5.2.1.</t>
  </si>
  <si>
    <t>5.2.6.</t>
  </si>
  <si>
    <t>5.2.7.</t>
  </si>
  <si>
    <r>
      <rPr>
        <b/>
        <sz val="13"/>
        <color indexed="8"/>
        <rFont val="Times New Roman"/>
        <family val="1"/>
      </rPr>
      <t xml:space="preserve">Рассмотрено всего вопросов в устных обращениях граждан,      </t>
    </r>
    <r>
      <rPr>
        <sz val="13"/>
        <color indexed="8"/>
        <rFont val="Times New Roman"/>
        <family val="1"/>
      </rPr>
      <t xml:space="preserve">                                    в том числе:</t>
    </r>
  </si>
  <si>
    <t>8.1.</t>
  </si>
  <si>
    <t>8.2.</t>
  </si>
  <si>
    <t>8.3.</t>
  </si>
  <si>
    <t>Перебои в теплоснабжении</t>
  </si>
  <si>
    <t xml:space="preserve">Количество вопросов, содержащихся:    </t>
  </si>
  <si>
    <t>Коммунально-бытовое хоз-во</t>
  </si>
  <si>
    <t>Транспорт и связь, дорожные знаки</t>
  </si>
  <si>
    <t>1.6.</t>
  </si>
  <si>
    <t>1.7.</t>
  </si>
  <si>
    <t>5.2.8.</t>
  </si>
  <si>
    <t>Результаты рассмотрения:</t>
  </si>
  <si>
    <r>
      <t>Оставлено без рассмотрения (ст. 11 фед. закона  № 59-фз  «О порядке рассмотрения обращений граждан»)</t>
    </r>
    <r>
      <rPr>
        <sz val="14"/>
        <rFont val="Times New Roman"/>
        <family val="1"/>
      </rPr>
      <t xml:space="preserve"> </t>
    </r>
  </si>
  <si>
    <t>Глава города Югорска</t>
  </si>
  <si>
    <t>5.2.10.</t>
  </si>
  <si>
    <t>Здравоохранение</t>
  </si>
  <si>
    <t xml:space="preserve">Промышленность </t>
  </si>
  <si>
    <t>Ответственность за нарушение зак-ва</t>
  </si>
  <si>
    <t>1.10.</t>
  </si>
  <si>
    <t>Спорт</t>
  </si>
  <si>
    <t>Государственные и муниципальные услуги</t>
  </si>
  <si>
    <t>Некорректное обращение</t>
  </si>
  <si>
    <t>9.</t>
  </si>
  <si>
    <t>9.1.</t>
  </si>
  <si>
    <t>9.2.</t>
  </si>
  <si>
    <t>9.3.</t>
  </si>
  <si>
    <r>
      <rPr>
        <b/>
        <sz val="13"/>
        <color indexed="8"/>
        <rFont val="Times New Roman"/>
        <family val="1"/>
      </rPr>
      <t xml:space="preserve">Рассмотрено всего  устных обращений граждан, </t>
    </r>
    <r>
      <rPr>
        <sz val="13"/>
        <color indexed="8"/>
        <rFont val="Times New Roman"/>
        <family val="1"/>
      </rPr>
      <t>в том числе:</t>
    </r>
  </si>
  <si>
    <t xml:space="preserve">  направлено запросов по обращениям</t>
  </si>
  <si>
    <t xml:space="preserve">  направлено для рассмотрения</t>
  </si>
  <si>
    <t>Отчетный период к предыдущему в %</t>
  </si>
  <si>
    <t xml:space="preserve">ИНФОРМАЦИЯ
О КОЛИЧЕСТВЕ И ХАРАКТЕРЕ ОБРАЩЕНИЙ ГРАЖДАН,                                   ПОСТУПИВШИХ В АДРЕС МУНИЦИПАЛЬНОГО ОБРАЗОВАНИЯ -                    ГОРОДСКОЙ ОКРУГ ГОРОД ЮГОРСК 
ЗА IV КВАРТАЛ 2021 ГОДА
</t>
  </si>
  <si>
    <t xml:space="preserve">Предыдущий период        2020 год         </t>
  </si>
  <si>
    <t>Отчетный период      2021 год</t>
  </si>
  <si>
    <t xml:space="preserve">   из органов гос.власти и ОМС:</t>
  </si>
  <si>
    <t>заместителями главы-руковод.органов</t>
  </si>
  <si>
    <t>7.3.</t>
  </si>
  <si>
    <t xml:space="preserve">руководителями органов и структурных подразделений </t>
  </si>
  <si>
    <t>7.4.</t>
  </si>
  <si>
    <t>8.4.</t>
  </si>
  <si>
    <t>9.4.</t>
  </si>
  <si>
    <t>Принято всего граждан на личных приёмах,</t>
  </si>
  <si>
    <r>
      <t>ИНФОРМАЦИЯ
О ВОПРОСАХ, ПОСТАВЛЕННЫХ В УСТНЫХ И ПИСЬМЕННЫХ ОБРАЩЕНИЯХ ГРАЖДАН, И О РЕЗУЛЬТАТАХ РАССМОТРЕНИЯ 
В МУНИЦИПАЛЬНОМ ОБРАЗОВАНИИ – ГОРОДСКОЙ ОКРУГ 
ГОРОД ЮГОРСК 
за 4 квартал 2021 года</t>
    </r>
    <r>
      <rPr>
        <b/>
        <sz val="14"/>
        <rFont val="Times New Roman"/>
        <family val="1"/>
      </rPr>
      <t xml:space="preserve">
</t>
    </r>
  </si>
  <si>
    <t>Обращение имущества в мун.собственность</t>
  </si>
  <si>
    <t>Управляющие организации</t>
  </si>
  <si>
    <t>Несанкционированная свалка мусора</t>
  </si>
  <si>
    <t>5.2.11.</t>
  </si>
  <si>
    <t>Распространение СМИ</t>
  </si>
  <si>
    <t>Некоммерческий жилищный фонд</t>
  </si>
  <si>
    <t>Конфликты на бытовой почве</t>
  </si>
  <si>
    <t>Доходы местного бюджета</t>
  </si>
  <si>
    <t>Территориальное обш.самоуправление (ТОС)</t>
  </si>
  <si>
    <t>Доступная среда</t>
  </si>
  <si>
    <t>Обжалование судебных решений</t>
  </si>
  <si>
    <t>Государственные жилищные сертификаты</t>
  </si>
  <si>
    <t>Эксплуатация и ремонт гос. мун частного жилищного фонда</t>
  </si>
  <si>
    <t>3.10.</t>
  </si>
  <si>
    <t>3.11.</t>
  </si>
  <si>
    <t>Бытовое обслуживание населения</t>
  </si>
  <si>
    <t>Оплата ЖКХ</t>
  </si>
  <si>
    <t>Справка о доходах</t>
  </si>
  <si>
    <t>Приобретение права собственности</t>
  </si>
  <si>
    <t>несогласие с вариантом переселения</t>
  </si>
  <si>
    <t>Социальная сфера (многодетные семьи)</t>
  </si>
  <si>
    <t>Подарки, сувениры</t>
  </si>
  <si>
    <t>Деятельность субъектов торговли</t>
  </si>
  <si>
    <t>Образование (в т.ч. доставка обучающихся)</t>
  </si>
  <si>
    <t xml:space="preserve">трудоустройство </t>
  </si>
  <si>
    <t>Рвзвитие предприиимательской деятельности</t>
  </si>
  <si>
    <t>5.2.12.</t>
  </si>
  <si>
    <t>5.1.13.</t>
  </si>
  <si>
    <t>Обследование на предмет пригодности жилья</t>
  </si>
  <si>
    <t>4.3.</t>
  </si>
  <si>
    <t>1.11.</t>
  </si>
  <si>
    <t>1.12.</t>
  </si>
  <si>
    <t>3.12.</t>
  </si>
  <si>
    <t>2.8.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</si>
</sst>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6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left" vertical="top" wrapText="1" indent="11"/>
    </xf>
    <xf numFmtId="0" fontId="5" fillId="32" borderId="12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vertical="top" wrapText="1"/>
    </xf>
    <xf numFmtId="0" fontId="5" fillId="32" borderId="16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vertical="top" wrapText="1"/>
    </xf>
    <xf numFmtId="0" fontId="7" fillId="0" borderId="16" xfId="0" applyFont="1" applyBorder="1" applyAlignment="1">
      <alignment/>
    </xf>
    <xf numFmtId="0" fontId="5" fillId="32" borderId="17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horizontal="center" vertical="top" wrapText="1"/>
    </xf>
    <xf numFmtId="0" fontId="5" fillId="32" borderId="18" xfId="0" applyFont="1" applyFill="1" applyBorder="1" applyAlignment="1">
      <alignment vertical="top" wrapText="1"/>
    </xf>
    <xf numFmtId="0" fontId="5" fillId="32" borderId="15" xfId="0" applyFont="1" applyFill="1" applyBorder="1" applyAlignment="1">
      <alignment vertical="top" wrapText="1"/>
    </xf>
    <xf numFmtId="0" fontId="7" fillId="0" borderId="0" xfId="0" applyFont="1" applyAlignment="1">
      <alignment/>
    </xf>
    <xf numFmtId="176" fontId="6" fillId="32" borderId="12" xfId="0" applyNumberFormat="1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1" fillId="32" borderId="10" xfId="0" applyFont="1" applyFill="1" applyBorder="1" applyAlignment="1">
      <alignment horizontal="center" vertical="top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0" fontId="15" fillId="32" borderId="10" xfId="0" applyFont="1" applyFill="1" applyBorder="1" applyAlignment="1">
      <alignment horizontal="center" vertical="top" wrapText="1"/>
    </xf>
    <xf numFmtId="1" fontId="15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top" wrapText="1"/>
    </xf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176" fontId="3" fillId="32" borderId="12" xfId="0" applyNumberFormat="1" applyFont="1" applyFill="1" applyBorder="1" applyAlignment="1">
      <alignment horizontal="center" vertical="center" wrapText="1"/>
    </xf>
    <xf numFmtId="176" fontId="3" fillId="32" borderId="10" xfId="0" applyNumberFormat="1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wrapText="1"/>
    </xf>
    <xf numFmtId="176" fontId="3" fillId="32" borderId="11" xfId="0" applyNumberFormat="1" applyFont="1" applyFill="1" applyBorder="1" applyAlignment="1">
      <alignment horizontal="center" vertical="top" wrapText="1"/>
    </xf>
    <xf numFmtId="176" fontId="3" fillId="32" borderId="12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176" fontId="18" fillId="32" borderId="10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/>
    </xf>
    <xf numFmtId="0" fontId="13" fillId="0" borderId="0" xfId="0" applyFont="1" applyAlignment="1">
      <alignment horizontal="right"/>
    </xf>
    <xf numFmtId="0" fontId="4" fillId="32" borderId="10" xfId="0" applyFont="1" applyFill="1" applyBorder="1" applyAlignment="1">
      <alignment horizontal="center" vertical="top" wrapText="1"/>
    </xf>
    <xf numFmtId="0" fontId="4" fillId="32" borderId="19" xfId="0" applyFont="1" applyFill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1" fontId="13" fillId="32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vertical="top" wrapText="1"/>
    </xf>
    <xf numFmtId="1" fontId="13" fillId="33" borderId="10" xfId="0" applyNumberFormat="1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vertical="top" wrapText="1"/>
    </xf>
    <xf numFmtId="1" fontId="13" fillId="34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top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/>
    </xf>
    <xf numFmtId="176" fontId="3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21" fillId="32" borderId="10" xfId="0" applyFont="1" applyFill="1" applyBorder="1" applyAlignment="1">
      <alignment vertical="top" wrapText="1"/>
    </xf>
    <xf numFmtId="0" fontId="12" fillId="32" borderId="10" xfId="0" applyFont="1" applyFill="1" applyBorder="1" applyAlignment="1">
      <alignment vertical="top" wrapText="1"/>
    </xf>
    <xf numFmtId="0" fontId="21" fillId="32" borderId="10" xfId="0" applyFont="1" applyFill="1" applyBorder="1" applyAlignment="1">
      <alignment horizontal="justify" vertical="top" wrapText="1"/>
    </xf>
    <xf numFmtId="0" fontId="20" fillId="32" borderId="10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justify" vertical="center"/>
    </xf>
    <xf numFmtId="0" fontId="8" fillId="0" borderId="10" xfId="0" applyFont="1" applyBorder="1" applyAlignment="1">
      <alignment vertical="top" wrapText="1"/>
    </xf>
    <xf numFmtId="0" fontId="22" fillId="32" borderId="12" xfId="0" applyFont="1" applyFill="1" applyBorder="1" applyAlignment="1">
      <alignment horizontal="center" vertical="top" wrapText="1"/>
    </xf>
    <xf numFmtId="0" fontId="22" fillId="33" borderId="10" xfId="0" applyNumberFormat="1" applyFont="1" applyFill="1" applyBorder="1" applyAlignment="1">
      <alignment horizontal="center" vertical="center" wrapText="1"/>
    </xf>
    <xf numFmtId="0" fontId="23" fillId="32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17" fontId="23" fillId="32" borderId="10" xfId="0" applyNumberFormat="1" applyFont="1" applyFill="1" applyBorder="1" applyAlignment="1">
      <alignment horizontal="center" vertical="center" wrapText="1"/>
    </xf>
    <xf numFmtId="0" fontId="22" fillId="32" borderId="10" xfId="0" applyNumberFormat="1" applyFont="1" applyFill="1" applyBorder="1" applyAlignment="1">
      <alignment horizontal="center" vertical="center" wrapText="1"/>
    </xf>
    <xf numFmtId="0" fontId="23" fillId="32" borderId="10" xfId="0" applyNumberFormat="1" applyFont="1" applyFill="1" applyBorder="1" applyAlignment="1">
      <alignment horizontal="center" vertical="top" wrapText="1"/>
    </xf>
    <xf numFmtId="0" fontId="25" fillId="33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top"/>
    </xf>
    <xf numFmtId="0" fontId="5" fillId="32" borderId="20" xfId="0" applyFont="1" applyFill="1" applyBorder="1" applyAlignment="1">
      <alignment vertical="top" wrapText="1"/>
    </xf>
    <xf numFmtId="0" fontId="18" fillId="0" borderId="10" xfId="0" applyFont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top" wrapText="1"/>
    </xf>
    <xf numFmtId="1" fontId="15" fillId="35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1" fillId="32" borderId="12" xfId="0" applyFont="1" applyFill="1" applyBorder="1" applyAlignment="1">
      <alignment vertical="top" wrapText="1"/>
    </xf>
    <xf numFmtId="16" fontId="23" fillId="32" borderId="10" xfId="0" applyNumberFormat="1" applyFont="1" applyFill="1" applyBorder="1" applyAlignment="1">
      <alignment horizontal="center" vertical="center" wrapText="1"/>
    </xf>
    <xf numFmtId="14" fontId="26" fillId="32" borderId="10" xfId="0" applyNumberFormat="1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vertical="top" wrapText="1"/>
    </xf>
    <xf numFmtId="0" fontId="3" fillId="0" borderId="18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22" fillId="32" borderId="13" xfId="0" applyFont="1" applyFill="1" applyBorder="1" applyAlignment="1">
      <alignment horizontal="center" vertical="top" wrapText="1"/>
    </xf>
    <xf numFmtId="0" fontId="22" fillId="32" borderId="19" xfId="0" applyFont="1" applyFill="1" applyBorder="1" applyAlignment="1">
      <alignment horizontal="center" vertical="top" wrapText="1"/>
    </xf>
    <xf numFmtId="0" fontId="22" fillId="32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16" fontId="5" fillId="32" borderId="14" xfId="0" applyNumberFormat="1" applyFont="1" applyFill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32" borderId="19" xfId="0" applyFont="1" applyFill="1" applyBorder="1" applyAlignment="1">
      <alignment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76" fontId="6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4" fillId="32" borderId="12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8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76" fontId="3" fillId="32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15" fillId="32" borderId="19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15" fillId="32" borderId="13" xfId="0" applyNumberFormat="1" applyFont="1" applyFill="1" applyBorder="1" applyAlignment="1">
      <alignment horizontal="center" vertical="center" wrapText="1"/>
    </xf>
    <xf numFmtId="1" fontId="13" fillId="33" borderId="19" xfId="0" applyNumberFormat="1" applyFont="1" applyFill="1" applyBorder="1" applyAlignment="1">
      <alignment horizontal="center" vertical="center" wrapText="1"/>
    </xf>
    <xf numFmtId="0" fontId="20" fillId="32" borderId="15" xfId="0" applyFont="1" applyFill="1" applyBorder="1" applyAlignment="1">
      <alignment horizontal="center" vertical="top" wrapText="1"/>
    </xf>
    <xf numFmtId="0" fontId="20" fillId="32" borderId="20" xfId="0" applyFont="1" applyFill="1" applyBorder="1" applyAlignment="1">
      <alignment horizontal="center" vertical="top" wrapText="1"/>
    </xf>
    <xf numFmtId="0" fontId="20" fillId="32" borderId="16" xfId="0" applyFont="1" applyFill="1" applyBorder="1" applyAlignment="1">
      <alignment horizontal="center" vertical="top" wrapText="1"/>
    </xf>
    <xf numFmtId="0" fontId="20" fillId="32" borderId="0" xfId="0" applyFont="1" applyFill="1" applyBorder="1" applyAlignment="1">
      <alignment horizontal="center" vertical="top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/>
    </xf>
    <xf numFmtId="0" fontId="20" fillId="32" borderId="10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 horizontal="center" wrapText="1"/>
    </xf>
    <xf numFmtId="0" fontId="9" fillId="0" borderId="0" xfId="0" applyNumberFormat="1" applyFont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20" fillId="32" borderId="10" xfId="0" applyFont="1" applyFill="1" applyBorder="1" applyAlignment="1">
      <alignment horizontal="center" vertical="top" wrapText="1"/>
    </xf>
    <xf numFmtId="0" fontId="20" fillId="32" borderId="12" xfId="0" applyFont="1" applyFill="1" applyBorder="1" applyAlignment="1">
      <alignment horizontal="center" vertical="top" wrapText="1"/>
    </xf>
    <xf numFmtId="0" fontId="20" fillId="32" borderId="14" xfId="0" applyFont="1" applyFill="1" applyBorder="1" applyAlignment="1">
      <alignment horizontal="center" vertical="top" wrapText="1"/>
    </xf>
    <xf numFmtId="0" fontId="20" fillId="32" borderId="11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22</xdr:row>
      <xdr:rowOff>85725</xdr:rowOff>
    </xdr:from>
    <xdr:to>
      <xdr:col>1</xdr:col>
      <xdr:colOff>104775</xdr:colOff>
      <xdr:row>22</xdr:row>
      <xdr:rowOff>95250</xdr:rowOff>
    </xdr:to>
    <xdr:sp>
      <xdr:nvSpPr>
        <xdr:cNvPr id="1" name="Прямая соединительная линия 2"/>
        <xdr:cNvSpPr>
          <a:spLocks/>
        </xdr:cNvSpPr>
      </xdr:nvSpPr>
      <xdr:spPr>
        <a:xfrm flipV="1">
          <a:off x="514350" y="5276850"/>
          <a:ext cx="666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view="pageBreakPreview" zoomScaleSheetLayoutView="100" zoomScalePageLayoutView="0" workbookViewId="0" topLeftCell="A13">
      <selection activeCell="E39" sqref="E39:E41"/>
    </sheetView>
  </sheetViews>
  <sheetFormatPr defaultColWidth="9.00390625" defaultRowHeight="12.75"/>
  <cols>
    <col min="1" max="1" width="6.25390625" style="0" customWidth="1"/>
    <col min="2" max="2" width="44.25390625" style="0" customWidth="1"/>
    <col min="3" max="3" width="14.75390625" style="0" customWidth="1"/>
    <col min="4" max="4" width="14.25390625" style="0" customWidth="1"/>
    <col min="5" max="5" width="21.75390625" style="0" customWidth="1"/>
  </cols>
  <sheetData>
    <row r="1" ht="13.5" customHeight="1">
      <c r="E1" s="1" t="s">
        <v>18</v>
      </c>
    </row>
    <row r="2" spans="1:5" ht="12.75" customHeight="1">
      <c r="A2" s="125" t="s">
        <v>154</v>
      </c>
      <c r="B2" s="125"/>
      <c r="C2" s="125"/>
      <c r="D2" s="125"/>
      <c r="E2" s="125"/>
    </row>
    <row r="3" spans="1:5" ht="12.75" customHeight="1">
      <c r="A3" s="125"/>
      <c r="B3" s="125"/>
      <c r="C3" s="125"/>
      <c r="D3" s="125"/>
      <c r="E3" s="125"/>
    </row>
    <row r="4" spans="1:5" ht="12.75" customHeight="1">
      <c r="A4" s="125"/>
      <c r="B4" s="125"/>
      <c r="C4" s="125"/>
      <c r="D4" s="125"/>
      <c r="E4" s="125"/>
    </row>
    <row r="5" spans="1:5" ht="12.75" customHeight="1">
      <c r="A5" s="125"/>
      <c r="B5" s="125"/>
      <c r="C5" s="125"/>
      <c r="D5" s="125"/>
      <c r="E5" s="125"/>
    </row>
    <row r="6" spans="1:5" ht="12.75" customHeight="1">
      <c r="A6" s="125"/>
      <c r="B6" s="125"/>
      <c r="C6" s="125"/>
      <c r="D6" s="125"/>
      <c r="E6" s="125"/>
    </row>
    <row r="7" spans="1:5" ht="15.75" customHeight="1">
      <c r="A7" s="125"/>
      <c r="B7" s="125"/>
      <c r="C7" s="125"/>
      <c r="D7" s="125"/>
      <c r="E7" s="125"/>
    </row>
    <row r="8" spans="1:5" ht="15.75" customHeight="1">
      <c r="A8" s="126"/>
      <c r="B8" s="126"/>
      <c r="C8" s="126"/>
      <c r="D8" s="126"/>
      <c r="E8" s="126"/>
    </row>
    <row r="9" spans="1:5" ht="47.25" customHeight="1">
      <c r="A9" s="77" t="s">
        <v>19</v>
      </c>
      <c r="B9" s="98" t="s">
        <v>0</v>
      </c>
      <c r="C9" s="100" t="s">
        <v>155</v>
      </c>
      <c r="D9" s="99" t="s">
        <v>156</v>
      </c>
      <c r="E9" s="100" t="s">
        <v>153</v>
      </c>
    </row>
    <row r="10" spans="1:5" ht="16.5">
      <c r="A10" s="2" t="s">
        <v>1</v>
      </c>
      <c r="B10" s="3">
        <v>2</v>
      </c>
      <c r="C10" s="4">
        <v>3</v>
      </c>
      <c r="D10" s="4"/>
      <c r="E10" s="101">
        <v>5</v>
      </c>
    </row>
    <row r="11" spans="1:5" ht="52.5" customHeight="1">
      <c r="A11" s="115" t="s">
        <v>2</v>
      </c>
      <c r="B11" s="108" t="s">
        <v>79</v>
      </c>
      <c r="C11" s="127">
        <v>135</v>
      </c>
      <c r="D11" s="127">
        <v>134</v>
      </c>
      <c r="E11" s="111">
        <f>D11/C11*100</f>
        <v>99.25925925925925</v>
      </c>
    </row>
    <row r="12" spans="1:5" ht="12.75" customHeight="1" hidden="1">
      <c r="A12" s="116"/>
      <c r="B12" s="108"/>
      <c r="C12" s="128"/>
      <c r="D12" s="128"/>
      <c r="E12" s="112"/>
    </row>
    <row r="13" spans="1:5" ht="35.25" customHeight="1">
      <c r="A13" s="117"/>
      <c r="B13" s="56" t="s">
        <v>80</v>
      </c>
      <c r="C13" s="49">
        <v>138</v>
      </c>
      <c r="D13" s="49">
        <v>142</v>
      </c>
      <c r="E13" s="49">
        <v>102.9</v>
      </c>
    </row>
    <row r="14" spans="1:5" ht="16.5">
      <c r="A14" s="115" t="s">
        <v>3</v>
      </c>
      <c r="B14" s="5" t="s">
        <v>20</v>
      </c>
      <c r="C14" s="49">
        <v>55</v>
      </c>
      <c r="D14" s="49">
        <v>66</v>
      </c>
      <c r="E14" s="24">
        <f>D14/C14*100</f>
        <v>120</v>
      </c>
    </row>
    <row r="15" spans="1:5" ht="16.5">
      <c r="A15" s="119"/>
      <c r="B15" s="68" t="s">
        <v>78</v>
      </c>
      <c r="C15" s="49">
        <v>64</v>
      </c>
      <c r="D15" s="49">
        <v>58</v>
      </c>
      <c r="E15" s="44">
        <f>D15/C15*100</f>
        <v>90.625</v>
      </c>
    </row>
    <row r="16" spans="1:5" ht="16.5">
      <c r="A16" s="117"/>
      <c r="B16" s="75" t="s">
        <v>90</v>
      </c>
      <c r="C16" s="49">
        <v>16</v>
      </c>
      <c r="D16" s="49">
        <v>10</v>
      </c>
      <c r="E16" s="44">
        <f>D16/C16*100</f>
        <v>62.5</v>
      </c>
    </row>
    <row r="17" spans="1:5" ht="16.5">
      <c r="A17" s="115"/>
      <c r="B17" s="7" t="s">
        <v>4</v>
      </c>
      <c r="C17" s="42"/>
      <c r="D17" s="42"/>
      <c r="E17" s="8"/>
    </row>
    <row r="18" spans="1:5" ht="16.5">
      <c r="A18" s="119"/>
      <c r="B18" s="7" t="s">
        <v>40</v>
      </c>
      <c r="C18" s="49"/>
      <c r="D18" s="49"/>
      <c r="E18" s="24"/>
    </row>
    <row r="19" spans="1:5" ht="16.5">
      <c r="A19" s="119"/>
      <c r="B19" s="7" t="s">
        <v>21</v>
      </c>
      <c r="C19" s="49">
        <v>135</v>
      </c>
      <c r="D19" s="49">
        <v>134</v>
      </c>
      <c r="E19" s="24">
        <f aca="true" t="shared" si="0" ref="E19:E26">D19/C19*100</f>
        <v>99.25925925925925</v>
      </c>
    </row>
    <row r="20" spans="1:5" ht="16.5">
      <c r="A20" s="119"/>
      <c r="B20" s="7" t="s">
        <v>22</v>
      </c>
      <c r="C20" s="49">
        <v>13</v>
      </c>
      <c r="D20" s="49">
        <v>9</v>
      </c>
      <c r="E20" s="44">
        <f t="shared" si="0"/>
        <v>69.23076923076923</v>
      </c>
    </row>
    <row r="21" spans="1:5" ht="16.5">
      <c r="A21" s="119"/>
      <c r="B21" s="7" t="s">
        <v>23</v>
      </c>
      <c r="C21" s="49">
        <v>2</v>
      </c>
      <c r="D21" s="49">
        <v>7</v>
      </c>
      <c r="E21" s="44">
        <f t="shared" si="0"/>
        <v>350</v>
      </c>
    </row>
    <row r="22" spans="1:5" ht="16.5">
      <c r="A22" s="119"/>
      <c r="B22" s="68" t="s">
        <v>41</v>
      </c>
      <c r="C22" s="49">
        <v>4</v>
      </c>
      <c r="D22" s="49">
        <v>4</v>
      </c>
      <c r="E22" s="69">
        <f t="shared" si="0"/>
        <v>100</v>
      </c>
    </row>
    <row r="23" spans="1:5" ht="16.5">
      <c r="A23" s="119"/>
      <c r="B23" s="68" t="s">
        <v>157</v>
      </c>
      <c r="C23" s="49">
        <v>43</v>
      </c>
      <c r="D23" s="49">
        <v>66</v>
      </c>
      <c r="E23" s="44">
        <f t="shared" si="0"/>
        <v>153.48837209302326</v>
      </c>
    </row>
    <row r="24" spans="1:5" ht="16.5">
      <c r="A24" s="119"/>
      <c r="B24" s="68" t="s">
        <v>152</v>
      </c>
      <c r="C24" s="49">
        <v>26</v>
      </c>
      <c r="D24" s="49">
        <v>28</v>
      </c>
      <c r="E24" s="44">
        <f t="shared" si="0"/>
        <v>107.6923076923077</v>
      </c>
    </row>
    <row r="25" spans="1:5" ht="17.25" customHeight="1">
      <c r="A25" s="117"/>
      <c r="B25" s="68" t="s">
        <v>151</v>
      </c>
      <c r="C25" s="49">
        <v>17</v>
      </c>
      <c r="D25" s="49">
        <v>38</v>
      </c>
      <c r="E25" s="44">
        <f t="shared" si="0"/>
        <v>223.52941176470588</v>
      </c>
    </row>
    <row r="26" spans="1:5" ht="56.25" customHeight="1">
      <c r="A26" s="70" t="s">
        <v>92</v>
      </c>
      <c r="B26" s="76" t="s">
        <v>93</v>
      </c>
      <c r="C26" s="49">
        <v>338</v>
      </c>
      <c r="D26" s="49">
        <v>257</v>
      </c>
      <c r="E26" s="44">
        <f t="shared" si="0"/>
        <v>76.03550295857988</v>
      </c>
    </row>
    <row r="27" spans="1:5" ht="33">
      <c r="A27" s="55" t="s">
        <v>6</v>
      </c>
      <c r="B27" s="5" t="s">
        <v>24</v>
      </c>
      <c r="C27" s="49">
        <v>1</v>
      </c>
      <c r="D27" s="49">
        <v>0</v>
      </c>
      <c r="E27" s="44">
        <v>100</v>
      </c>
    </row>
    <row r="28" spans="1:5" ht="16.5">
      <c r="A28" s="10" t="s">
        <v>25</v>
      </c>
      <c r="B28" s="5" t="s">
        <v>7</v>
      </c>
      <c r="C28" s="58"/>
      <c r="D28" s="58"/>
      <c r="E28" s="57"/>
    </row>
    <row r="29" spans="1:5" ht="16.5">
      <c r="A29" s="9"/>
      <c r="B29" s="11" t="s">
        <v>26</v>
      </c>
      <c r="C29" s="43">
        <v>0</v>
      </c>
      <c r="D29" s="43"/>
      <c r="E29" s="45">
        <v>0</v>
      </c>
    </row>
    <row r="30" spans="1:5" ht="16.5">
      <c r="A30" s="9"/>
      <c r="B30" s="11" t="s">
        <v>27</v>
      </c>
      <c r="C30" s="43">
        <v>2</v>
      </c>
      <c r="D30" s="43">
        <v>3</v>
      </c>
      <c r="E30" s="45">
        <f>D30/C30*100</f>
        <v>150</v>
      </c>
    </row>
    <row r="31" spans="1:5" ht="16.5">
      <c r="A31" s="9"/>
      <c r="B31" s="11" t="s">
        <v>28</v>
      </c>
      <c r="C31" s="49"/>
      <c r="D31" s="49"/>
      <c r="E31" s="49"/>
    </row>
    <row r="32" spans="1:5" ht="16.5">
      <c r="A32" s="9"/>
      <c r="B32" s="11" t="s">
        <v>29</v>
      </c>
      <c r="C32" s="49">
        <v>0</v>
      </c>
      <c r="D32" s="49"/>
      <c r="E32" s="49">
        <v>0</v>
      </c>
    </row>
    <row r="33" spans="1:5" ht="16.5">
      <c r="A33" s="9"/>
      <c r="B33" s="11" t="s">
        <v>30</v>
      </c>
      <c r="C33" s="49"/>
      <c r="D33" s="49"/>
      <c r="E33" s="49"/>
    </row>
    <row r="34" spans="1:5" ht="16.5">
      <c r="A34" s="9"/>
      <c r="B34" s="11" t="s">
        <v>31</v>
      </c>
      <c r="C34" s="43">
        <v>1</v>
      </c>
      <c r="D34" s="43">
        <v>1</v>
      </c>
      <c r="E34" s="45">
        <f>D34/C34*100</f>
        <v>100</v>
      </c>
    </row>
    <row r="35" spans="1:5" ht="16.5">
      <c r="A35" s="9"/>
      <c r="B35" s="11" t="s">
        <v>32</v>
      </c>
      <c r="C35" s="43">
        <v>3</v>
      </c>
      <c r="D35" s="43"/>
      <c r="E35" s="45">
        <v>0</v>
      </c>
    </row>
    <row r="36" spans="1:5" ht="16.5">
      <c r="A36" s="9"/>
      <c r="B36" s="7" t="s">
        <v>33</v>
      </c>
      <c r="C36" s="51">
        <f>C29+C30+C31+C32+C33+C34+C35</f>
        <v>6</v>
      </c>
      <c r="D36" s="51">
        <f>D29+D30+D31+D32+D33+D34+D35</f>
        <v>4</v>
      </c>
      <c r="E36" s="52">
        <f>D36/C36*100</f>
        <v>66.66666666666666</v>
      </c>
    </row>
    <row r="37" spans="1:5" ht="16.5">
      <c r="A37" s="6"/>
      <c r="B37" s="12" t="s">
        <v>34</v>
      </c>
      <c r="C37" s="43">
        <v>332</v>
      </c>
      <c r="D37" s="43">
        <v>253</v>
      </c>
      <c r="E37" s="45">
        <f>D37/C37*100</f>
        <v>76.20481927710844</v>
      </c>
    </row>
    <row r="38" spans="1:5" ht="16.5">
      <c r="A38" s="13" t="s">
        <v>8</v>
      </c>
      <c r="B38" s="14" t="s">
        <v>9</v>
      </c>
      <c r="C38" s="25"/>
      <c r="D38" s="43"/>
      <c r="E38" s="46"/>
    </row>
    <row r="39" spans="1:5" ht="33">
      <c r="A39" s="10" t="s">
        <v>10</v>
      </c>
      <c r="B39" s="15" t="s">
        <v>81</v>
      </c>
      <c r="C39" s="104">
        <v>3</v>
      </c>
      <c r="D39" s="104">
        <f>D42+D43+D44+D45</f>
        <v>10</v>
      </c>
      <c r="E39" s="120">
        <v>333.3</v>
      </c>
    </row>
    <row r="40" spans="1:5" ht="33">
      <c r="A40" s="18"/>
      <c r="B40" s="17" t="s">
        <v>94</v>
      </c>
      <c r="C40" s="105"/>
      <c r="D40" s="105"/>
      <c r="E40" s="121"/>
    </row>
    <row r="41" spans="1:5" ht="16.5">
      <c r="A41" s="18"/>
      <c r="B41" s="19" t="s">
        <v>13</v>
      </c>
      <c r="C41" s="106"/>
      <c r="D41" s="106"/>
      <c r="E41" s="122"/>
    </row>
    <row r="42" spans="1:5" ht="16.5">
      <c r="A42" s="20" t="s">
        <v>11</v>
      </c>
      <c r="B42" s="11" t="s">
        <v>82</v>
      </c>
      <c r="C42" s="49">
        <v>2</v>
      </c>
      <c r="D42" s="49">
        <v>0</v>
      </c>
      <c r="E42" s="47">
        <f>D42/C42*100</f>
        <v>0</v>
      </c>
    </row>
    <row r="43" spans="1:5" ht="16.5">
      <c r="A43" s="20" t="s">
        <v>12</v>
      </c>
      <c r="B43" s="21" t="s">
        <v>91</v>
      </c>
      <c r="C43" s="49">
        <v>1</v>
      </c>
      <c r="D43" s="49">
        <v>2</v>
      </c>
      <c r="E43" s="48">
        <f>D43/C43*100</f>
        <v>200</v>
      </c>
    </row>
    <row r="44" spans="1:5" ht="16.5">
      <c r="A44" s="103" t="s">
        <v>72</v>
      </c>
      <c r="B44" s="86" t="s">
        <v>158</v>
      </c>
      <c r="C44" s="49">
        <v>0</v>
      </c>
      <c r="D44" s="49">
        <v>3</v>
      </c>
      <c r="E44" s="48">
        <v>300</v>
      </c>
    </row>
    <row r="45" spans="1:5" ht="33">
      <c r="A45" s="16" t="s">
        <v>73</v>
      </c>
      <c r="B45" s="22" t="s">
        <v>160</v>
      </c>
      <c r="C45" s="49">
        <v>0</v>
      </c>
      <c r="D45" s="49">
        <v>5</v>
      </c>
      <c r="E45" s="44">
        <v>500</v>
      </c>
    </row>
    <row r="46" spans="1:5" ht="33">
      <c r="A46" s="10" t="s">
        <v>14</v>
      </c>
      <c r="B46" s="15" t="s">
        <v>164</v>
      </c>
      <c r="C46" s="104">
        <v>16</v>
      </c>
      <c r="D46" s="104">
        <f>D48+D49+D50+D51</f>
        <v>10</v>
      </c>
      <c r="E46" s="123">
        <f>D46/C46*100</f>
        <v>62.5</v>
      </c>
    </row>
    <row r="47" spans="1:5" ht="16.5">
      <c r="A47" s="16"/>
      <c r="B47" s="19" t="s">
        <v>13</v>
      </c>
      <c r="C47" s="118"/>
      <c r="D47" s="118"/>
      <c r="E47" s="124"/>
    </row>
    <row r="48" spans="1:5" ht="16.5">
      <c r="A48" s="20" t="s">
        <v>15</v>
      </c>
      <c r="B48" s="11" t="s">
        <v>82</v>
      </c>
      <c r="C48" s="49">
        <v>15</v>
      </c>
      <c r="D48" s="49">
        <v>0</v>
      </c>
      <c r="E48" s="47">
        <f>D48/C48*100</f>
        <v>0</v>
      </c>
    </row>
    <row r="49" spans="1:5" ht="16.5">
      <c r="A49" s="20" t="s">
        <v>16</v>
      </c>
      <c r="B49" s="21" t="s">
        <v>83</v>
      </c>
      <c r="C49" s="49">
        <v>1</v>
      </c>
      <c r="D49" s="49">
        <v>2</v>
      </c>
      <c r="E49" s="45">
        <f>D49/C49*100</f>
        <v>200</v>
      </c>
    </row>
    <row r="50" spans="1:5" ht="16.5">
      <c r="A50" s="20" t="s">
        <v>159</v>
      </c>
      <c r="B50" s="86" t="s">
        <v>158</v>
      </c>
      <c r="C50" s="49">
        <v>0</v>
      </c>
      <c r="D50" s="49">
        <v>3</v>
      </c>
      <c r="E50" s="45">
        <v>300</v>
      </c>
    </row>
    <row r="51" spans="1:5" ht="36" customHeight="1">
      <c r="A51" s="103" t="s">
        <v>161</v>
      </c>
      <c r="B51" s="22" t="s">
        <v>160</v>
      </c>
      <c r="C51" s="49">
        <v>0</v>
      </c>
      <c r="D51" s="49">
        <v>5</v>
      </c>
      <c r="E51" s="69">
        <v>500</v>
      </c>
    </row>
    <row r="52" spans="1:5" ht="36" customHeight="1">
      <c r="A52" s="14" t="s">
        <v>17</v>
      </c>
      <c r="B52" s="86" t="s">
        <v>150</v>
      </c>
      <c r="C52" s="87">
        <v>16</v>
      </c>
      <c r="D52" s="87">
        <f>D53+D54+D55+D56</f>
        <v>10</v>
      </c>
      <c r="E52" s="69">
        <f>D52/C52*100</f>
        <v>62.5</v>
      </c>
    </row>
    <row r="53" spans="1:5" ht="16.5" customHeight="1">
      <c r="A53" s="20" t="s">
        <v>125</v>
      </c>
      <c r="B53" s="86" t="s">
        <v>82</v>
      </c>
      <c r="C53" s="49">
        <v>15</v>
      </c>
      <c r="D53" s="49">
        <v>0</v>
      </c>
      <c r="E53" s="45">
        <f>D53/C53*100</f>
        <v>0</v>
      </c>
    </row>
    <row r="54" spans="1:5" ht="17.25" customHeight="1">
      <c r="A54" s="20" t="s">
        <v>126</v>
      </c>
      <c r="B54" s="86" t="s">
        <v>91</v>
      </c>
      <c r="C54" s="49">
        <v>1</v>
      </c>
      <c r="D54" s="49">
        <v>2</v>
      </c>
      <c r="E54" s="45">
        <f>D54/C54*100</f>
        <v>200</v>
      </c>
    </row>
    <row r="55" spans="1:5" ht="17.25" customHeight="1">
      <c r="A55" s="20" t="s">
        <v>127</v>
      </c>
      <c r="B55" s="86" t="s">
        <v>158</v>
      </c>
      <c r="C55" s="49">
        <v>0</v>
      </c>
      <c r="D55" s="49">
        <v>3</v>
      </c>
      <c r="E55" s="45">
        <v>300</v>
      </c>
    </row>
    <row r="56" spans="1:5" ht="37.5" customHeight="1">
      <c r="A56" s="2" t="s">
        <v>162</v>
      </c>
      <c r="B56" s="11" t="s">
        <v>84</v>
      </c>
      <c r="C56" s="49">
        <v>0</v>
      </c>
      <c r="D56" s="49">
        <v>5</v>
      </c>
      <c r="E56" s="69">
        <v>500</v>
      </c>
    </row>
    <row r="57" spans="1:5" ht="53.25" customHeight="1">
      <c r="A57" s="95" t="s">
        <v>146</v>
      </c>
      <c r="B57" s="94" t="s">
        <v>124</v>
      </c>
      <c r="C57" s="87">
        <v>17</v>
      </c>
      <c r="D57" s="87">
        <f>D58+D59+D60+D61</f>
        <v>10</v>
      </c>
      <c r="E57" s="69">
        <f>D57/C57*100</f>
        <v>58.82352941176471</v>
      </c>
    </row>
    <row r="58" spans="1:5" ht="15.75" customHeight="1">
      <c r="A58" s="96" t="s">
        <v>147</v>
      </c>
      <c r="B58" s="94" t="s">
        <v>82</v>
      </c>
      <c r="C58" s="49">
        <v>16</v>
      </c>
      <c r="D58" s="49">
        <v>0</v>
      </c>
      <c r="E58" s="45">
        <f>D58/C58*100</f>
        <v>0</v>
      </c>
    </row>
    <row r="59" spans="1:5" ht="15.75" customHeight="1">
      <c r="A59" s="96" t="s">
        <v>148</v>
      </c>
      <c r="B59" s="94" t="s">
        <v>91</v>
      </c>
      <c r="C59" s="49">
        <v>1</v>
      </c>
      <c r="D59" s="49">
        <v>2</v>
      </c>
      <c r="E59" s="45">
        <f>D59/C59*100</f>
        <v>200</v>
      </c>
    </row>
    <row r="60" spans="1:5" ht="15.75" customHeight="1">
      <c r="A60" s="96" t="s">
        <v>149</v>
      </c>
      <c r="B60" s="86" t="s">
        <v>158</v>
      </c>
      <c r="C60" s="49">
        <v>0</v>
      </c>
      <c r="D60" s="49">
        <v>3</v>
      </c>
      <c r="E60" s="45">
        <v>300</v>
      </c>
    </row>
    <row r="61" spans="1:5" ht="34.5" customHeight="1">
      <c r="A61" s="97" t="s">
        <v>163</v>
      </c>
      <c r="B61" s="12" t="s">
        <v>84</v>
      </c>
      <c r="C61" s="49">
        <v>0</v>
      </c>
      <c r="D61" s="49">
        <v>5</v>
      </c>
      <c r="E61" s="69">
        <v>500</v>
      </c>
    </row>
    <row r="62" spans="1:5" ht="12" customHeight="1">
      <c r="A62" s="23"/>
      <c r="B62" s="23"/>
      <c r="C62" s="23"/>
      <c r="D62" s="23"/>
      <c r="E62" s="23"/>
    </row>
    <row r="63" spans="1:5" ht="12" customHeight="1">
      <c r="A63" s="23"/>
      <c r="B63" s="23"/>
      <c r="C63" s="23"/>
      <c r="D63" s="23"/>
      <c r="E63" s="23"/>
    </row>
    <row r="64" spans="1:5" ht="12" customHeight="1">
      <c r="A64" s="23"/>
      <c r="B64" s="23"/>
      <c r="C64" s="23"/>
      <c r="D64" s="23"/>
      <c r="E64" s="23"/>
    </row>
    <row r="65" spans="1:5" ht="12" customHeight="1">
      <c r="A65" s="114"/>
      <c r="B65" s="107"/>
      <c r="C65" s="53"/>
      <c r="D65" s="53"/>
      <c r="E65" s="53"/>
    </row>
    <row r="66" spans="1:5" ht="14.25" customHeight="1">
      <c r="A66" s="109" t="s">
        <v>137</v>
      </c>
      <c r="B66" s="109"/>
      <c r="C66" s="102"/>
      <c r="D66" s="110" t="s">
        <v>45</v>
      </c>
      <c r="E66" s="110"/>
    </row>
    <row r="67" spans="1:5" ht="15.75">
      <c r="A67" s="53"/>
      <c r="B67" s="53"/>
      <c r="C67" s="53"/>
      <c r="D67" s="53"/>
      <c r="E67" s="53"/>
    </row>
    <row r="84" spans="1:4" ht="12.75">
      <c r="A84" s="113" t="s">
        <v>42</v>
      </c>
      <c r="B84" s="113"/>
      <c r="C84" s="113"/>
      <c r="D84" s="113"/>
    </row>
    <row r="85" spans="1:5" ht="12.75">
      <c r="A85" s="113" t="s">
        <v>46</v>
      </c>
      <c r="B85" s="113"/>
      <c r="C85" s="113"/>
      <c r="D85" s="113"/>
      <c r="E85" s="107"/>
    </row>
    <row r="86" spans="1:4" ht="12.75">
      <c r="A86" s="50" t="s">
        <v>43</v>
      </c>
      <c r="B86" s="50"/>
      <c r="C86" s="50"/>
      <c r="D86" s="50"/>
    </row>
    <row r="87" spans="1:4" ht="12.75">
      <c r="A87" s="107"/>
      <c r="B87" s="107"/>
      <c r="C87" s="107"/>
      <c r="D87" s="107"/>
    </row>
  </sheetData>
  <sheetProtection/>
  <mergeCells count="20">
    <mergeCell ref="D46:D47"/>
    <mergeCell ref="A14:A16"/>
    <mergeCell ref="E39:E41"/>
    <mergeCell ref="E46:E47"/>
    <mergeCell ref="A2:E8"/>
    <mergeCell ref="C46:C47"/>
    <mergeCell ref="D11:D12"/>
    <mergeCell ref="C11:C12"/>
    <mergeCell ref="A17:A25"/>
    <mergeCell ref="C39:C41"/>
    <mergeCell ref="D39:D41"/>
    <mergeCell ref="A87:D87"/>
    <mergeCell ref="B11:B12"/>
    <mergeCell ref="A66:B66"/>
    <mergeCell ref="D66:E66"/>
    <mergeCell ref="E11:E12"/>
    <mergeCell ref="A85:E85"/>
    <mergeCell ref="A65:B65"/>
    <mergeCell ref="A84:D84"/>
    <mergeCell ref="A11:A13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8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tabSelected="1" view="pageBreakPreview" zoomScale="75" zoomScaleSheetLayoutView="75" zoomScalePageLayoutView="0" workbookViewId="0" topLeftCell="A52">
      <selection activeCell="G70" sqref="G70"/>
    </sheetView>
  </sheetViews>
  <sheetFormatPr defaultColWidth="9.00390625" defaultRowHeight="12.75"/>
  <cols>
    <col min="1" max="1" width="6.75390625" style="26" customWidth="1"/>
    <col min="2" max="2" width="69.25390625" style="27" customWidth="1"/>
    <col min="3" max="3" width="15.625" style="0" customWidth="1"/>
    <col min="4" max="4" width="14.625" style="0" customWidth="1"/>
    <col min="5" max="5" width="20.00390625" style="0" customWidth="1"/>
    <col min="6" max="6" width="17.25390625" style="0" customWidth="1"/>
    <col min="7" max="7" width="11.625" style="0" customWidth="1"/>
  </cols>
  <sheetData>
    <row r="1" ht="16.5" customHeight="1">
      <c r="G1" s="29" t="s">
        <v>39</v>
      </c>
    </row>
    <row r="2" spans="1:7" s="28" customFormat="1" ht="12.75" customHeight="1">
      <c r="A2" s="30"/>
      <c r="B2" s="141" t="s">
        <v>165</v>
      </c>
      <c r="C2" s="142"/>
      <c r="D2" s="142"/>
      <c r="E2" s="142"/>
      <c r="F2" s="142"/>
      <c r="G2" s="31"/>
    </row>
    <row r="3" spans="1:7" s="28" customFormat="1" ht="12.75" customHeight="1">
      <c r="A3" s="31"/>
      <c r="B3" s="142"/>
      <c r="C3" s="142"/>
      <c r="D3" s="142"/>
      <c r="E3" s="142"/>
      <c r="F3" s="142"/>
      <c r="G3" s="31"/>
    </row>
    <row r="4" spans="1:7" s="28" customFormat="1" ht="12.75" customHeight="1">
      <c r="A4" s="31"/>
      <c r="B4" s="142"/>
      <c r="C4" s="142"/>
      <c r="D4" s="142"/>
      <c r="E4" s="142"/>
      <c r="F4" s="142"/>
      <c r="G4" s="31"/>
    </row>
    <row r="5" spans="1:7" s="28" customFormat="1" ht="12.75" customHeight="1">
      <c r="A5" s="31"/>
      <c r="B5" s="142"/>
      <c r="C5" s="142"/>
      <c r="D5" s="142"/>
      <c r="E5" s="142"/>
      <c r="F5" s="142"/>
      <c r="G5" s="31"/>
    </row>
    <row r="6" spans="1:7" s="28" customFormat="1" ht="12.75" customHeight="1">
      <c r="A6" s="31"/>
      <c r="B6" s="142"/>
      <c r="C6" s="142"/>
      <c r="D6" s="142"/>
      <c r="E6" s="142"/>
      <c r="F6" s="142"/>
      <c r="G6" s="31"/>
    </row>
    <row r="7" spans="1:7" s="28" customFormat="1" ht="72" customHeight="1">
      <c r="A7" s="31"/>
      <c r="B7" s="143"/>
      <c r="C7" s="143"/>
      <c r="D7" s="143"/>
      <c r="E7" s="143"/>
      <c r="F7" s="143"/>
      <c r="G7" s="31"/>
    </row>
    <row r="8" spans="1:7" s="28" customFormat="1" ht="21.75" customHeight="1">
      <c r="A8" s="139" t="s">
        <v>19</v>
      </c>
      <c r="B8" s="144" t="s">
        <v>35</v>
      </c>
      <c r="C8" s="133" t="s">
        <v>129</v>
      </c>
      <c r="D8" s="134"/>
      <c r="E8" s="134"/>
      <c r="F8" s="145" t="s">
        <v>55</v>
      </c>
      <c r="G8" s="144" t="s">
        <v>36</v>
      </c>
    </row>
    <row r="9" spans="1:7" s="28" customFormat="1" ht="8.25" customHeight="1">
      <c r="A9" s="139"/>
      <c r="B9" s="144"/>
      <c r="C9" s="135"/>
      <c r="D9" s="136"/>
      <c r="E9" s="136"/>
      <c r="F9" s="146"/>
      <c r="G9" s="144"/>
    </row>
    <row r="10" spans="1:7" s="28" customFormat="1" ht="53.25" customHeight="1">
      <c r="A10" s="139"/>
      <c r="B10" s="144"/>
      <c r="C10" s="74" t="s">
        <v>87</v>
      </c>
      <c r="D10" s="74" t="s">
        <v>88</v>
      </c>
      <c r="E10" s="74" t="s">
        <v>89</v>
      </c>
      <c r="F10" s="147"/>
      <c r="G10" s="144"/>
    </row>
    <row r="11" spans="1:7" s="40" customFormat="1" ht="21" customHeight="1">
      <c r="A11" s="78" t="s">
        <v>2</v>
      </c>
      <c r="B11" s="60" t="s">
        <v>47</v>
      </c>
      <c r="C11" s="63">
        <f>C12+C13+C14+C15+C16+C17+C18+C19+C20</f>
        <v>7</v>
      </c>
      <c r="D11" s="63">
        <f>D12+D13+D14+D15+D16+D17+D18+D19+D20</f>
        <v>6</v>
      </c>
      <c r="E11" s="63">
        <f>E12+E13+E14+E15+E16+E17+E18+E19+E20</f>
        <v>3</v>
      </c>
      <c r="F11" s="63">
        <f>F12+F13+F14+F15+F16+F17+F18+F19+F20</f>
        <v>1</v>
      </c>
      <c r="G11" s="63">
        <f aca="true" t="shared" si="0" ref="G11:G39">C11+D11+F11</f>
        <v>14</v>
      </c>
    </row>
    <row r="12" spans="1:7" s="40" customFormat="1" ht="21" customHeight="1">
      <c r="A12" s="79" t="s">
        <v>37</v>
      </c>
      <c r="B12" s="71" t="s">
        <v>184</v>
      </c>
      <c r="C12" s="36">
        <v>1</v>
      </c>
      <c r="D12" s="36"/>
      <c r="E12" s="88"/>
      <c r="F12" s="36"/>
      <c r="G12" s="36">
        <f t="shared" si="0"/>
        <v>1</v>
      </c>
    </row>
    <row r="13" spans="1:7" s="40" customFormat="1" ht="21" customHeight="1">
      <c r="A13" s="79" t="s">
        <v>95</v>
      </c>
      <c r="B13" s="71" t="s">
        <v>166</v>
      </c>
      <c r="C13" s="36">
        <v>1</v>
      </c>
      <c r="D13" s="36">
        <v>1</v>
      </c>
      <c r="E13" s="88">
        <v>2</v>
      </c>
      <c r="F13" s="35"/>
      <c r="G13" s="36">
        <f t="shared" si="0"/>
        <v>2</v>
      </c>
    </row>
    <row r="14" spans="1:7" s="40" customFormat="1" ht="21" customHeight="1">
      <c r="A14" s="79" t="s">
        <v>96</v>
      </c>
      <c r="B14" s="71" t="s">
        <v>69</v>
      </c>
      <c r="C14" s="36">
        <v>1</v>
      </c>
      <c r="D14" s="36">
        <v>1</v>
      </c>
      <c r="E14" s="88">
        <v>1</v>
      </c>
      <c r="F14" s="35"/>
      <c r="G14" s="36">
        <f t="shared" si="0"/>
        <v>2</v>
      </c>
    </row>
    <row r="15" spans="1:7" s="40" customFormat="1" ht="21" customHeight="1">
      <c r="A15" s="79" t="s">
        <v>97</v>
      </c>
      <c r="B15" s="71" t="s">
        <v>191</v>
      </c>
      <c r="C15" s="36"/>
      <c r="D15" s="36"/>
      <c r="E15" s="89"/>
      <c r="F15" s="35">
        <v>1</v>
      </c>
      <c r="G15" s="36">
        <f t="shared" si="0"/>
        <v>1</v>
      </c>
    </row>
    <row r="16" spans="1:7" s="40" customFormat="1" ht="21" customHeight="1">
      <c r="A16" s="79" t="s">
        <v>132</v>
      </c>
      <c r="B16" s="71" t="s">
        <v>183</v>
      </c>
      <c r="C16" s="36">
        <v>1</v>
      </c>
      <c r="D16" s="36"/>
      <c r="E16" s="88"/>
      <c r="F16" s="35"/>
      <c r="G16" s="36">
        <f t="shared" si="0"/>
        <v>1</v>
      </c>
    </row>
    <row r="17" spans="1:7" s="40" customFormat="1" ht="21" customHeight="1">
      <c r="A17" s="79" t="s">
        <v>133</v>
      </c>
      <c r="B17" s="71" t="s">
        <v>145</v>
      </c>
      <c r="C17" s="36">
        <v>1</v>
      </c>
      <c r="D17" s="36">
        <v>2</v>
      </c>
      <c r="E17" s="88"/>
      <c r="F17" s="35"/>
      <c r="G17" s="36">
        <f t="shared" si="0"/>
        <v>3</v>
      </c>
    </row>
    <row r="18" spans="1:7" s="40" customFormat="1" ht="21" customHeight="1">
      <c r="A18" s="79" t="s">
        <v>142</v>
      </c>
      <c r="B18" s="71" t="s">
        <v>144</v>
      </c>
      <c r="C18" s="36"/>
      <c r="D18" s="36">
        <v>1</v>
      </c>
      <c r="E18" s="88"/>
      <c r="F18" s="35"/>
      <c r="G18" s="36">
        <f t="shared" si="0"/>
        <v>1</v>
      </c>
    </row>
    <row r="19" spans="1:7" s="40" customFormat="1" ht="21" customHeight="1">
      <c r="A19" s="79" t="s">
        <v>196</v>
      </c>
      <c r="B19" s="71" t="s">
        <v>187</v>
      </c>
      <c r="C19" s="36"/>
      <c r="D19" s="36">
        <v>1</v>
      </c>
      <c r="E19" s="88"/>
      <c r="F19" s="35"/>
      <c r="G19" s="36">
        <f t="shared" si="0"/>
        <v>1</v>
      </c>
    </row>
    <row r="20" spans="1:7" s="40" customFormat="1" ht="21" customHeight="1">
      <c r="A20" s="79" t="s">
        <v>197</v>
      </c>
      <c r="B20" s="71" t="s">
        <v>174</v>
      </c>
      <c r="C20" s="36">
        <v>2</v>
      </c>
      <c r="D20" s="36"/>
      <c r="E20" s="88"/>
      <c r="F20" s="35"/>
      <c r="G20" s="36">
        <f t="shared" si="0"/>
        <v>2</v>
      </c>
    </row>
    <row r="21" spans="1:7" s="40" customFormat="1" ht="21" customHeight="1">
      <c r="A21" s="80" t="s">
        <v>3</v>
      </c>
      <c r="B21" s="61" t="s">
        <v>48</v>
      </c>
      <c r="C21" s="62">
        <f>C22+C23+C24+C25+C26+C27+C28+C29</f>
        <v>4</v>
      </c>
      <c r="D21" s="62">
        <f>D22+D23+D24+D25+D26+D27+D28+D29</f>
        <v>10</v>
      </c>
      <c r="E21" s="62">
        <f>E22+E23+E24+E25+E26+E27+E28+E29</f>
        <v>3</v>
      </c>
      <c r="F21" s="62">
        <f>F22+F23+F24+F25+F26+F27+F28+F29</f>
        <v>6</v>
      </c>
      <c r="G21" s="62">
        <f t="shared" si="0"/>
        <v>20</v>
      </c>
    </row>
    <row r="22" spans="1:7" s="40" customFormat="1" ht="21" customHeight="1">
      <c r="A22" s="79" t="s">
        <v>38</v>
      </c>
      <c r="B22" s="71" t="s">
        <v>56</v>
      </c>
      <c r="C22" s="36">
        <v>1</v>
      </c>
      <c r="D22" s="35">
        <v>3</v>
      </c>
      <c r="E22" s="88"/>
      <c r="F22" s="35"/>
      <c r="G22" s="36">
        <f t="shared" si="0"/>
        <v>4</v>
      </c>
    </row>
    <row r="23" spans="1:7" s="40" customFormat="1" ht="21" customHeight="1">
      <c r="A23" s="79" t="s">
        <v>98</v>
      </c>
      <c r="B23" s="71" t="s">
        <v>139</v>
      </c>
      <c r="C23" s="36"/>
      <c r="D23" s="36">
        <v>2</v>
      </c>
      <c r="E23" s="89">
        <v>1</v>
      </c>
      <c r="F23" s="35"/>
      <c r="G23" s="36">
        <f t="shared" si="0"/>
        <v>2</v>
      </c>
    </row>
    <row r="24" spans="1:7" s="40" customFormat="1" ht="24" customHeight="1">
      <c r="A24" s="79" t="s">
        <v>99</v>
      </c>
      <c r="B24" s="71" t="s">
        <v>186</v>
      </c>
      <c r="C24" s="35"/>
      <c r="D24" s="35">
        <v>1</v>
      </c>
      <c r="E24" s="88"/>
      <c r="F24" s="36"/>
      <c r="G24" s="36">
        <f t="shared" si="0"/>
        <v>1</v>
      </c>
    </row>
    <row r="25" spans="1:7" s="40" customFormat="1" ht="21" customHeight="1">
      <c r="A25" s="79" t="s">
        <v>100</v>
      </c>
      <c r="B25" s="71" t="s">
        <v>189</v>
      </c>
      <c r="C25" s="36"/>
      <c r="D25" s="35">
        <v>3</v>
      </c>
      <c r="E25" s="88">
        <v>1</v>
      </c>
      <c r="F25" s="35">
        <v>3</v>
      </c>
      <c r="G25" s="36">
        <f t="shared" si="0"/>
        <v>6</v>
      </c>
    </row>
    <row r="26" spans="1:7" s="40" customFormat="1" ht="21" customHeight="1">
      <c r="A26" s="79" t="s">
        <v>101</v>
      </c>
      <c r="B26" s="71" t="s">
        <v>170</v>
      </c>
      <c r="C26" s="36">
        <v>2</v>
      </c>
      <c r="D26" s="36"/>
      <c r="E26" s="89">
        <v>1</v>
      </c>
      <c r="F26" s="35"/>
      <c r="G26" s="36">
        <f t="shared" si="0"/>
        <v>2</v>
      </c>
    </row>
    <row r="27" spans="1:7" s="40" customFormat="1" ht="21" customHeight="1">
      <c r="A27" s="79" t="s">
        <v>103</v>
      </c>
      <c r="B27" s="71" t="s">
        <v>175</v>
      </c>
      <c r="C27" s="36">
        <v>1</v>
      </c>
      <c r="D27" s="36"/>
      <c r="E27" s="89"/>
      <c r="F27" s="35">
        <v>2</v>
      </c>
      <c r="G27" s="36">
        <f t="shared" si="0"/>
        <v>3</v>
      </c>
    </row>
    <row r="28" spans="1:7" s="40" customFormat="1" ht="21" customHeight="1">
      <c r="A28" s="79" t="s">
        <v>104</v>
      </c>
      <c r="B28" s="71" t="s">
        <v>143</v>
      </c>
      <c r="C28" s="36"/>
      <c r="D28" s="36">
        <v>1</v>
      </c>
      <c r="E28" s="89"/>
      <c r="F28" s="35"/>
      <c r="G28" s="36">
        <f t="shared" si="0"/>
        <v>1</v>
      </c>
    </row>
    <row r="29" spans="1:7" s="40" customFormat="1" ht="21" customHeight="1">
      <c r="A29" s="79" t="s">
        <v>199</v>
      </c>
      <c r="B29" s="71" t="s">
        <v>190</v>
      </c>
      <c r="C29" s="36"/>
      <c r="D29" s="36"/>
      <c r="E29" s="89"/>
      <c r="F29" s="35">
        <v>1</v>
      </c>
      <c r="G29" s="36">
        <f t="shared" si="0"/>
        <v>1</v>
      </c>
    </row>
    <row r="30" spans="1:7" s="40" customFormat="1" ht="21" customHeight="1">
      <c r="A30" s="78" t="s">
        <v>5</v>
      </c>
      <c r="B30" s="61" t="s">
        <v>49</v>
      </c>
      <c r="C30" s="62">
        <f>C31+C32+C33+C34+C35+C36+C37+C38+C39</f>
        <v>40</v>
      </c>
      <c r="D30" s="62">
        <f>D31+D32+D33+D34+D35+D36+D37+D38+D39</f>
        <v>29</v>
      </c>
      <c r="E30" s="62">
        <f>E31+E32+E33+E34+E35+E36+E37+E38+E39</f>
        <v>15</v>
      </c>
      <c r="F30" s="62">
        <f>F31+F32+F33+F34+F35+F36+F37+F38+F39</f>
        <v>1</v>
      </c>
      <c r="G30" s="62">
        <f t="shared" si="0"/>
        <v>70</v>
      </c>
    </row>
    <row r="31" spans="1:7" s="40" customFormat="1" ht="21" customHeight="1">
      <c r="A31" s="79" t="s">
        <v>105</v>
      </c>
      <c r="B31" s="71" t="s">
        <v>57</v>
      </c>
      <c r="C31" s="36">
        <v>6</v>
      </c>
      <c r="D31" s="36">
        <v>12</v>
      </c>
      <c r="E31" s="89">
        <v>4</v>
      </c>
      <c r="F31" s="36">
        <v>1</v>
      </c>
      <c r="G31" s="36">
        <f t="shared" si="0"/>
        <v>19</v>
      </c>
    </row>
    <row r="32" spans="1:7" s="40" customFormat="1" ht="21" customHeight="1">
      <c r="A32" s="79" t="s">
        <v>106</v>
      </c>
      <c r="B32" s="71" t="s">
        <v>58</v>
      </c>
      <c r="C32" s="36">
        <v>6</v>
      </c>
      <c r="D32" s="36">
        <v>4</v>
      </c>
      <c r="E32" s="89">
        <v>4</v>
      </c>
      <c r="F32" s="36"/>
      <c r="G32" s="36">
        <f t="shared" si="0"/>
        <v>10</v>
      </c>
    </row>
    <row r="33" spans="1:7" s="40" customFormat="1" ht="21" customHeight="1">
      <c r="A33" s="79" t="s">
        <v>107</v>
      </c>
      <c r="B33" s="71" t="s">
        <v>68</v>
      </c>
      <c r="C33" s="36">
        <v>2</v>
      </c>
      <c r="D33" s="36">
        <v>3</v>
      </c>
      <c r="E33" s="89">
        <v>1</v>
      </c>
      <c r="F33" s="35"/>
      <c r="G33" s="36">
        <f t="shared" si="0"/>
        <v>5</v>
      </c>
    </row>
    <row r="34" spans="1:7" s="40" customFormat="1" ht="21" customHeight="1">
      <c r="A34" s="79" t="s">
        <v>108</v>
      </c>
      <c r="B34" s="71" t="s">
        <v>140</v>
      </c>
      <c r="C34" s="36"/>
      <c r="D34" s="36">
        <v>1</v>
      </c>
      <c r="E34" s="89">
        <v>1</v>
      </c>
      <c r="F34" s="35"/>
      <c r="G34" s="36">
        <f t="shared" si="0"/>
        <v>1</v>
      </c>
    </row>
    <row r="35" spans="1:7" s="40" customFormat="1" ht="21" customHeight="1">
      <c r="A35" s="81" t="s">
        <v>109</v>
      </c>
      <c r="B35" s="71" t="s">
        <v>131</v>
      </c>
      <c r="C35" s="36">
        <v>4</v>
      </c>
      <c r="D35" s="36">
        <v>6</v>
      </c>
      <c r="E35" s="88">
        <v>4</v>
      </c>
      <c r="F35" s="35"/>
      <c r="G35" s="36">
        <f t="shared" si="0"/>
        <v>10</v>
      </c>
    </row>
    <row r="36" spans="1:7" s="40" customFormat="1" ht="21" customHeight="1">
      <c r="A36" s="81" t="s">
        <v>110</v>
      </c>
      <c r="B36" s="71" t="s">
        <v>67</v>
      </c>
      <c r="C36" s="36">
        <v>20</v>
      </c>
      <c r="D36" s="36">
        <v>1</v>
      </c>
      <c r="E36" s="88"/>
      <c r="F36" s="35"/>
      <c r="G36" s="36">
        <f t="shared" si="0"/>
        <v>21</v>
      </c>
    </row>
    <row r="37" spans="1:7" s="40" customFormat="1" ht="21" customHeight="1">
      <c r="A37" s="81" t="s">
        <v>179</v>
      </c>
      <c r="B37" s="71" t="s">
        <v>173</v>
      </c>
      <c r="C37" s="36"/>
      <c r="D37" s="36">
        <v>1</v>
      </c>
      <c r="E37" s="88"/>
      <c r="F37" s="35"/>
      <c r="G37" s="36">
        <f t="shared" si="0"/>
        <v>1</v>
      </c>
    </row>
    <row r="38" spans="1:7" s="40" customFormat="1" ht="21" customHeight="1">
      <c r="A38" s="81" t="s">
        <v>180</v>
      </c>
      <c r="B38" s="71" t="s">
        <v>181</v>
      </c>
      <c r="C38" s="36">
        <v>2</v>
      </c>
      <c r="D38" s="36"/>
      <c r="E38" s="88"/>
      <c r="F38" s="35"/>
      <c r="G38" s="36">
        <f t="shared" si="0"/>
        <v>2</v>
      </c>
    </row>
    <row r="39" spans="1:7" s="40" customFormat="1" ht="21" customHeight="1">
      <c r="A39" s="81" t="s">
        <v>198</v>
      </c>
      <c r="B39" s="71" t="s">
        <v>188</v>
      </c>
      <c r="C39" s="36"/>
      <c r="D39" s="36">
        <v>1</v>
      </c>
      <c r="E39" s="88">
        <v>1</v>
      </c>
      <c r="F39" s="35"/>
      <c r="G39" s="36">
        <f t="shared" si="0"/>
        <v>1</v>
      </c>
    </row>
    <row r="40" spans="1:7" s="40" customFormat="1" ht="21" customHeight="1">
      <c r="A40" s="78" t="s">
        <v>6</v>
      </c>
      <c r="B40" s="61" t="s">
        <v>50</v>
      </c>
      <c r="C40" s="62">
        <f>C41+C42+C43</f>
        <v>0</v>
      </c>
      <c r="D40" s="62">
        <f>D41+D42+D43</f>
        <v>5</v>
      </c>
      <c r="E40" s="62">
        <f>E41+E43+E42</f>
        <v>0</v>
      </c>
      <c r="F40" s="62">
        <f>F41+F42+F43</f>
        <v>0</v>
      </c>
      <c r="G40" s="62">
        <f>G41+G42+G43</f>
        <v>5</v>
      </c>
    </row>
    <row r="41" spans="1:7" s="40" customFormat="1" ht="21" customHeight="1">
      <c r="A41" s="79" t="s">
        <v>111</v>
      </c>
      <c r="B41" s="72" t="s">
        <v>141</v>
      </c>
      <c r="C41" s="36"/>
      <c r="D41" s="35">
        <v>3</v>
      </c>
      <c r="E41" s="89"/>
      <c r="F41" s="35"/>
      <c r="G41" s="36">
        <f>C41+D41+F41</f>
        <v>3</v>
      </c>
    </row>
    <row r="42" spans="1:7" s="40" customFormat="1" ht="21" customHeight="1">
      <c r="A42" s="92" t="s">
        <v>112</v>
      </c>
      <c r="B42" s="72" t="s">
        <v>172</v>
      </c>
      <c r="C42" s="36"/>
      <c r="D42" s="35">
        <v>1</v>
      </c>
      <c r="E42" s="89"/>
      <c r="F42" s="35"/>
      <c r="G42" s="36">
        <f>C42+D42+F42</f>
        <v>1</v>
      </c>
    </row>
    <row r="43" spans="1:7" s="40" customFormat="1" ht="21" customHeight="1">
      <c r="A43" s="92" t="s">
        <v>195</v>
      </c>
      <c r="B43" s="72" t="s">
        <v>176</v>
      </c>
      <c r="C43" s="36"/>
      <c r="D43" s="35">
        <v>1</v>
      </c>
      <c r="E43" s="89"/>
      <c r="F43" s="35"/>
      <c r="G43" s="36">
        <f>C43+D43+F43</f>
        <v>1</v>
      </c>
    </row>
    <row r="44" spans="1:7" s="40" customFormat="1" ht="21" customHeight="1">
      <c r="A44" s="78" t="s">
        <v>51</v>
      </c>
      <c r="B44" s="61" t="s">
        <v>52</v>
      </c>
      <c r="C44" s="62">
        <f>C45+C53</f>
        <v>20</v>
      </c>
      <c r="D44" s="62">
        <f>D45+D53</f>
        <v>11</v>
      </c>
      <c r="E44" s="62">
        <f>E45+E53</f>
        <v>7</v>
      </c>
      <c r="F44" s="62">
        <f>F45+F53</f>
        <v>2</v>
      </c>
      <c r="G44" s="62">
        <f>G45+G53</f>
        <v>33</v>
      </c>
    </row>
    <row r="45" spans="1:7" s="40" customFormat="1" ht="21" customHeight="1">
      <c r="A45" s="82" t="s">
        <v>113</v>
      </c>
      <c r="B45" s="64" t="s">
        <v>62</v>
      </c>
      <c r="C45" s="65">
        <f>C46+C47+C48+C49+C50+C51+C52</f>
        <v>6</v>
      </c>
      <c r="D45" s="65">
        <f>D46+D47+D48+D49+D50+D51+D52</f>
        <v>4</v>
      </c>
      <c r="E45" s="65">
        <f>E46+E47+E48+E49+E50+E51+E52</f>
        <v>1</v>
      </c>
      <c r="F45" s="65">
        <f>F46+F47+F48+F49+F50+F51+F52</f>
        <v>1</v>
      </c>
      <c r="G45" s="65">
        <f aca="true" t="shared" si="1" ref="G45:G61">C45+D45+F45</f>
        <v>11</v>
      </c>
    </row>
    <row r="46" spans="1:7" s="40" customFormat="1" ht="21" customHeight="1">
      <c r="A46" s="79" t="s">
        <v>115</v>
      </c>
      <c r="B46" s="71" t="s">
        <v>59</v>
      </c>
      <c r="C46" s="36"/>
      <c r="D46" s="36">
        <v>1</v>
      </c>
      <c r="E46" s="89">
        <v>1</v>
      </c>
      <c r="F46" s="36"/>
      <c r="G46" s="36">
        <f t="shared" si="1"/>
        <v>1</v>
      </c>
    </row>
    <row r="47" spans="1:7" s="40" customFormat="1" ht="21" customHeight="1">
      <c r="A47" s="79" t="s">
        <v>116</v>
      </c>
      <c r="B47" s="71" t="s">
        <v>61</v>
      </c>
      <c r="C47" s="36"/>
      <c r="D47" s="36"/>
      <c r="E47" s="89"/>
      <c r="F47" s="36">
        <v>1</v>
      </c>
      <c r="G47" s="36">
        <f t="shared" si="1"/>
        <v>1</v>
      </c>
    </row>
    <row r="48" spans="1:7" s="40" customFormat="1" ht="23.25" customHeight="1">
      <c r="A48" s="79" t="s">
        <v>117</v>
      </c>
      <c r="B48" s="71" t="s">
        <v>177</v>
      </c>
      <c r="C48" s="36">
        <v>1</v>
      </c>
      <c r="D48" s="35"/>
      <c r="E48" s="88"/>
      <c r="F48" s="36"/>
      <c r="G48" s="36">
        <f t="shared" si="1"/>
        <v>1</v>
      </c>
    </row>
    <row r="49" spans="1:7" s="40" customFormat="1" ht="21" customHeight="1">
      <c r="A49" s="79" t="s">
        <v>118</v>
      </c>
      <c r="B49" s="71" t="s">
        <v>60</v>
      </c>
      <c r="C49" s="36">
        <v>1</v>
      </c>
      <c r="D49" s="36">
        <v>2</v>
      </c>
      <c r="E49" s="89"/>
      <c r="F49" s="36"/>
      <c r="G49" s="36">
        <f t="shared" si="1"/>
        <v>3</v>
      </c>
    </row>
    <row r="50" spans="1:7" s="40" customFormat="1" ht="21" customHeight="1">
      <c r="A50" s="83" t="s">
        <v>119</v>
      </c>
      <c r="B50" s="71" t="s">
        <v>171</v>
      </c>
      <c r="C50" s="36">
        <v>2</v>
      </c>
      <c r="D50" s="35">
        <v>1</v>
      </c>
      <c r="E50" s="88"/>
      <c r="F50" s="35"/>
      <c r="G50" s="36">
        <f t="shared" si="1"/>
        <v>3</v>
      </c>
    </row>
    <row r="51" spans="1:7" s="40" customFormat="1" ht="21" customHeight="1">
      <c r="A51" s="83" t="s">
        <v>120</v>
      </c>
      <c r="B51" s="71" t="s">
        <v>185</v>
      </c>
      <c r="C51" s="36">
        <v>1</v>
      </c>
      <c r="D51" s="35"/>
      <c r="E51" s="88"/>
      <c r="F51" s="35"/>
      <c r="G51" s="36">
        <f t="shared" si="1"/>
        <v>1</v>
      </c>
    </row>
    <row r="52" spans="1:7" s="40" customFormat="1" ht="21" customHeight="1">
      <c r="A52" s="93" t="s">
        <v>193</v>
      </c>
      <c r="B52" s="71" t="s">
        <v>194</v>
      </c>
      <c r="C52" s="36">
        <v>1</v>
      </c>
      <c r="D52" s="35"/>
      <c r="E52" s="88"/>
      <c r="F52" s="35"/>
      <c r="G52" s="36">
        <f t="shared" si="1"/>
        <v>1</v>
      </c>
    </row>
    <row r="53" spans="1:7" s="40" customFormat="1" ht="21" customHeight="1">
      <c r="A53" s="83" t="s">
        <v>114</v>
      </c>
      <c r="B53" s="64" t="s">
        <v>63</v>
      </c>
      <c r="C53" s="65">
        <f>C54+C55+C56+C57+C58+C59+C60</f>
        <v>14</v>
      </c>
      <c r="D53" s="65">
        <f>D54+D55+D56+D57+D58+D59+D60</f>
        <v>7</v>
      </c>
      <c r="E53" s="65">
        <f>E54+E55+E56+E57+E58+E59+E60</f>
        <v>6</v>
      </c>
      <c r="F53" s="65">
        <f>F54+F55+F56+F57+F58+F59+F60</f>
        <v>1</v>
      </c>
      <c r="G53" s="65">
        <f t="shared" si="1"/>
        <v>22</v>
      </c>
    </row>
    <row r="54" spans="1:7" s="40" customFormat="1" ht="21" customHeight="1">
      <c r="A54" s="83" t="s">
        <v>121</v>
      </c>
      <c r="B54" s="71" t="s">
        <v>64</v>
      </c>
      <c r="C54" s="36">
        <v>1</v>
      </c>
      <c r="D54" s="35">
        <v>2</v>
      </c>
      <c r="E54" s="88">
        <v>1</v>
      </c>
      <c r="F54" s="35"/>
      <c r="G54" s="36">
        <f t="shared" si="1"/>
        <v>3</v>
      </c>
    </row>
    <row r="55" spans="1:7" s="40" customFormat="1" ht="21" customHeight="1">
      <c r="A55" s="83" t="s">
        <v>122</v>
      </c>
      <c r="B55" s="71" t="s">
        <v>128</v>
      </c>
      <c r="C55" s="35">
        <v>2</v>
      </c>
      <c r="D55" s="36">
        <v>1</v>
      </c>
      <c r="E55" s="89">
        <v>1</v>
      </c>
      <c r="F55" s="36"/>
      <c r="G55" s="36">
        <f t="shared" si="1"/>
        <v>3</v>
      </c>
    </row>
    <row r="56" spans="1:7" s="40" customFormat="1" ht="21" customHeight="1">
      <c r="A56" s="83" t="s">
        <v>123</v>
      </c>
      <c r="B56" s="71" t="s">
        <v>178</v>
      </c>
      <c r="C56" s="35">
        <v>1</v>
      </c>
      <c r="D56" s="36">
        <v>2</v>
      </c>
      <c r="E56" s="89"/>
      <c r="F56" s="35"/>
      <c r="G56" s="36">
        <f t="shared" si="1"/>
        <v>3</v>
      </c>
    </row>
    <row r="57" spans="1:7" s="40" customFormat="1" ht="21" customHeight="1">
      <c r="A57" s="90" t="s">
        <v>134</v>
      </c>
      <c r="B57" s="71" t="s">
        <v>130</v>
      </c>
      <c r="C57" s="36">
        <v>5</v>
      </c>
      <c r="D57" s="36"/>
      <c r="E57" s="89"/>
      <c r="F57" s="35"/>
      <c r="G57" s="36">
        <f t="shared" si="1"/>
        <v>5</v>
      </c>
    </row>
    <row r="58" spans="1:7" s="40" customFormat="1" ht="21" customHeight="1">
      <c r="A58" s="90" t="s">
        <v>138</v>
      </c>
      <c r="B58" s="91" t="s">
        <v>168</v>
      </c>
      <c r="C58" s="36">
        <v>1</v>
      </c>
      <c r="D58" s="36">
        <v>1</v>
      </c>
      <c r="E58" s="89">
        <v>2</v>
      </c>
      <c r="F58" s="35"/>
      <c r="G58" s="36">
        <f t="shared" si="1"/>
        <v>2</v>
      </c>
    </row>
    <row r="59" spans="1:7" s="40" customFormat="1" ht="21" customHeight="1">
      <c r="A59" s="90" t="s">
        <v>169</v>
      </c>
      <c r="B59" s="91" t="s">
        <v>167</v>
      </c>
      <c r="C59" s="36">
        <v>2</v>
      </c>
      <c r="D59" s="36">
        <v>1</v>
      </c>
      <c r="E59" s="89">
        <v>2</v>
      </c>
      <c r="F59" s="35"/>
      <c r="G59" s="36">
        <f t="shared" si="1"/>
        <v>3</v>
      </c>
    </row>
    <row r="60" spans="1:7" s="40" customFormat="1" ht="21" customHeight="1">
      <c r="A60" s="90" t="s">
        <v>192</v>
      </c>
      <c r="B60" s="91" t="s">
        <v>182</v>
      </c>
      <c r="C60" s="36">
        <v>2</v>
      </c>
      <c r="D60" s="36"/>
      <c r="E60" s="89"/>
      <c r="F60" s="35">
        <v>1</v>
      </c>
      <c r="G60" s="36">
        <f t="shared" si="1"/>
        <v>3</v>
      </c>
    </row>
    <row r="61" spans="1:7" s="40" customFormat="1" ht="21" customHeight="1">
      <c r="A61" s="84"/>
      <c r="B61" s="66" t="s">
        <v>65</v>
      </c>
      <c r="C61" s="62">
        <f>C44+C40+C30+C21+C11</f>
        <v>71</v>
      </c>
      <c r="D61" s="62">
        <f>D44+D40+D30+D21+D11</f>
        <v>61</v>
      </c>
      <c r="E61" s="62">
        <f>E44+E40+E30+E21+E11</f>
        <v>28</v>
      </c>
      <c r="F61" s="62">
        <f>F44+F40+F30+F21+F11</f>
        <v>10</v>
      </c>
      <c r="G61" s="62">
        <f t="shared" si="1"/>
        <v>142</v>
      </c>
    </row>
    <row r="62" spans="1:7" s="40" customFormat="1" ht="21" customHeight="1">
      <c r="A62" s="82" t="s">
        <v>102</v>
      </c>
      <c r="B62" s="37" t="s">
        <v>135</v>
      </c>
      <c r="C62" s="129"/>
      <c r="D62" s="130"/>
      <c r="E62" s="36"/>
      <c r="F62" s="36"/>
      <c r="G62" s="36"/>
    </row>
    <row r="63" spans="1:7" s="40" customFormat="1" ht="21" customHeight="1">
      <c r="A63" s="79" t="s">
        <v>70</v>
      </c>
      <c r="B63" s="71" t="s">
        <v>54</v>
      </c>
      <c r="C63" s="129">
        <v>38</v>
      </c>
      <c r="D63" s="130"/>
      <c r="E63" s="36"/>
      <c r="F63" s="36">
        <v>1</v>
      </c>
      <c r="G63" s="36">
        <f aca="true" t="shared" si="2" ref="G63:G70">C63+F63</f>
        <v>39</v>
      </c>
    </row>
    <row r="64" spans="1:7" s="40" customFormat="1" ht="21" customHeight="1">
      <c r="A64" s="79" t="s">
        <v>71</v>
      </c>
      <c r="B64" s="71" t="s">
        <v>53</v>
      </c>
      <c r="C64" s="129">
        <v>6</v>
      </c>
      <c r="D64" s="130"/>
      <c r="E64" s="36"/>
      <c r="F64" s="36">
        <v>1</v>
      </c>
      <c r="G64" s="36">
        <f t="shared" si="2"/>
        <v>7</v>
      </c>
    </row>
    <row r="65" spans="1:7" s="40" customFormat="1" ht="21" customHeight="1">
      <c r="A65" s="79" t="s">
        <v>72</v>
      </c>
      <c r="B65" s="71" t="s">
        <v>85</v>
      </c>
      <c r="C65" s="129">
        <v>73</v>
      </c>
      <c r="D65" s="130"/>
      <c r="E65" s="36"/>
      <c r="F65" s="36">
        <v>8</v>
      </c>
      <c r="G65" s="36">
        <f t="shared" si="2"/>
        <v>81</v>
      </c>
    </row>
    <row r="66" spans="1:7" s="40" customFormat="1" ht="21" customHeight="1">
      <c r="A66" s="79" t="s">
        <v>73</v>
      </c>
      <c r="B66" s="71" t="s">
        <v>44</v>
      </c>
      <c r="C66" s="129">
        <v>0</v>
      </c>
      <c r="D66" s="130"/>
      <c r="E66" s="36"/>
      <c r="F66" s="36"/>
      <c r="G66" s="36">
        <f t="shared" si="2"/>
        <v>0</v>
      </c>
    </row>
    <row r="67" spans="1:7" s="40" customFormat="1" ht="21" customHeight="1">
      <c r="A67" s="79" t="s">
        <v>74</v>
      </c>
      <c r="B67" s="71" t="s">
        <v>77</v>
      </c>
      <c r="C67" s="129">
        <v>1</v>
      </c>
      <c r="D67" s="130"/>
      <c r="E67" s="36"/>
      <c r="F67" s="36"/>
      <c r="G67" s="36">
        <f t="shared" si="2"/>
        <v>1</v>
      </c>
    </row>
    <row r="68" spans="1:7" s="40" customFormat="1" ht="21" customHeight="1">
      <c r="A68" s="79" t="s">
        <v>75</v>
      </c>
      <c r="B68" s="71" t="s">
        <v>86</v>
      </c>
      <c r="C68" s="129">
        <v>14</v>
      </c>
      <c r="D68" s="130"/>
      <c r="E68" s="36"/>
      <c r="F68" s="36"/>
      <c r="G68" s="36">
        <f t="shared" si="2"/>
        <v>14</v>
      </c>
    </row>
    <row r="69" spans="1:7" s="28" customFormat="1" ht="41.25" customHeight="1">
      <c r="A69" s="85" t="s">
        <v>76</v>
      </c>
      <c r="B69" s="73" t="s">
        <v>136</v>
      </c>
      <c r="C69" s="129"/>
      <c r="D69" s="131"/>
      <c r="E69" s="36"/>
      <c r="F69" s="59"/>
      <c r="G69" s="59">
        <f t="shared" si="2"/>
        <v>0</v>
      </c>
    </row>
    <row r="70" spans="1:7" s="28" customFormat="1" ht="21" customHeight="1">
      <c r="A70" s="67"/>
      <c r="B70" s="66" t="s">
        <v>66</v>
      </c>
      <c r="C70" s="132">
        <f>C63+C64+C66+C67+C68+C69+C65</f>
        <v>132</v>
      </c>
      <c r="D70" s="130"/>
      <c r="E70" s="62">
        <f>E63+E64+E65+E66+E67+E68+E69</f>
        <v>0</v>
      </c>
      <c r="F70" s="62">
        <f>F63+F64+F65+F66+F67+F69</f>
        <v>10</v>
      </c>
      <c r="G70" s="62">
        <f t="shared" si="2"/>
        <v>142</v>
      </c>
    </row>
    <row r="71" spans="1:7" s="28" customFormat="1" ht="20.25">
      <c r="A71" s="38"/>
      <c r="B71" s="39"/>
      <c r="C71" s="40"/>
      <c r="D71" s="40"/>
      <c r="E71" s="40"/>
      <c r="F71" s="40"/>
      <c r="G71" s="40"/>
    </row>
    <row r="72" spans="1:7" s="28" customFormat="1" ht="20.25">
      <c r="A72" s="38"/>
      <c r="B72" s="39"/>
      <c r="C72" s="40"/>
      <c r="D72" s="40"/>
      <c r="E72" s="40"/>
      <c r="F72" s="40"/>
      <c r="G72" s="40"/>
    </row>
    <row r="73" spans="1:7" s="28" customFormat="1" ht="20.25">
      <c r="A73" s="38"/>
      <c r="B73" s="39"/>
      <c r="C73" s="40"/>
      <c r="D73" s="40"/>
      <c r="E73" s="40"/>
      <c r="F73" s="40"/>
      <c r="G73" s="40"/>
    </row>
    <row r="74" spans="1:7" s="28" customFormat="1" ht="20.25">
      <c r="A74" s="137"/>
      <c r="B74" s="138"/>
      <c r="C74" s="40"/>
      <c r="D74" s="40"/>
      <c r="E74" s="40"/>
      <c r="F74" s="40"/>
      <c r="G74" s="40"/>
    </row>
    <row r="75" spans="1:7" s="28" customFormat="1" ht="20.25">
      <c r="A75" s="138" t="s">
        <v>137</v>
      </c>
      <c r="B75" s="138"/>
      <c r="C75" s="41"/>
      <c r="D75" s="41"/>
      <c r="E75" s="148" t="s">
        <v>45</v>
      </c>
      <c r="F75" s="148"/>
      <c r="G75" s="140"/>
    </row>
    <row r="76" spans="1:7" s="28" customFormat="1" ht="20.25">
      <c r="A76" s="140"/>
      <c r="B76" s="140"/>
      <c r="C76" s="40"/>
      <c r="D76" s="40"/>
      <c r="E76" s="40"/>
      <c r="F76" s="40"/>
      <c r="G76" s="40"/>
    </row>
    <row r="77" spans="1:7" s="34" customFormat="1" ht="21" customHeight="1">
      <c r="A77" s="137"/>
      <c r="B77" s="137"/>
      <c r="C77" s="41"/>
      <c r="D77" s="41"/>
      <c r="E77" s="41"/>
      <c r="F77" s="41"/>
      <c r="G77" s="54"/>
    </row>
    <row r="78" spans="1:2" s="28" customFormat="1" ht="18">
      <c r="A78" s="32"/>
      <c r="B78" s="33"/>
    </row>
    <row r="79" spans="1:2" s="28" customFormat="1" ht="18">
      <c r="A79" s="32"/>
      <c r="B79" s="33"/>
    </row>
    <row r="80" spans="1:2" s="28" customFormat="1" ht="18">
      <c r="A80" s="32"/>
      <c r="B80" s="33"/>
    </row>
    <row r="81" spans="1:2" s="28" customFormat="1" ht="18">
      <c r="A81" s="32"/>
      <c r="B81" s="33"/>
    </row>
  </sheetData>
  <sheetProtection/>
  <mergeCells count="20">
    <mergeCell ref="A74:B74"/>
    <mergeCell ref="A77:B77"/>
    <mergeCell ref="A8:A10"/>
    <mergeCell ref="A76:B76"/>
    <mergeCell ref="B2:F7"/>
    <mergeCell ref="G8:G10"/>
    <mergeCell ref="B8:B10"/>
    <mergeCell ref="F8:F10"/>
    <mergeCell ref="A75:B75"/>
    <mergeCell ref="E75:G75"/>
    <mergeCell ref="C68:D68"/>
    <mergeCell ref="C69:D69"/>
    <mergeCell ref="C70:D70"/>
    <mergeCell ref="C62:D62"/>
    <mergeCell ref="C8:E9"/>
    <mergeCell ref="C63:D63"/>
    <mergeCell ref="C64:D64"/>
    <mergeCell ref="C65:D65"/>
    <mergeCell ref="C66:D66"/>
    <mergeCell ref="C67:D67"/>
  </mergeCells>
  <printOptions/>
  <pageMargins left="0.3937007874015748" right="0" top="0.1968503937007874" bottom="0.3937007874015748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Максимчук</dc:creator>
  <cp:keywords/>
  <dc:description/>
  <cp:lastModifiedBy>Ягафарова Олеся Геннадьевна</cp:lastModifiedBy>
  <cp:lastPrinted>2022-01-16T05:43:45Z</cp:lastPrinted>
  <dcterms:created xsi:type="dcterms:W3CDTF">2008-10-21T03:56:09Z</dcterms:created>
  <dcterms:modified xsi:type="dcterms:W3CDTF">2024-04-15T08:17:43Z</dcterms:modified>
  <cp:category/>
  <cp:version/>
  <cp:contentType/>
  <cp:contentStatus/>
</cp:coreProperties>
</file>