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16380" windowHeight="7770" tabRatio="161"/>
  </bookViews>
  <sheets>
    <sheet name="999 317,00" sheetId="3" r:id="rId1"/>
    <sheet name="1 199 867,00" sheetId="2" r:id="rId2"/>
  </sheets>
  <definedNames>
    <definedName name="_xlnm.Print_Titles" localSheetId="1">'1 199 867,00'!$6:$7</definedName>
    <definedName name="_xlnm.Print_Titles" localSheetId="0">'999 317,00'!$6:$7</definedName>
    <definedName name="_xlnm.Print_Area" localSheetId="1">'1 199 867,00'!$A$1:$H$35</definedName>
  </definedNames>
  <calcPr calcId="145621"/>
</workbook>
</file>

<file path=xl/calcChain.xml><?xml version="1.0" encoding="utf-8"?>
<calcChain xmlns="http://schemas.openxmlformats.org/spreadsheetml/2006/main">
  <c r="F30" i="3" l="1"/>
  <c r="F31" i="3" s="1"/>
  <c r="E30" i="3"/>
  <c r="E31" i="3" s="1"/>
  <c r="D30" i="3"/>
  <c r="D31" i="3" s="1"/>
  <c r="C30" i="3"/>
  <c r="C31" i="3" s="1"/>
  <c r="B30" i="3"/>
  <c r="B31" i="3" s="1"/>
  <c r="G29" i="3"/>
  <c r="H30" i="3" s="1"/>
  <c r="I27" i="3"/>
  <c r="D25" i="3"/>
  <c r="C25" i="3"/>
  <c r="F24" i="3"/>
  <c r="F25" i="3" s="1"/>
  <c r="E24" i="3"/>
  <c r="E25" i="3" s="1"/>
  <c r="D24" i="3"/>
  <c r="C24" i="3"/>
  <c r="B24" i="3"/>
  <c r="B25" i="3" s="1"/>
  <c r="G23" i="3"/>
  <c r="H24" i="3" s="1"/>
  <c r="D19" i="3"/>
  <c r="C19" i="3"/>
  <c r="F18" i="3"/>
  <c r="F19" i="3" s="1"/>
  <c r="E18" i="3"/>
  <c r="E19" i="3" s="1"/>
  <c r="D18" i="3"/>
  <c r="C18" i="3"/>
  <c r="B18" i="3"/>
  <c r="B19" i="3" s="1"/>
  <c r="G17" i="3"/>
  <c r="H18" i="3" s="1"/>
  <c r="F12" i="3"/>
  <c r="F13" i="3" s="1"/>
  <c r="E12" i="3"/>
  <c r="E13" i="3" s="1"/>
  <c r="D12" i="3"/>
  <c r="D13" i="3" s="1"/>
  <c r="C12" i="3"/>
  <c r="C13" i="3" s="1"/>
  <c r="B12" i="3"/>
  <c r="B13" i="3" s="1"/>
  <c r="G11" i="3"/>
  <c r="H12" i="3" s="1"/>
  <c r="H33" i="3" s="1"/>
  <c r="J33" i="3" s="1"/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I27" i="2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  <c r="J33" i="2" s="1"/>
</calcChain>
</file>

<file path=xl/sharedStrings.xml><?xml version="1.0" encoding="utf-8"?>
<sst xmlns="http://schemas.openxmlformats.org/spreadsheetml/2006/main" count="139" uniqueCount="35">
  <si>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</si>
  <si>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</si>
  <si>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</si>
  <si>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</si>
  <si>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</si>
  <si>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</si>
  <si>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</si>
  <si>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</si>
  <si>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</si>
  <si>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</si>
  <si>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</si>
  <si>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</si>
  <si>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</si>
  <si>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</si>
  <si>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</si>
  <si>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</si>
  <si>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</si>
  <si>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</si>
  <si>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</si>
  <si>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 xml:space="preserve">открытый конкурс
ИКЗ 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</si>
  <si>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</si>
  <si>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</si>
  <si>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</si>
  <si>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</si>
  <si>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</si>
  <si>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</si>
  <si>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</si>
  <si>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эфире телевизионного канала с зоной вещания в муниципальном образовании город Югорск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</si>
  <si>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</si>
  <si>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</si>
  <si>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</si>
  <si>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</si>
  <si>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>оказание услуг по созданию информационных материалов о деятельности Думы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</si>
  <si>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электронный аукцион
ИКЗ 193862201272986220100100070010000244</t>
  </si>
  <si>
    <t xml:space="preserve">Исполнитель: главный специалист управления внутренней политики и общественных связей _____________ Т.В. Хвощевская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</si>
</sst>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5" borderId="0" xfId="0" applyNumberFormat="1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zoomScaleSheetLayoutView="100" workbookViewId="0">
      <pane xSplit="1" ySplit="1" topLeftCell="B14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45" customHeight="1" x14ac:dyDescent="0.25">
      <c r="A3" s="18" t="s">
        <v>8</v>
      </c>
      <c r="B3" s="18"/>
      <c r="C3" s="47" t="s">
        <v>33</v>
      </c>
      <c r="D3" s="47"/>
      <c r="E3" s="47"/>
      <c r="F3" s="47"/>
      <c r="G3" s="47"/>
      <c r="H3" s="47"/>
      <c r="I3" s="3"/>
      <c r="J3" s="3"/>
      <c r="K3" s="1"/>
      <c r="L3" s="1"/>
    </row>
    <row r="4" spans="1:12" s="17" customFormat="1" ht="52.5" customHeight="1" x14ac:dyDescent="0.2">
      <c r="A4" s="48" t="s">
        <v>11</v>
      </c>
      <c r="B4" s="48"/>
      <c r="C4" s="49" t="s">
        <v>12</v>
      </c>
      <c r="D4" s="49"/>
      <c r="E4" s="49"/>
      <c r="F4" s="49"/>
      <c r="G4" s="49"/>
      <c r="H4" s="49"/>
      <c r="I4" s="16"/>
      <c r="J4" s="16"/>
    </row>
    <row r="5" spans="1:12" s="15" customFormat="1" ht="75.75" customHeight="1" x14ac:dyDescent="0.2">
      <c r="A5" s="50" t="s">
        <v>9</v>
      </c>
      <c r="B5" s="50"/>
      <c r="C5" s="51" t="s">
        <v>32</v>
      </c>
      <c r="D5" s="51"/>
      <c r="E5" s="51"/>
      <c r="F5" s="51"/>
      <c r="G5" s="51"/>
      <c r="H5" s="51"/>
      <c r="I5" s="14"/>
      <c r="J5" s="14"/>
    </row>
    <row r="6" spans="1:12" ht="15" x14ac:dyDescent="0.25">
      <c r="A6" s="8" t="s">
        <v>0</v>
      </c>
      <c r="B6" s="52" t="s">
        <v>1</v>
      </c>
      <c r="C6" s="52"/>
      <c r="D6" s="52"/>
      <c r="E6" s="52"/>
      <c r="F6" s="52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23</v>
      </c>
      <c r="B8" s="53" t="s">
        <v>14</v>
      </c>
      <c r="C8" s="53"/>
      <c r="D8" s="53"/>
      <c r="E8" s="53"/>
      <c r="F8" s="53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24</v>
      </c>
      <c r="B9" s="54">
        <v>52</v>
      </c>
      <c r="C9" s="55"/>
      <c r="D9" s="55"/>
      <c r="E9" s="55"/>
      <c r="F9" s="55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25</v>
      </c>
      <c r="B10" s="44" t="s">
        <v>14</v>
      </c>
      <c r="C10" s="45"/>
      <c r="D10" s="45"/>
      <c r="E10" s="45"/>
      <c r="F10" s="46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26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122408</v>
      </c>
      <c r="C12" s="22">
        <f>C11*$B9</f>
        <v>213200</v>
      </c>
      <c r="D12" s="22">
        <f>D11*$B9</f>
        <v>167804</v>
      </c>
      <c r="E12" s="22">
        <f>E11*$B9</f>
        <v>0</v>
      </c>
      <c r="F12" s="22">
        <f>F11*$B9</f>
        <v>0</v>
      </c>
      <c r="G12" s="39"/>
      <c r="H12" s="30">
        <f>G11*B9</f>
        <v>167804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122408</v>
      </c>
      <c r="C13" s="41">
        <f>C12</f>
        <v>213200</v>
      </c>
      <c r="D13" s="41">
        <f>D12</f>
        <v>167804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23</v>
      </c>
      <c r="B14" s="53" t="s">
        <v>15</v>
      </c>
      <c r="C14" s="53"/>
      <c r="D14" s="53"/>
      <c r="E14" s="53"/>
      <c r="F14" s="53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24</v>
      </c>
      <c r="B15" s="54">
        <v>30</v>
      </c>
      <c r="C15" s="55"/>
      <c r="D15" s="55"/>
      <c r="E15" s="55"/>
      <c r="F15" s="55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25</v>
      </c>
      <c r="B16" s="44" t="s">
        <v>15</v>
      </c>
      <c r="C16" s="45"/>
      <c r="D16" s="45"/>
      <c r="E16" s="45"/>
      <c r="F16" s="46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26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208380</v>
      </c>
      <c r="C18" s="22">
        <f>C17*$B15</f>
        <v>204000</v>
      </c>
      <c r="D18" s="22">
        <f>D17*$B15</f>
        <v>206190</v>
      </c>
      <c r="E18" s="22">
        <f>E17*$B15</f>
        <v>0</v>
      </c>
      <c r="F18" s="22">
        <f>F17*$B15</f>
        <v>0</v>
      </c>
      <c r="G18" s="39"/>
      <c r="H18" s="30">
        <f>G17*B15</f>
        <v>206190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208380</v>
      </c>
      <c r="C19" s="41">
        <f>C18</f>
        <v>204000</v>
      </c>
      <c r="D19" s="41">
        <f>D18</f>
        <v>206190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23</v>
      </c>
      <c r="B20" s="53" t="s">
        <v>16</v>
      </c>
      <c r="C20" s="53"/>
      <c r="D20" s="53"/>
      <c r="E20" s="53"/>
      <c r="F20" s="53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24</v>
      </c>
      <c r="B21" s="54">
        <v>59</v>
      </c>
      <c r="C21" s="55"/>
      <c r="D21" s="55"/>
      <c r="E21" s="55"/>
      <c r="F21" s="55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25</v>
      </c>
      <c r="B22" s="44" t="s">
        <v>16</v>
      </c>
      <c r="C22" s="45"/>
      <c r="D22" s="45"/>
      <c r="E22" s="45"/>
      <c r="F22" s="46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26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368514</v>
      </c>
      <c r="C24" s="22">
        <f>C23*$B21</f>
        <v>442500</v>
      </c>
      <c r="D24" s="22">
        <f>D23*$B21</f>
        <v>405507</v>
      </c>
      <c r="E24" s="22">
        <f>E23*$B21</f>
        <v>0</v>
      </c>
      <c r="F24" s="22">
        <f>F23*$B21</f>
        <v>0</v>
      </c>
      <c r="G24" s="39"/>
      <c r="H24" s="30">
        <f>G23*B21</f>
        <v>405507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368514</v>
      </c>
      <c r="C25" s="41">
        <f>C24</f>
        <v>442500</v>
      </c>
      <c r="D25" s="41">
        <f>D24</f>
        <v>405507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23</v>
      </c>
      <c r="B26" s="53" t="s">
        <v>17</v>
      </c>
      <c r="C26" s="53"/>
      <c r="D26" s="53"/>
      <c r="E26" s="53"/>
      <c r="F26" s="53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24</v>
      </c>
      <c r="B27" s="54">
        <v>142</v>
      </c>
      <c r="C27" s="55"/>
      <c r="D27" s="55"/>
      <c r="E27" s="55"/>
      <c r="F27" s="55"/>
      <c r="G27" s="35"/>
      <c r="H27" s="28" t="s">
        <v>4</v>
      </c>
      <c r="I27" s="23">
        <f>B21+B15+B9</f>
        <v>141</v>
      </c>
      <c r="J27" s="1"/>
      <c r="K27" s="1"/>
      <c r="L27" s="1"/>
    </row>
    <row r="28" spans="1:12" ht="16.5" customHeight="1" x14ac:dyDescent="0.2">
      <c r="A28" s="34" t="s">
        <v>25</v>
      </c>
      <c r="B28" s="44" t="s">
        <v>17</v>
      </c>
      <c r="C28" s="45"/>
      <c r="D28" s="45"/>
      <c r="E28" s="45"/>
      <c r="F28" s="46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26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212432</v>
      </c>
      <c r="C30" s="22">
        <f>C29*$B27</f>
        <v>227200</v>
      </c>
      <c r="D30" s="22">
        <f>D29*$B27</f>
        <v>219816</v>
      </c>
      <c r="E30" s="22">
        <f>E29*$B27</f>
        <v>0</v>
      </c>
      <c r="F30" s="22">
        <f>F29*$B27</f>
        <v>0</v>
      </c>
      <c r="G30" s="39"/>
      <c r="H30" s="30">
        <f>G29*B27</f>
        <v>219816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212432</v>
      </c>
      <c r="C31" s="41">
        <f>C30</f>
        <v>227200</v>
      </c>
      <c r="D31" s="41">
        <f>D30</f>
        <v>219816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31</v>
      </c>
      <c r="B33" s="9"/>
      <c r="C33" s="9"/>
      <c r="D33" s="9"/>
      <c r="E33" s="9"/>
      <c r="F33" s="9"/>
      <c r="G33" s="6" t="s">
        <v>18</v>
      </c>
      <c r="H33" s="10">
        <f>H12+H18+H24+H30</f>
        <v>999317</v>
      </c>
      <c r="I33" s="7"/>
      <c r="J33" s="43">
        <f>1200000-H33</f>
        <v>200683</v>
      </c>
      <c r="K33" s="7"/>
      <c r="L33" s="7"/>
      <c r="M33" s="7"/>
    </row>
    <row r="34" spans="1:13" ht="12.75" customHeight="1" x14ac:dyDescent="0.25">
      <c r="A34" s="56"/>
      <c r="B34" s="56"/>
      <c r="C34" s="56"/>
      <c r="D34" s="56"/>
      <c r="E34" s="56"/>
      <c r="F34" s="56"/>
      <c r="G34" s="11"/>
      <c r="H34" s="6"/>
      <c r="I34" s="1"/>
      <c r="J34" s="1"/>
      <c r="K34" s="1"/>
      <c r="L34" s="1"/>
    </row>
    <row r="35" spans="1:13" ht="15" x14ac:dyDescent="0.25">
      <c r="A35" s="24" t="s">
        <v>20</v>
      </c>
      <c r="B35" s="25" t="s">
        <v>30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21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22</v>
      </c>
      <c r="B37" s="25" t="s">
        <v>28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34</v>
      </c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K12" sqref="K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47" t="s">
        <v>19</v>
      </c>
      <c r="D3" s="47"/>
      <c r="E3" s="47"/>
      <c r="F3" s="47"/>
      <c r="G3" s="47"/>
      <c r="H3" s="47"/>
      <c r="I3" s="3"/>
      <c r="J3" s="3"/>
      <c r="K3" s="1"/>
      <c r="L3" s="1"/>
    </row>
    <row r="4" spans="1:12" s="17" customFormat="1" ht="47.25" customHeight="1" x14ac:dyDescent="0.2">
      <c r="A4" s="48" t="s">
        <v>11</v>
      </c>
      <c r="B4" s="48"/>
      <c r="C4" s="49" t="s">
        <v>12</v>
      </c>
      <c r="D4" s="49"/>
      <c r="E4" s="49"/>
      <c r="F4" s="49"/>
      <c r="G4" s="49"/>
      <c r="H4" s="49"/>
      <c r="I4" s="16"/>
      <c r="J4" s="16"/>
    </row>
    <row r="5" spans="1:12" s="15" customFormat="1" ht="66.75" customHeight="1" x14ac:dyDescent="0.2">
      <c r="A5" s="50" t="s">
        <v>9</v>
      </c>
      <c r="B5" s="50"/>
      <c r="C5" s="51" t="s">
        <v>27</v>
      </c>
      <c r="D5" s="51"/>
      <c r="E5" s="51"/>
      <c r="F5" s="51"/>
      <c r="G5" s="51"/>
      <c r="H5" s="51"/>
      <c r="I5" s="14"/>
      <c r="J5" s="14"/>
    </row>
    <row r="6" spans="1:12" ht="15" x14ac:dyDescent="0.25">
      <c r="A6" s="8" t="s">
        <v>0</v>
      </c>
      <c r="B6" s="52" t="s">
        <v>1</v>
      </c>
      <c r="C6" s="52"/>
      <c r="D6" s="52"/>
      <c r="E6" s="52"/>
      <c r="F6" s="52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23</v>
      </c>
      <c r="B8" s="53" t="s">
        <v>14</v>
      </c>
      <c r="C8" s="53"/>
      <c r="D8" s="53"/>
      <c r="E8" s="53"/>
      <c r="F8" s="53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24</v>
      </c>
      <c r="B9" s="54">
        <v>94</v>
      </c>
      <c r="C9" s="55"/>
      <c r="D9" s="55"/>
      <c r="E9" s="55"/>
      <c r="F9" s="55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25</v>
      </c>
      <c r="B10" s="44" t="s">
        <v>14</v>
      </c>
      <c r="C10" s="45"/>
      <c r="D10" s="45"/>
      <c r="E10" s="45"/>
      <c r="F10" s="46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26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221276</v>
      </c>
      <c r="C12" s="22">
        <f>C11*$B9</f>
        <v>385400</v>
      </c>
      <c r="D12" s="22">
        <f>D11*$B9</f>
        <v>303338</v>
      </c>
      <c r="E12" s="22">
        <f>E11*$B9</f>
        <v>0</v>
      </c>
      <c r="F12" s="22">
        <f>F11*$B9</f>
        <v>0</v>
      </c>
      <c r="G12" s="39"/>
      <c r="H12" s="30">
        <f>G11*B9</f>
        <v>303338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221276</v>
      </c>
      <c r="C13" s="41">
        <f>C12</f>
        <v>385400</v>
      </c>
      <c r="D13" s="41">
        <f>D12</f>
        <v>303338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23</v>
      </c>
      <c r="B14" s="53" t="s">
        <v>15</v>
      </c>
      <c r="C14" s="53"/>
      <c r="D14" s="53"/>
      <c r="E14" s="53"/>
      <c r="F14" s="53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24</v>
      </c>
      <c r="B15" s="54">
        <v>30</v>
      </c>
      <c r="C15" s="55"/>
      <c r="D15" s="55"/>
      <c r="E15" s="55"/>
      <c r="F15" s="55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25</v>
      </c>
      <c r="B16" s="44" t="s">
        <v>15</v>
      </c>
      <c r="C16" s="45"/>
      <c r="D16" s="45"/>
      <c r="E16" s="45"/>
      <c r="F16" s="46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26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208380</v>
      </c>
      <c r="C18" s="22">
        <f>C17*$B15</f>
        <v>204000</v>
      </c>
      <c r="D18" s="22">
        <f>D17*$B15</f>
        <v>206190</v>
      </c>
      <c r="E18" s="22">
        <f>E17*$B15</f>
        <v>0</v>
      </c>
      <c r="F18" s="22">
        <f>F17*$B15</f>
        <v>0</v>
      </c>
      <c r="G18" s="39"/>
      <c r="H18" s="30">
        <f>G17*B15</f>
        <v>206190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208380</v>
      </c>
      <c r="C19" s="41">
        <f>C18</f>
        <v>204000</v>
      </c>
      <c r="D19" s="41">
        <f>D18</f>
        <v>206190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23</v>
      </c>
      <c r="B20" s="53" t="s">
        <v>16</v>
      </c>
      <c r="C20" s="53"/>
      <c r="D20" s="53"/>
      <c r="E20" s="53"/>
      <c r="F20" s="53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24</v>
      </c>
      <c r="B21" s="54">
        <v>59</v>
      </c>
      <c r="C21" s="55"/>
      <c r="D21" s="55"/>
      <c r="E21" s="55"/>
      <c r="F21" s="55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25</v>
      </c>
      <c r="B22" s="44" t="s">
        <v>16</v>
      </c>
      <c r="C22" s="45"/>
      <c r="D22" s="45"/>
      <c r="E22" s="45"/>
      <c r="F22" s="46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26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368514</v>
      </c>
      <c r="C24" s="22">
        <f>C23*$B21</f>
        <v>442500</v>
      </c>
      <c r="D24" s="22">
        <f>D23*$B21</f>
        <v>405507</v>
      </c>
      <c r="E24" s="22">
        <f>E23*$B21</f>
        <v>0</v>
      </c>
      <c r="F24" s="22">
        <f>F23*$B21</f>
        <v>0</v>
      </c>
      <c r="G24" s="39"/>
      <c r="H24" s="30">
        <f>G23*B21</f>
        <v>405507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368514</v>
      </c>
      <c r="C25" s="41">
        <f>C24</f>
        <v>442500</v>
      </c>
      <c r="D25" s="41">
        <f>D24</f>
        <v>405507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23</v>
      </c>
      <c r="B26" s="53" t="s">
        <v>17</v>
      </c>
      <c r="C26" s="53"/>
      <c r="D26" s="53"/>
      <c r="E26" s="53"/>
      <c r="F26" s="53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24</v>
      </c>
      <c r="B27" s="54">
        <v>184</v>
      </c>
      <c r="C27" s="55"/>
      <c r="D27" s="55"/>
      <c r="E27" s="55"/>
      <c r="F27" s="55"/>
      <c r="G27" s="35"/>
      <c r="H27" s="28" t="s">
        <v>4</v>
      </c>
      <c r="I27" s="23">
        <f>B21+B15+B9</f>
        <v>183</v>
      </c>
      <c r="J27" s="1"/>
      <c r="K27" s="1"/>
      <c r="L27" s="1"/>
    </row>
    <row r="28" spans="1:12" ht="16.5" customHeight="1" x14ac:dyDescent="0.2">
      <c r="A28" s="34" t="s">
        <v>25</v>
      </c>
      <c r="B28" s="44" t="s">
        <v>17</v>
      </c>
      <c r="C28" s="45"/>
      <c r="D28" s="45"/>
      <c r="E28" s="45"/>
      <c r="F28" s="46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26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275264</v>
      </c>
      <c r="C30" s="22">
        <f>C29*$B27</f>
        <v>294400</v>
      </c>
      <c r="D30" s="22">
        <f>D29*$B27</f>
        <v>284832</v>
      </c>
      <c r="E30" s="22">
        <f>E29*$B27</f>
        <v>0</v>
      </c>
      <c r="F30" s="22">
        <f>F29*$B27</f>
        <v>0</v>
      </c>
      <c r="G30" s="39"/>
      <c r="H30" s="30">
        <f>G29*B27</f>
        <v>284832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275264</v>
      </c>
      <c r="C31" s="41">
        <f>C30</f>
        <v>294400</v>
      </c>
      <c r="D31" s="41">
        <f>D30</f>
        <v>284832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31</v>
      </c>
      <c r="B33" s="9"/>
      <c r="C33" s="9"/>
      <c r="D33" s="9"/>
      <c r="E33" s="9"/>
      <c r="F33" s="9"/>
      <c r="G33" s="6" t="s">
        <v>18</v>
      </c>
      <c r="H33" s="10">
        <f>H12+H18+H24+H30</f>
        <v>1199867</v>
      </c>
      <c r="I33" s="7"/>
      <c r="J33" s="43">
        <f>1200000-H33</f>
        <v>133</v>
      </c>
      <c r="K33" s="7"/>
      <c r="L33" s="7"/>
      <c r="M33" s="7"/>
    </row>
    <row r="34" spans="1:13" ht="12.75" customHeight="1" x14ac:dyDescent="0.25">
      <c r="A34" s="56"/>
      <c r="B34" s="56"/>
      <c r="C34" s="56"/>
      <c r="D34" s="56"/>
      <c r="E34" s="56"/>
      <c r="F34" s="56"/>
      <c r="G34" s="11"/>
      <c r="H34" s="6"/>
      <c r="I34" s="1"/>
      <c r="J34" s="1"/>
      <c r="K34" s="1"/>
      <c r="L34" s="1"/>
    </row>
    <row r="35" spans="1:13" ht="15" x14ac:dyDescent="0.25">
      <c r="A35" s="24" t="s">
        <v>20</v>
      </c>
      <c r="B35" s="25" t="s">
        <v>30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21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22</v>
      </c>
      <c r="B37" s="25" t="s">
        <v>28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999 317,00</vt:lpstr>
      <vt:lpstr>1 199 867,00</vt:lpstr>
      <vt:lpstr>'1 199 867,00'!Заголовки_для_печати</vt:lpstr>
      <vt:lpstr>'999 317,00'!Заголовки_для_печати</vt:lpstr>
      <vt:lpstr>'1 199 867,00'!Область_печати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2019-11-29T05:17:36Z</cp:lastPrinted>
  <dcterms:created xsi:type="dcterms:W3CDTF">2012-04-02T10:33:59Z</dcterms:created>
  <dcterms:modified xsi:type="dcterms:W3CDTF">2019-11-29T05:42:52Z</dcterms:modified>
</cp:coreProperties>
</file>