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840" windowWidth="15360" windowHeight="10245"/>
  </bookViews>
  <sheets>
    <sheet name="Лист1" sheetId="1" r:id="rId1"/>
  </sheets>
  <definedNames>
    <definedName name="_xlnm.Print_Titles" localSheetId="0">Лист1!$8:$11</definedName>
    <definedName name="_xlnm.Print_Area" localSheetId="0">Лист1!$A$1:$M$178</definedName>
  </definedNames>
  <calcPr calcId="145621"/>
</workbook>
</file>

<file path=xl/calcChain.xml><?xml version="1.0" encoding="utf-8"?>
<calcChain xmlns="http://schemas.openxmlformats.org/spreadsheetml/2006/main">
  <c r="E126" i="1" l="1"/>
  <c r="G27" i="1" l="1"/>
  <c r="G22" i="1" l="1"/>
  <c r="G108" i="1"/>
  <c r="H98" i="1"/>
  <c r="I99" i="1"/>
  <c r="G63" i="1"/>
  <c r="I24" i="1"/>
  <c r="F27" i="1"/>
  <c r="E27" i="1"/>
  <c r="G34" i="1" l="1"/>
  <c r="G35" i="1"/>
  <c r="G110" i="1" s="1"/>
  <c r="G112" i="1" s="1"/>
  <c r="G66" i="1"/>
  <c r="F34" i="1"/>
  <c r="H71" i="1" l="1"/>
  <c r="F127" i="1" l="1"/>
  <c r="F129" i="1" s="1"/>
  <c r="G127" i="1"/>
  <c r="H127" i="1" s="1"/>
  <c r="F126" i="1"/>
  <c r="G126" i="1"/>
  <c r="H126" i="1" s="1"/>
  <c r="E128" i="1"/>
  <c r="E127" i="1"/>
  <c r="E129" i="1" l="1"/>
  <c r="I126" i="1"/>
  <c r="G129" i="1"/>
  <c r="H129" i="1" s="1"/>
  <c r="I127" i="1"/>
  <c r="G33" i="1"/>
  <c r="G130" i="1" l="1"/>
  <c r="G107" i="1"/>
  <c r="G37" i="1"/>
  <c r="I129" i="1"/>
  <c r="H15" i="1"/>
  <c r="E138" i="1" l="1"/>
  <c r="G17" i="1"/>
  <c r="G65" i="1" l="1"/>
  <c r="H13" i="1" l="1"/>
  <c r="H29" i="1"/>
  <c r="F138" i="1"/>
  <c r="G138" i="1"/>
  <c r="F137" i="1"/>
  <c r="G137" i="1"/>
  <c r="E137" i="1"/>
  <c r="E63" i="1"/>
  <c r="E66" i="1"/>
  <c r="F65" i="1"/>
  <c r="F66" i="1"/>
  <c r="E65" i="1"/>
  <c r="F63" i="1"/>
  <c r="H62" i="1"/>
  <c r="I62" i="1" s="1"/>
  <c r="I61" i="1"/>
  <c r="H61" i="1"/>
  <c r="I60" i="1"/>
  <c r="H60" i="1"/>
  <c r="H59" i="1"/>
  <c r="I59" i="1" s="1"/>
  <c r="G58" i="1"/>
  <c r="F58" i="1"/>
  <c r="E58" i="1"/>
  <c r="H57" i="1"/>
  <c r="I57" i="1" s="1"/>
  <c r="I56" i="1"/>
  <c r="H56" i="1"/>
  <c r="I55" i="1"/>
  <c r="H55" i="1"/>
  <c r="H54" i="1"/>
  <c r="I54" i="1" s="1"/>
  <c r="E64" i="1"/>
  <c r="F64" i="1"/>
  <c r="G64" i="1"/>
  <c r="H64" i="1" s="1"/>
  <c r="E67" i="1"/>
  <c r="F67" i="1"/>
  <c r="G67" i="1"/>
  <c r="I65" i="1" l="1"/>
  <c r="H63" i="1"/>
  <c r="I66" i="1"/>
  <c r="H58" i="1"/>
  <c r="H67" i="1"/>
  <c r="I63" i="1"/>
  <c r="E68" i="1"/>
  <c r="I58" i="1"/>
  <c r="F68" i="1"/>
  <c r="G68" i="1"/>
  <c r="H25" i="1"/>
  <c r="I68" i="1" l="1"/>
  <c r="H68" i="1"/>
  <c r="G89" i="1"/>
  <c r="F89" i="1"/>
  <c r="G88" i="1" l="1"/>
  <c r="G87" i="1"/>
  <c r="E89" i="1"/>
  <c r="E139" i="1" s="1"/>
  <c r="E34" i="1" l="1"/>
  <c r="G43" i="1"/>
  <c r="F53" i="1" l="1"/>
  <c r="G53" i="1" l="1"/>
  <c r="G48" i="1"/>
  <c r="H49" i="1" l="1"/>
  <c r="I49" i="1" s="1"/>
  <c r="H50" i="1"/>
  <c r="H51" i="1"/>
  <c r="H52" i="1"/>
  <c r="I52" i="1" s="1"/>
  <c r="H53" i="1"/>
  <c r="E53" i="1"/>
  <c r="H43" i="1" l="1"/>
  <c r="F43" i="1"/>
  <c r="E43" i="1"/>
  <c r="E141" i="1" l="1"/>
  <c r="F139" i="1"/>
  <c r="G139" i="1"/>
  <c r="G136" i="1"/>
  <c r="F136" i="1"/>
  <c r="E136" i="1"/>
  <c r="E140" i="1" s="1"/>
  <c r="I98" i="1"/>
  <c r="I94" i="1"/>
  <c r="E33" i="1" l="1"/>
  <c r="E130" i="1" s="1"/>
  <c r="F33" i="1"/>
  <c r="E35" i="1"/>
  <c r="F35" i="1"/>
  <c r="E36" i="1"/>
  <c r="F36" i="1"/>
  <c r="G36" i="1"/>
  <c r="F130" i="1" l="1"/>
  <c r="F37" i="1"/>
  <c r="I130" i="1"/>
  <c r="H130" i="1"/>
  <c r="I33" i="1"/>
  <c r="H34" i="1"/>
  <c r="I35" i="1"/>
  <c r="H33" i="1"/>
  <c r="H36" i="1"/>
  <c r="E37" i="1"/>
  <c r="H35" i="1"/>
  <c r="I34" i="1"/>
  <c r="G142" i="1"/>
  <c r="G152" i="1"/>
  <c r="F152" i="1"/>
  <c r="E152" i="1"/>
  <c r="H37" i="1" l="1"/>
  <c r="I37" i="1"/>
  <c r="E22" i="1"/>
  <c r="G85" i="1" l="1"/>
  <c r="F142" i="1" l="1"/>
  <c r="F153" i="1" l="1"/>
  <c r="G153" i="1"/>
  <c r="F148" i="1"/>
  <c r="G148" i="1"/>
  <c r="E148" i="1"/>
  <c r="E153" i="1"/>
  <c r="F157" i="1"/>
  <c r="G157" i="1"/>
  <c r="E157" i="1"/>
  <c r="G154" i="1"/>
  <c r="F154" i="1"/>
  <c r="E154" i="1"/>
  <c r="G151" i="1"/>
  <c r="F151" i="1"/>
  <c r="E151" i="1"/>
  <c r="I153" i="1" l="1"/>
  <c r="H157" i="1"/>
  <c r="F155" i="1"/>
  <c r="H152" i="1"/>
  <c r="E155" i="1"/>
  <c r="I157" i="1"/>
  <c r="H154" i="1"/>
  <c r="G155" i="1"/>
  <c r="H151" i="1"/>
  <c r="H153" i="1"/>
  <c r="H155" i="1" l="1"/>
  <c r="I155" i="1"/>
  <c r="I29" i="1"/>
  <c r="H31" i="1"/>
  <c r="H30" i="1"/>
  <c r="H28" i="1"/>
  <c r="G32" i="1"/>
  <c r="F32" i="1"/>
  <c r="E32" i="1"/>
  <c r="H32" i="1" l="1"/>
  <c r="I32" i="1"/>
  <c r="F17" i="1"/>
  <c r="E17" i="1"/>
  <c r="I17" i="1" l="1"/>
  <c r="H46" i="1"/>
  <c r="H66" i="1" s="1"/>
  <c r="H45" i="1"/>
  <c r="H65" i="1" s="1"/>
  <c r="E142" i="1" l="1"/>
  <c r="G78" i="1" l="1"/>
  <c r="F78" i="1"/>
  <c r="E78" i="1"/>
  <c r="G77" i="1"/>
  <c r="F77" i="1"/>
  <c r="E77" i="1"/>
  <c r="E76" i="1"/>
  <c r="E131" i="1" s="1"/>
  <c r="G75" i="1"/>
  <c r="F75" i="1"/>
  <c r="E75" i="1"/>
  <c r="H73" i="1"/>
  <c r="H72" i="1"/>
  <c r="H70" i="1"/>
  <c r="H82" i="1"/>
  <c r="E79" i="1" l="1"/>
  <c r="H75" i="1"/>
  <c r="G105" i="1" l="1"/>
  <c r="G104" i="1"/>
  <c r="G103" i="1"/>
  <c r="E103" i="1"/>
  <c r="F103" i="1"/>
  <c r="E104" i="1"/>
  <c r="E132" i="1" s="1"/>
  <c r="E134" i="1" s="1"/>
  <c r="F104" i="1"/>
  <c r="F132" i="1" s="1"/>
  <c r="E105" i="1"/>
  <c r="F105" i="1"/>
  <c r="F102" i="1"/>
  <c r="E102" i="1"/>
  <c r="H100" i="1"/>
  <c r="I100" i="1" s="1"/>
  <c r="H99" i="1"/>
  <c r="H97" i="1"/>
  <c r="H94" i="1"/>
  <c r="H93" i="1"/>
  <c r="G121" i="1" l="1"/>
  <c r="G132" i="1"/>
  <c r="H137" i="1"/>
  <c r="H95" i="1"/>
  <c r="H102" i="1"/>
  <c r="H105" i="1"/>
  <c r="H92" i="1"/>
  <c r="H83" i="1"/>
  <c r="H138" i="1" s="1"/>
  <c r="H84" i="1"/>
  <c r="H86" i="1"/>
  <c r="H89" i="1"/>
  <c r="H81" i="1"/>
  <c r="H78" i="1"/>
  <c r="H77" i="1"/>
  <c r="G111" i="1"/>
  <c r="G122" i="1" s="1"/>
  <c r="F111" i="1"/>
  <c r="E111" i="1"/>
  <c r="G119" i="1"/>
  <c r="F107" i="1"/>
  <c r="F119" i="1" s="1"/>
  <c r="E107" i="1"/>
  <c r="E119" i="1" s="1"/>
  <c r="H47" i="1"/>
  <c r="I47" i="1" s="1"/>
  <c r="H44" i="1"/>
  <c r="I44" i="1" s="1"/>
  <c r="H18" i="1"/>
  <c r="H19" i="1"/>
  <c r="H20" i="1"/>
  <c r="H21" i="1"/>
  <c r="H23" i="1"/>
  <c r="H24" i="1"/>
  <c r="H26" i="1"/>
  <c r="H16" i="1"/>
  <c r="H14" i="1"/>
  <c r="G76" i="1"/>
  <c r="F76" i="1"/>
  <c r="F131" i="1" l="1"/>
  <c r="F134" i="1" s="1"/>
  <c r="F108" i="1"/>
  <c r="H132" i="1"/>
  <c r="I132" i="1"/>
  <c r="G131" i="1"/>
  <c r="I119" i="1"/>
  <c r="H96" i="1"/>
  <c r="H76" i="1"/>
  <c r="G74" i="1"/>
  <c r="G120" i="1" l="1"/>
  <c r="G123" i="1" s="1"/>
  <c r="G134" i="1"/>
  <c r="H131" i="1"/>
  <c r="I131" i="1"/>
  <c r="F87" i="1"/>
  <c r="F120" i="1" s="1"/>
  <c r="E87" i="1"/>
  <c r="E108" i="1" s="1"/>
  <c r="E120" i="1" s="1"/>
  <c r="I120" i="1" l="1"/>
  <c r="H134" i="1"/>
  <c r="I134" i="1"/>
  <c r="H87" i="1"/>
  <c r="I86" i="1" l="1"/>
  <c r="G143" i="1"/>
  <c r="F141" i="1"/>
  <c r="F22" i="1" l="1"/>
  <c r="H22" i="1" l="1"/>
  <c r="H27" i="1"/>
  <c r="I27" i="1"/>
  <c r="I22" i="1"/>
  <c r="E88" i="1" l="1"/>
  <c r="E90" i="1" l="1"/>
  <c r="E110" i="1"/>
  <c r="E121" i="1" s="1"/>
  <c r="E123" i="1" s="1"/>
  <c r="E109" i="1"/>
  <c r="I13" i="1"/>
  <c r="E112" i="1" l="1"/>
  <c r="G159" i="1"/>
  <c r="G156" i="1"/>
  <c r="F159" i="1"/>
  <c r="F156" i="1"/>
  <c r="E159" i="1"/>
  <c r="E156" i="1"/>
  <c r="G149" i="1"/>
  <c r="G147" i="1"/>
  <c r="F147" i="1"/>
  <c r="G146" i="1"/>
  <c r="F149" i="1"/>
  <c r="E147" i="1"/>
  <c r="E146" i="1"/>
  <c r="F146" i="1"/>
  <c r="E149" i="1"/>
  <c r="G144" i="1"/>
  <c r="F144" i="1"/>
  <c r="E144" i="1"/>
  <c r="F143" i="1"/>
  <c r="E143" i="1"/>
  <c r="H146" i="1" l="1"/>
  <c r="I148" i="1"/>
  <c r="H148" i="1"/>
  <c r="H147" i="1"/>
  <c r="H159" i="1"/>
  <c r="H144" i="1"/>
  <c r="H149" i="1"/>
  <c r="H156" i="1"/>
  <c r="I143" i="1"/>
  <c r="H143" i="1"/>
  <c r="G160" i="1"/>
  <c r="G150" i="1"/>
  <c r="E150" i="1"/>
  <c r="F150" i="1"/>
  <c r="E160" i="1"/>
  <c r="F160" i="1"/>
  <c r="F101" i="1"/>
  <c r="E101" i="1"/>
  <c r="G101" i="1"/>
  <c r="G96" i="1"/>
  <c r="F96" i="1"/>
  <c r="F85" i="1"/>
  <c r="H85" i="1" s="1"/>
  <c r="E96" i="1"/>
  <c r="E85" i="1"/>
  <c r="E74" i="1"/>
  <c r="I150" i="1" l="1"/>
  <c r="I160" i="1"/>
  <c r="H150" i="1"/>
  <c r="H160" i="1"/>
  <c r="H101" i="1"/>
  <c r="I96" i="1"/>
  <c r="I101" i="1"/>
  <c r="F74" i="1"/>
  <c r="I74" i="1" l="1"/>
  <c r="H74" i="1"/>
  <c r="F48" i="1"/>
  <c r="E48" i="1"/>
  <c r="H48" i="1" l="1"/>
  <c r="I14" i="1" l="1"/>
  <c r="H17" i="1" l="1"/>
  <c r="F79" i="1" l="1"/>
  <c r="I87" i="1" l="1"/>
  <c r="I25" i="1" l="1"/>
  <c r="I20" i="1"/>
  <c r="H142" i="1" l="1"/>
  <c r="E145" i="1" l="1"/>
  <c r="G141" i="1"/>
  <c r="H141" i="1" s="1"/>
  <c r="H103" i="1"/>
  <c r="F88" i="1"/>
  <c r="F110" i="1" s="1"/>
  <c r="F121" i="1" s="1"/>
  <c r="G90" i="1"/>
  <c r="I71" i="1"/>
  <c r="F123" i="1" l="1"/>
  <c r="I123" i="1" s="1"/>
  <c r="I121" i="1"/>
  <c r="H88" i="1"/>
  <c r="H104" i="1"/>
  <c r="E106" i="1"/>
  <c r="F106" i="1"/>
  <c r="G79" i="1"/>
  <c r="F90" i="1"/>
  <c r="G106" i="1"/>
  <c r="I141" i="1"/>
  <c r="I76" i="1"/>
  <c r="I104" i="1"/>
  <c r="I103" i="1"/>
  <c r="I144" i="1"/>
  <c r="I15" i="1"/>
  <c r="F112" i="1" l="1"/>
  <c r="I112" i="1" s="1"/>
  <c r="H110" i="1"/>
  <c r="H121" i="1" s="1"/>
  <c r="I110" i="1"/>
  <c r="H90" i="1"/>
  <c r="I79" i="1"/>
  <c r="H79" i="1"/>
  <c r="H106" i="1"/>
  <c r="I106" i="1"/>
  <c r="F109" i="1"/>
  <c r="G109" i="1"/>
  <c r="I109" i="1" l="1"/>
  <c r="H109" i="1"/>
  <c r="H139" i="1"/>
  <c r="H108" i="1"/>
  <c r="H120" i="1" s="1"/>
  <c r="I137" i="1"/>
  <c r="F145" i="1"/>
  <c r="G145" i="1"/>
  <c r="I142" i="1"/>
  <c r="H111" i="1" l="1"/>
  <c r="H122" i="1" s="1"/>
  <c r="H136" i="1"/>
  <c r="H145" i="1"/>
  <c r="F140" i="1"/>
  <c r="I138" i="1"/>
  <c r="G140" i="1"/>
  <c r="I108" i="1"/>
  <c r="I145" i="1"/>
  <c r="H140" i="1" l="1"/>
  <c r="I107" i="1"/>
  <c r="H107" i="1"/>
  <c r="H119" i="1" s="1"/>
  <c r="H123" i="1" s="1"/>
  <c r="H112" i="1"/>
  <c r="I140" i="1"/>
</calcChain>
</file>

<file path=xl/sharedStrings.xml><?xml version="1.0" encoding="utf-8"?>
<sst xmlns="http://schemas.openxmlformats.org/spreadsheetml/2006/main" count="357" uniqueCount="111">
  <si>
    <t xml:space="preserve">Отчет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</si>
  <si>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</si>
  <si>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</si>
  <si>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</si>
  <si>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</si>
  <si>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</si>
  <si>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</si>
  <si>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</si>
  <si>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</si>
  <si>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</si>
  <si>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</si>
  <si>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</si>
  <si>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</si>
  <si>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</si>
  <si>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</si>
  <si>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</si>
  <si>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</si>
  <si>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</si>
  <si>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</si>
  <si>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МКУ «Централизованная бухгалтерия»</t>
  </si>
  <si>
    <t>МКУ «Служба обеспечения органов местного самоуправления»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</si>
  <si>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</si>
  <si>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</si>
  <si>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</si>
  <si>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</si>
  <si>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</si>
  <si>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</si>
  <si>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(гр.7- гр.6)</t>
  </si>
  <si>
    <t>Результаты реализации муниципальной программы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</si>
  <si>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</si>
  <si>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</si>
  <si>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</si>
  <si>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</si>
  <si>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</si>
  <si>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</si>
  <si>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</si>
  <si>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</si>
  <si>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</si>
  <si>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</si>
  <si>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</si>
  <si>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</si>
  <si>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</si>
  <si>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</si>
  <si>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</si>
  <si>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</si>
  <si>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</si>
  <si>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</si>
  <si>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</si>
  <si>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</si>
  <si>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</si>
  <si>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</si>
  <si>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</si>
  <si>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</si>
  <si>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</si>
  <si>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</si>
  <si>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</si>
  <si>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</si>
  <si>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</si>
  <si>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</si>
  <si>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</si>
  <si>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</si>
  <si>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</si>
  <si>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</si>
  <si>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</si>
  <si>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2.3</t>
  </si>
  <si>
    <t>Участие в реализации регионального проекта "Популяризация предпринимательства" (4,5)</t>
  </si>
  <si>
    <t>Оказание мер поддержки субъектам малого и среднего предпринимательства, в том числе осуществляющим деятельность в отраслях, пострадавших от распространения новой коронавирусной инфекции (4,5)</t>
  </si>
  <si>
    <t>2.4.</t>
  </si>
  <si>
    <t xml:space="preserve">2.5. </t>
  </si>
  <si>
    <t>Участие в реализации регионального проекта "Создание условий для легкого старта и комфортного ведения бизнеса" (4.5)</t>
  </si>
  <si>
    <t>Участие в реализации регионального проекта "Акселерация субъектов малого и среднего предпринимательства" (4,5)</t>
  </si>
  <si>
    <t>Прочие расходы</t>
  </si>
  <si>
    <t>Д.М. Демидова</t>
  </si>
  <si>
    <t>/   5-00-39 (262)</t>
  </si>
  <si>
    <t>Расходы на текущую деятельность по охране труда.</t>
  </si>
  <si>
    <t xml:space="preserve">Подпрограмма не реализуется в связи с ликвидацией муниципального автономного учреждения «Многофункциональный центр предоставления государственных и муниципальных услуг» с 01.01.2021.  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</si>
  <si>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</si>
  <si>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</si>
  <si>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</si>
  <si>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</t>
    </r>
    <r>
      <rPr>
        <sz val="10"/>
        <color theme="1"/>
        <rFont val="Times New Roman"/>
        <family val="1"/>
        <charset val="204"/>
      </rPr>
      <t xml:space="preserve">  (Ответственный исполнитель)                                                               (ФИО руководителя)                                 (подпись)                                   (ФИО исполнителя, ответственного за составление формы)  (подпись)    (телефон)</t>
    </r>
  </si>
  <si>
    <t xml:space="preserve">                               (Cоисполнитель 1)                                                           (ФИО руководителя)                              (подпись)                          (ФИО исполнителя, ответственного за составление формы) (подпись)           (телефон)    </t>
  </si>
  <si>
    <t xml:space="preserve"> 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</si>
  <si>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</si>
  <si>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</si>
  <si>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 xml:space="preserve">Структурные элементы (основные мероприятия) муниципальной программы </t>
  </si>
  <si>
    <t>Ответственный исполнитель/соисполнитель</t>
  </si>
  <si>
    <t>Инвестиции в объекты муниципальной собственности</t>
  </si>
  <si>
    <t>Проектная часть</t>
  </si>
  <si>
    <t>Процессная часть</t>
  </si>
  <si>
    <t>иные источники финансирования</t>
  </si>
  <si>
    <t>Всего:</t>
  </si>
  <si>
    <t>,</t>
  </si>
  <si>
    <t>/      В.А. Ермакова</t>
  </si>
  <si>
    <t>Е.Н. Халимендик</t>
  </si>
  <si>
    <t>Дата составления отчета  15/01/2023</t>
  </si>
  <si>
    <t>Заключено с ДЭР ХМАО-Югры Соглашение о предоставлении субсидии местному бюджету из бюджета Ханты-Мансийского автономного округа – Югры № МСПI4 2022 - 13. Прием заявлений начат 30.03.2022.   Выплачена субсидия 1 субъекту МСП на сумму 293,1 тыс. рублей (освоение 100%).</t>
  </si>
  <si>
    <r>
      <t xml:space="preserve">Заключено с ДЭР ХМАО-Югры Соглашение о предоставлении субсидии местному бюджету из бюджета
Ханты-Мансийского автономного округа – Югры № МСПI5 2022 - 13. Прием заявлений начат 30.03.2022. Выплачено 37 субъектам МСП субсидий на сумму 2 565,3 тыс. рублей (освоение 100%):
- аренда 18 субъектов МСП на сумму 1 298,0 тыс. рублей;
- оборудование11 субъектов МСП на сумму 1 060,8 тыс. рублей;
- коммунальные услуги 8 субъектов МСП на сумму 206,5 тыс. рублей.
В ноябре заключено дополнительное соглашение с ДЭР ХМАО-Югры на общую сумму 697,1 тыс. рублей. В декабре выплачено субсидий на сумму 697,1 тыс. рублей (освоение 100%):
- аренда 6 субъектов МСП на сумму 577,6 тыс. рублей;
- оборудование 2 субъекта МСП на сумму 119,5 тыс. рублей.
</t>
    </r>
    <r>
      <rPr>
        <b/>
        <sz val="12"/>
        <color theme="1"/>
        <rFont val="Times New Roman"/>
        <family val="1"/>
        <charset val="204"/>
      </rPr>
      <t>Итого за 2022 год выплачено субсидий 45 субъектам МСП  на общую сумму 3 262,4 тыс. рублей (100%).</t>
    </r>
  </si>
  <si>
    <t xml:space="preserve">В отчетном периоде:                                                                                                                                                                                                                                                  проведено 4  муниципальных конкурса:                                                                                                                                                           - «Лучший уполномоченный по охране труда» среди уполномоченных по охране труда организаций города Югорска;                                                                                                                                                                                                  
- Смотр-конкурс «Лучшая организация работы в области регулирования социально-трудовых отношений и охраны труда» среди работодателей  в города Югорска;                                                                                                                      - " Оказание первой помощи пострадавшим на производстве", среди работников организаций города Югорска.                                                                                         
- Конкурс детского рисунка "Охрана труда глазами детей" среди обучающихся образовательных организаций города Югорска
Победители конкурсов награждены ценными призами и Дипломами главы города Югорска.  </t>
  </si>
  <si>
    <t xml:space="preserve">В отчетном периоде заключено 1 соглашение с 1 ЛПХ.
</t>
  </si>
  <si>
    <t xml:space="preserve">                               (Cоисполнитель 3)                                                           (ФИО руководителя)                              (подпись)                </t>
  </si>
  <si>
    <t xml:space="preserve">                               (Cоисполнитель 2)                                                           (ФИО руководителя)                              (подпись)                       </t>
  </si>
  <si>
    <t>/     И.Н. Долматов</t>
  </si>
  <si>
    <t>/      А.Г. Беляева</t>
  </si>
  <si>
    <t>И.О. Директора МКУ «Централизованная бухгалтерия»</t>
  </si>
  <si>
    <t>Директор МКУ «Служба обеспечения органов местного самоуправления»</t>
  </si>
  <si>
    <t>/   7-51-65</t>
  </si>
  <si>
    <t>/  7-51-65</t>
  </si>
  <si>
    <t>Ю.В. Лунина</t>
  </si>
  <si>
    <t xml:space="preserve">Средства направлены на обеспечение деятельности учреждений администрации города Югорска:
бюджет автономного округа-100%;
местный бюджет-100%.
На основании постановления администрации города Югорска «О мерах реализации решения Думы города Югорска «О бюджете города Югорска на 2022 год и плановый период 2023 и 2024 годов» от 17.01.2022 № 48-п были приняты меры по повышению эффективности расходования бюджетных средств: 
1. Оптимизация расходов на муниципальные закупки.
2. Заключение договоров на закупки товаров, работ и услуг осуществляется по п. 4 ст. 93 Федерального закона от 04.05.2013г. № 44-ФЗ.
3. Закупки по минимальным ценам, путем мониторинга коммерческих предложений поставщиков.  
Экономия, полученная от проведения электронных аукционов, в сумме 0,6 тыс. рублей была перераспределена на приоритетные статьи – выплата заработной платы работникам.
</t>
  </si>
  <si>
    <t>Средства направлены на обеспечение деятельности администрации города Югорска:
федеральный бюджет - 100%;
бюджет автономного округа-99,3%;
местный бюджет-99,3%.
По итогам закупки товаров, работ, услуг для обеспечения муниципальных нужд сложилась экономия в размере          2 006,3 тыс. рублей. Календарный план заключенных муниципальных контрактов выполнен в полном объеме согласно установленного срока.</t>
  </si>
  <si>
    <t xml:space="preserve">Ежемесячно каждому приемному родителю производилась выплата вознаграждения в размере 6,2 тыс. рублей на каждого ребенка, дополнительно 1,4 тыс. рублей на воспитание каждого ребенка, не достигшего трехлетнего возраста, 2,2 тыс. рублей на воспитание каждого ребенка-инвалида, ребенка состоящего на диспансерном учете в связи с имеющимся хроническим заболеванием,  и 1,9 тыс. рублей на воспитание каждого ребенка в возрасте от 12 лет. 
Среднегодовая численность приемных родителей составила 51 человек. Денежные средства были израсходованы на выплаты вознаграждения приемным родителям и начисления по страховым взносам во внебюджетные фонды.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</si>
</sst>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6" fillId="0" borderId="2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5" xfId="0" applyFill="1" applyBorder="1"/>
    <xf numFmtId="4" fontId="7" fillId="0" borderId="0" xfId="0" applyNumberFormat="1" applyFont="1" applyFill="1" applyAlignment="1">
      <alignment horizontal="right" vertical="top"/>
    </xf>
    <xf numFmtId="4" fontId="6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6" fillId="0" borderId="0" xfId="0" applyFont="1" applyFill="1"/>
    <xf numFmtId="164" fontId="4" fillId="0" borderId="0" xfId="0" applyNumberFormat="1" applyFont="1" applyFill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164" fontId="10" fillId="0" borderId="1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3" borderId="20" xfId="0" quotePrefix="1" applyFont="1" applyFill="1" applyBorder="1" applyAlignment="1">
      <alignment horizontal="center" vertical="center" wrapText="1"/>
    </xf>
    <xf numFmtId="0" fontId="2" fillId="3" borderId="6" xfId="0" quotePrefix="1" applyFont="1" applyFill="1" applyBorder="1" applyAlignment="1">
      <alignment horizontal="center" vertical="center" wrapText="1"/>
    </xf>
    <xf numFmtId="0" fontId="2" fillId="3" borderId="7" xfId="0" quotePrefix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82"/>
  <sheetViews>
    <sheetView tabSelected="1" topLeftCell="A20" zoomScale="66" zoomScaleNormal="66" zoomScaleSheetLayoutView="43" workbookViewId="0">
      <selection activeCell="Q26" sqref="Q26"/>
    </sheetView>
  </sheetViews>
  <sheetFormatPr defaultColWidth="9.140625" defaultRowHeight="15" x14ac:dyDescent="0.25"/>
  <cols>
    <col min="1" max="1" width="13.28515625" style="16" customWidth="1"/>
    <col min="2" max="2" width="46" style="16" customWidth="1"/>
    <col min="3" max="3" width="21" style="16" customWidth="1"/>
    <col min="4" max="4" width="19.85546875" style="16" customWidth="1"/>
    <col min="5" max="5" width="16" style="16" customWidth="1"/>
    <col min="6" max="6" width="13.85546875" style="16" customWidth="1"/>
    <col min="7" max="7" width="15.140625" style="16" customWidth="1"/>
    <col min="8" max="9" width="16.85546875" style="16" customWidth="1"/>
    <col min="10" max="10" width="107.140625" style="40" customWidth="1"/>
    <col min="11" max="11" width="9.140625" style="16" hidden="1" customWidth="1"/>
    <col min="12" max="12" width="12.140625" style="16" hidden="1" customWidth="1"/>
    <col min="13" max="13" width="8.5703125" style="16" hidden="1" customWidth="1"/>
    <col min="14" max="14" width="14.7109375" style="16" customWidth="1"/>
    <col min="15" max="15" width="14.5703125" style="16" customWidth="1"/>
    <col min="16" max="16384" width="9.140625" style="16"/>
  </cols>
  <sheetData>
    <row r="1" spans="1:12" ht="15.75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2" ht="15.75" x14ac:dyDescent="0.25">
      <c r="A2" s="104" t="s">
        <v>82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2" ht="15.75" x14ac:dyDescent="0.25">
      <c r="A3" s="1"/>
      <c r="B3" s="1"/>
      <c r="C3" s="1"/>
      <c r="D3" s="2" t="s">
        <v>14</v>
      </c>
      <c r="E3" s="34" t="s">
        <v>15</v>
      </c>
      <c r="F3" s="63">
        <v>44927</v>
      </c>
      <c r="G3" s="3"/>
      <c r="H3" s="1"/>
      <c r="I3" s="1"/>
      <c r="J3" s="1"/>
    </row>
    <row r="4" spans="1:12" ht="30" customHeight="1" x14ac:dyDescent="0.25">
      <c r="E4" s="106" t="s">
        <v>32</v>
      </c>
      <c r="F4" s="106"/>
      <c r="G4" s="106"/>
      <c r="H4" s="106"/>
      <c r="I4" s="9"/>
      <c r="J4" s="9"/>
    </row>
    <row r="5" spans="1:12" ht="15.75" x14ac:dyDescent="0.25">
      <c r="E5" s="105" t="s">
        <v>25</v>
      </c>
      <c r="F5" s="105"/>
      <c r="G5" s="105"/>
      <c r="H5" s="105"/>
      <c r="I5" s="10"/>
      <c r="J5" s="10"/>
      <c r="L5" s="17"/>
    </row>
    <row r="6" spans="1:12" ht="30.75" customHeight="1" x14ac:dyDescent="0.25">
      <c r="E6" s="106" t="s">
        <v>41</v>
      </c>
      <c r="F6" s="106"/>
      <c r="G6" s="106"/>
      <c r="H6" s="106"/>
      <c r="I6" s="10"/>
      <c r="J6" s="10"/>
    </row>
    <row r="7" spans="1:12" ht="15.75" x14ac:dyDescent="0.25">
      <c r="E7" s="105" t="s">
        <v>26</v>
      </c>
      <c r="F7" s="105"/>
      <c r="G7" s="105"/>
      <c r="H7" s="105"/>
      <c r="I7" s="10"/>
      <c r="J7" s="10"/>
    </row>
    <row r="8" spans="1:12" ht="27.75" customHeight="1" x14ac:dyDescent="0.25">
      <c r="A8" s="82" t="s">
        <v>83</v>
      </c>
      <c r="B8" s="82" t="s">
        <v>84</v>
      </c>
      <c r="C8" s="82" t="s">
        <v>85</v>
      </c>
      <c r="D8" s="82" t="s">
        <v>1</v>
      </c>
      <c r="E8" s="82" t="s">
        <v>2</v>
      </c>
      <c r="F8" s="82" t="s">
        <v>3</v>
      </c>
      <c r="G8" s="82" t="s">
        <v>16</v>
      </c>
      <c r="H8" s="82" t="s">
        <v>4</v>
      </c>
      <c r="I8" s="82"/>
      <c r="J8" s="82" t="s">
        <v>28</v>
      </c>
      <c r="K8" s="18"/>
    </row>
    <row r="9" spans="1:12" ht="35.25" customHeight="1" x14ac:dyDescent="0.25">
      <c r="A9" s="82"/>
      <c r="B9" s="82"/>
      <c r="C9" s="82"/>
      <c r="D9" s="82"/>
      <c r="E9" s="82"/>
      <c r="F9" s="82"/>
      <c r="G9" s="82"/>
      <c r="H9" s="33" t="s">
        <v>5</v>
      </c>
      <c r="I9" s="33" t="s">
        <v>6</v>
      </c>
      <c r="J9" s="82"/>
    </row>
    <row r="10" spans="1:12" ht="64.5" customHeight="1" x14ac:dyDescent="0.25">
      <c r="A10" s="82"/>
      <c r="B10" s="82"/>
      <c r="C10" s="82"/>
      <c r="D10" s="82"/>
      <c r="E10" s="82"/>
      <c r="F10" s="82"/>
      <c r="G10" s="82"/>
      <c r="H10" s="33" t="s">
        <v>27</v>
      </c>
      <c r="I10" s="33" t="s">
        <v>7</v>
      </c>
      <c r="J10" s="82"/>
    </row>
    <row r="11" spans="1:12" ht="15.75" x14ac:dyDescent="0.25">
      <c r="A11" s="33">
        <v>1</v>
      </c>
      <c r="B11" s="33">
        <v>2</v>
      </c>
      <c r="C11" s="33">
        <v>3</v>
      </c>
      <c r="D11" s="33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35">
        <v>10</v>
      </c>
    </row>
    <row r="12" spans="1:12" ht="20.25" customHeight="1" x14ac:dyDescent="0.25">
      <c r="A12" s="85" t="s">
        <v>46</v>
      </c>
      <c r="B12" s="85"/>
      <c r="C12" s="85"/>
      <c r="D12" s="85"/>
      <c r="E12" s="85"/>
      <c r="F12" s="85"/>
      <c r="G12" s="85"/>
      <c r="H12" s="85"/>
      <c r="I12" s="85"/>
      <c r="J12" s="85"/>
      <c r="L12" s="17"/>
    </row>
    <row r="13" spans="1:12" ht="43.5" customHeight="1" x14ac:dyDescent="0.25">
      <c r="A13" s="87" t="s">
        <v>38</v>
      </c>
      <c r="B13" s="117" t="s">
        <v>33</v>
      </c>
      <c r="C13" s="82" t="s">
        <v>35</v>
      </c>
      <c r="D13" s="53" t="s">
        <v>8</v>
      </c>
      <c r="E13" s="54">
        <v>9080.7000000000007</v>
      </c>
      <c r="F13" s="54">
        <v>9080.7000000000007</v>
      </c>
      <c r="G13" s="59">
        <v>9080.7000000000007</v>
      </c>
      <c r="H13" s="60">
        <f>G13-F13</f>
        <v>0</v>
      </c>
      <c r="I13" s="60">
        <f>(G13/F13)*100</f>
        <v>100</v>
      </c>
      <c r="J13" s="110" t="s">
        <v>109</v>
      </c>
    </row>
    <row r="14" spans="1:12" ht="46.5" customHeight="1" x14ac:dyDescent="0.25">
      <c r="A14" s="83"/>
      <c r="B14" s="118"/>
      <c r="C14" s="82"/>
      <c r="D14" s="53" t="s">
        <v>10</v>
      </c>
      <c r="E14" s="55">
        <v>15816.9</v>
      </c>
      <c r="F14" s="55">
        <v>15816.9</v>
      </c>
      <c r="G14" s="59">
        <v>15700.7</v>
      </c>
      <c r="H14" s="60">
        <f>G14-F14</f>
        <v>-116.19999999999891</v>
      </c>
      <c r="I14" s="60">
        <f>(G14/F14)*100</f>
        <v>99.265342766281634</v>
      </c>
      <c r="J14" s="83"/>
    </row>
    <row r="15" spans="1:12" ht="29.25" customHeight="1" x14ac:dyDescent="0.25">
      <c r="A15" s="83"/>
      <c r="B15" s="118"/>
      <c r="C15" s="82"/>
      <c r="D15" s="53" t="s">
        <v>11</v>
      </c>
      <c r="E15" s="55">
        <v>177641.2</v>
      </c>
      <c r="F15" s="55">
        <v>177641.2</v>
      </c>
      <c r="G15" s="59">
        <v>176390.39999999999</v>
      </c>
      <c r="H15" s="60">
        <f>G15-F15</f>
        <v>-1250.8000000000175</v>
      </c>
      <c r="I15" s="60">
        <f t="shared" ref="I15:I35" si="0">(G15/F15)*100</f>
        <v>99.295884062931336</v>
      </c>
      <c r="J15" s="83"/>
    </row>
    <row r="16" spans="1:12" ht="44.25" customHeight="1" x14ac:dyDescent="0.25">
      <c r="A16" s="83"/>
      <c r="B16" s="118"/>
      <c r="C16" s="82"/>
      <c r="D16" s="53" t="s">
        <v>89</v>
      </c>
      <c r="E16" s="50">
        <v>0</v>
      </c>
      <c r="F16" s="50">
        <v>0</v>
      </c>
      <c r="G16" s="60">
        <v>0</v>
      </c>
      <c r="H16" s="60">
        <f>G16-F16</f>
        <v>0</v>
      </c>
      <c r="I16" s="60">
        <v>0</v>
      </c>
      <c r="J16" s="83"/>
    </row>
    <row r="17" spans="1:10" ht="19.5" customHeight="1" x14ac:dyDescent="0.25">
      <c r="A17" s="83"/>
      <c r="B17" s="118"/>
      <c r="C17" s="82"/>
      <c r="D17" s="52" t="s">
        <v>90</v>
      </c>
      <c r="E17" s="51">
        <f>SUM(E13,E14,E15)</f>
        <v>202538.80000000002</v>
      </c>
      <c r="F17" s="56">
        <f>SUM(F13,F14,F15)</f>
        <v>202538.80000000002</v>
      </c>
      <c r="G17" s="56">
        <f>SUM(G13,G14,G15)</f>
        <v>201171.8</v>
      </c>
      <c r="H17" s="56">
        <f>G17-F17</f>
        <v>-1367.0000000000291</v>
      </c>
      <c r="I17" s="56">
        <f>(G17/F17)*100</f>
        <v>99.325067591987306</v>
      </c>
      <c r="J17" s="84"/>
    </row>
    <row r="18" spans="1:10" ht="30" customHeight="1" x14ac:dyDescent="0.25">
      <c r="A18" s="83"/>
      <c r="B18" s="118"/>
      <c r="C18" s="82" t="s">
        <v>19</v>
      </c>
      <c r="D18" s="53" t="s">
        <v>8</v>
      </c>
      <c r="E18" s="50">
        <v>0</v>
      </c>
      <c r="F18" s="50">
        <v>0</v>
      </c>
      <c r="G18" s="50">
        <v>0</v>
      </c>
      <c r="H18" s="50">
        <f t="shared" ref="H18:H37" si="1">G18-F18</f>
        <v>0</v>
      </c>
      <c r="I18" s="50">
        <v>0</v>
      </c>
      <c r="J18" s="110" t="s">
        <v>108</v>
      </c>
    </row>
    <row r="19" spans="1:10" ht="48.75" customHeight="1" x14ac:dyDescent="0.25">
      <c r="A19" s="83"/>
      <c r="B19" s="118"/>
      <c r="C19" s="82"/>
      <c r="D19" s="53" t="s">
        <v>10</v>
      </c>
      <c r="E19" s="50">
        <v>0</v>
      </c>
      <c r="F19" s="50">
        <v>0</v>
      </c>
      <c r="G19" s="50">
        <v>0</v>
      </c>
      <c r="H19" s="50">
        <f t="shared" si="1"/>
        <v>0</v>
      </c>
      <c r="I19" s="50">
        <v>0</v>
      </c>
      <c r="J19" s="83"/>
    </row>
    <row r="20" spans="1:10" ht="25.5" customHeight="1" x14ac:dyDescent="0.25">
      <c r="A20" s="83"/>
      <c r="B20" s="118"/>
      <c r="C20" s="82"/>
      <c r="D20" s="53" t="s">
        <v>11</v>
      </c>
      <c r="E20" s="50">
        <v>22000</v>
      </c>
      <c r="F20" s="50">
        <v>22000</v>
      </c>
      <c r="G20" s="50">
        <v>22000</v>
      </c>
      <c r="H20" s="61">
        <f t="shared" si="1"/>
        <v>0</v>
      </c>
      <c r="I20" s="50">
        <f t="shared" ref="I20:I25" si="2">(G20/F20)*100</f>
        <v>100</v>
      </c>
      <c r="J20" s="83"/>
    </row>
    <row r="21" spans="1:10" ht="48.75" customHeight="1" x14ac:dyDescent="0.25">
      <c r="A21" s="83"/>
      <c r="B21" s="118"/>
      <c r="C21" s="82"/>
      <c r="D21" s="53" t="s">
        <v>89</v>
      </c>
      <c r="E21" s="50">
        <v>0</v>
      </c>
      <c r="F21" s="50">
        <v>0</v>
      </c>
      <c r="G21" s="50">
        <v>0</v>
      </c>
      <c r="H21" s="50">
        <f t="shared" si="1"/>
        <v>0</v>
      </c>
      <c r="I21" s="50">
        <v>0</v>
      </c>
      <c r="J21" s="83"/>
    </row>
    <row r="22" spans="1:10" ht="31.5" customHeight="1" x14ac:dyDescent="0.25">
      <c r="A22" s="83"/>
      <c r="B22" s="118"/>
      <c r="C22" s="82"/>
      <c r="D22" s="52" t="s">
        <v>13</v>
      </c>
      <c r="E22" s="51">
        <f>SUM(E18,E19,E20)</f>
        <v>22000</v>
      </c>
      <c r="F22" s="51">
        <f>SUM(F18,F19,F20)</f>
        <v>22000</v>
      </c>
      <c r="G22" s="51">
        <f>SUM(G18,G19,G20)</f>
        <v>22000</v>
      </c>
      <c r="H22" s="62">
        <f t="shared" si="1"/>
        <v>0</v>
      </c>
      <c r="I22" s="51">
        <f>(G22/F22)*100</f>
        <v>100</v>
      </c>
      <c r="J22" s="83"/>
    </row>
    <row r="23" spans="1:10" ht="38.25" customHeight="1" x14ac:dyDescent="0.25">
      <c r="A23" s="83"/>
      <c r="B23" s="118"/>
      <c r="C23" s="82" t="s">
        <v>20</v>
      </c>
      <c r="D23" s="53" t="s">
        <v>8</v>
      </c>
      <c r="E23" s="50">
        <v>0</v>
      </c>
      <c r="F23" s="50">
        <v>0</v>
      </c>
      <c r="G23" s="50">
        <v>0</v>
      </c>
      <c r="H23" s="50">
        <f t="shared" si="1"/>
        <v>0</v>
      </c>
      <c r="I23" s="50">
        <v>0</v>
      </c>
      <c r="J23" s="83"/>
    </row>
    <row r="24" spans="1:10" ht="48.75" customHeight="1" x14ac:dyDescent="0.25">
      <c r="A24" s="83"/>
      <c r="B24" s="118"/>
      <c r="C24" s="82"/>
      <c r="D24" s="53" t="s">
        <v>10</v>
      </c>
      <c r="E24" s="50">
        <v>33.6</v>
      </c>
      <c r="F24" s="50">
        <v>33.6</v>
      </c>
      <c r="G24" s="50">
        <v>33.6</v>
      </c>
      <c r="H24" s="50">
        <f t="shared" si="1"/>
        <v>0</v>
      </c>
      <c r="I24" s="50">
        <f>(G24/F24)*100</f>
        <v>100</v>
      </c>
      <c r="J24" s="83"/>
    </row>
    <row r="25" spans="1:10" ht="23.25" customHeight="1" x14ac:dyDescent="0.25">
      <c r="A25" s="83"/>
      <c r="B25" s="118"/>
      <c r="C25" s="82"/>
      <c r="D25" s="53" t="s">
        <v>11</v>
      </c>
      <c r="E25" s="50">
        <v>63279.1</v>
      </c>
      <c r="F25" s="50">
        <v>63279.1</v>
      </c>
      <c r="G25" s="50">
        <v>63279.1</v>
      </c>
      <c r="H25" s="50">
        <f t="shared" si="1"/>
        <v>0</v>
      </c>
      <c r="I25" s="50">
        <f t="shared" si="2"/>
        <v>100</v>
      </c>
      <c r="J25" s="83"/>
    </row>
    <row r="26" spans="1:10" ht="47.25" customHeight="1" x14ac:dyDescent="0.25">
      <c r="A26" s="83"/>
      <c r="B26" s="118"/>
      <c r="C26" s="82"/>
      <c r="D26" s="53" t="s">
        <v>89</v>
      </c>
      <c r="E26" s="50">
        <v>0</v>
      </c>
      <c r="F26" s="50">
        <v>0</v>
      </c>
      <c r="G26" s="50">
        <v>0</v>
      </c>
      <c r="H26" s="50">
        <f t="shared" si="1"/>
        <v>0</v>
      </c>
      <c r="I26" s="50">
        <v>0</v>
      </c>
      <c r="J26" s="83"/>
    </row>
    <row r="27" spans="1:10" ht="19.5" customHeight="1" x14ac:dyDescent="0.25">
      <c r="A27" s="84"/>
      <c r="B27" s="119"/>
      <c r="C27" s="82"/>
      <c r="D27" s="52" t="s">
        <v>13</v>
      </c>
      <c r="E27" s="51">
        <f>SUM(E23,E24,E25)</f>
        <v>63312.7</v>
      </c>
      <c r="F27" s="51">
        <f>SUM(F23,F24,F25)</f>
        <v>63312.7</v>
      </c>
      <c r="G27" s="51">
        <f>SUM(G23,G24,G25)</f>
        <v>63312.7</v>
      </c>
      <c r="H27" s="51">
        <f t="shared" si="1"/>
        <v>0</v>
      </c>
      <c r="I27" s="51">
        <f>(G27/F27)*100</f>
        <v>100</v>
      </c>
      <c r="J27" s="84"/>
    </row>
    <row r="28" spans="1:10" ht="36.75" customHeight="1" x14ac:dyDescent="0.25">
      <c r="A28" s="87" t="s">
        <v>37</v>
      </c>
      <c r="B28" s="77" t="s">
        <v>36</v>
      </c>
      <c r="C28" s="77" t="s">
        <v>34</v>
      </c>
      <c r="D28" s="53" t="s">
        <v>8</v>
      </c>
      <c r="E28" s="50">
        <v>0</v>
      </c>
      <c r="F28" s="50">
        <v>0</v>
      </c>
      <c r="G28" s="50">
        <v>0</v>
      </c>
      <c r="H28" s="50">
        <f t="shared" si="1"/>
        <v>0</v>
      </c>
      <c r="I28" s="50">
        <v>0</v>
      </c>
      <c r="J28" s="110" t="s">
        <v>110</v>
      </c>
    </row>
    <row r="29" spans="1:10" ht="48.75" customHeight="1" x14ac:dyDescent="0.25">
      <c r="A29" s="83"/>
      <c r="B29" s="83"/>
      <c r="C29" s="78"/>
      <c r="D29" s="53" t="s">
        <v>10</v>
      </c>
      <c r="E29" s="50">
        <v>40118.300000000003</v>
      </c>
      <c r="F29" s="50">
        <v>40118.300000000003</v>
      </c>
      <c r="G29" s="50">
        <v>39857.800000000003</v>
      </c>
      <c r="H29" s="50">
        <f>G29-F29</f>
        <v>-260.5</v>
      </c>
      <c r="I29" s="50">
        <f t="shared" ref="I29" si="3">(G29/F29)*100</f>
        <v>99.350670392314726</v>
      </c>
      <c r="J29" s="83"/>
    </row>
    <row r="30" spans="1:10" ht="21.75" customHeight="1" x14ac:dyDescent="0.25">
      <c r="A30" s="83"/>
      <c r="B30" s="83"/>
      <c r="C30" s="78"/>
      <c r="D30" s="53" t="s">
        <v>11</v>
      </c>
      <c r="E30" s="50">
        <v>0</v>
      </c>
      <c r="F30" s="50">
        <v>0</v>
      </c>
      <c r="G30" s="50">
        <v>0</v>
      </c>
      <c r="H30" s="50">
        <f t="shared" si="1"/>
        <v>0</v>
      </c>
      <c r="I30" s="50">
        <v>0</v>
      </c>
      <c r="J30" s="83"/>
    </row>
    <row r="31" spans="1:10" ht="51.75" customHeight="1" x14ac:dyDescent="0.25">
      <c r="A31" s="83"/>
      <c r="B31" s="83"/>
      <c r="C31" s="78"/>
      <c r="D31" s="53" t="s">
        <v>89</v>
      </c>
      <c r="E31" s="50">
        <v>0</v>
      </c>
      <c r="F31" s="50">
        <v>0</v>
      </c>
      <c r="G31" s="50">
        <v>0</v>
      </c>
      <c r="H31" s="50">
        <f t="shared" si="1"/>
        <v>0</v>
      </c>
      <c r="I31" s="50">
        <v>0</v>
      </c>
      <c r="J31" s="83"/>
    </row>
    <row r="32" spans="1:10" ht="23.25" customHeight="1" x14ac:dyDescent="0.25">
      <c r="A32" s="84"/>
      <c r="B32" s="84"/>
      <c r="C32" s="79"/>
      <c r="D32" s="52" t="s">
        <v>13</v>
      </c>
      <c r="E32" s="51">
        <f>E29</f>
        <v>40118.300000000003</v>
      </c>
      <c r="F32" s="51">
        <f>F29</f>
        <v>40118.300000000003</v>
      </c>
      <c r="G32" s="51">
        <f>G29</f>
        <v>39857.800000000003</v>
      </c>
      <c r="H32" s="51">
        <f t="shared" si="1"/>
        <v>-260.5</v>
      </c>
      <c r="I32" s="51">
        <f>(G32/F32)*100</f>
        <v>99.350670392314726</v>
      </c>
      <c r="J32" s="84"/>
    </row>
    <row r="33" spans="1:13" ht="36" customHeight="1" x14ac:dyDescent="0.25">
      <c r="A33" s="65" t="s">
        <v>42</v>
      </c>
      <c r="B33" s="66"/>
      <c r="C33" s="67"/>
      <c r="D33" s="52" t="s">
        <v>8</v>
      </c>
      <c r="E33" s="51">
        <f>E13+E18+E23</f>
        <v>9080.7000000000007</v>
      </c>
      <c r="F33" s="51">
        <f>F13+F18+F23</f>
        <v>9080.7000000000007</v>
      </c>
      <c r="G33" s="51">
        <f>G13+G18+G23</f>
        <v>9080.7000000000007</v>
      </c>
      <c r="H33" s="51">
        <f t="shared" si="1"/>
        <v>0</v>
      </c>
      <c r="I33" s="51">
        <f t="shared" si="0"/>
        <v>100</v>
      </c>
      <c r="J33" s="53" t="s">
        <v>9</v>
      </c>
    </row>
    <row r="34" spans="1:13" ht="47.25" x14ac:dyDescent="0.25">
      <c r="A34" s="68"/>
      <c r="B34" s="69"/>
      <c r="C34" s="70"/>
      <c r="D34" s="52" t="s">
        <v>10</v>
      </c>
      <c r="E34" s="51">
        <f>E14+E19+E24+E29</f>
        <v>55968.800000000003</v>
      </c>
      <c r="F34" s="51">
        <f>F14+F19+F24+F29</f>
        <v>55968.800000000003</v>
      </c>
      <c r="G34" s="51">
        <f>G14+G19+G24+G29</f>
        <v>55592.100000000006</v>
      </c>
      <c r="H34" s="51">
        <f t="shared" si="1"/>
        <v>-376.69999999999709</v>
      </c>
      <c r="I34" s="51">
        <f t="shared" si="0"/>
        <v>99.326946441588888</v>
      </c>
      <c r="J34" s="53" t="s">
        <v>9</v>
      </c>
      <c r="L34" s="19"/>
      <c r="M34" s="19"/>
    </row>
    <row r="35" spans="1:13" ht="15.75" x14ac:dyDescent="0.25">
      <c r="A35" s="68"/>
      <c r="B35" s="69"/>
      <c r="C35" s="70"/>
      <c r="D35" s="52" t="s">
        <v>11</v>
      </c>
      <c r="E35" s="51">
        <f>E15+E20+E25</f>
        <v>262920.3</v>
      </c>
      <c r="F35" s="51">
        <f>F15+F20+F25</f>
        <v>262920.3</v>
      </c>
      <c r="G35" s="51">
        <f>G15+G20+G25</f>
        <v>261669.5</v>
      </c>
      <c r="H35" s="51">
        <f t="shared" si="1"/>
        <v>-1250.7999999999884</v>
      </c>
      <c r="I35" s="51">
        <f t="shared" si="0"/>
        <v>99.524266479233447</v>
      </c>
      <c r="J35" s="53" t="s">
        <v>9</v>
      </c>
      <c r="L35" s="20"/>
      <c r="M35" s="20"/>
    </row>
    <row r="36" spans="1:13" ht="31.5" x14ac:dyDescent="0.25">
      <c r="A36" s="68"/>
      <c r="B36" s="69"/>
      <c r="C36" s="70"/>
      <c r="D36" s="52" t="s">
        <v>89</v>
      </c>
      <c r="E36" s="51">
        <f>SUM(E16,E21,E26)</f>
        <v>0</v>
      </c>
      <c r="F36" s="51">
        <f>SUM(F16,F21,F26)</f>
        <v>0</v>
      </c>
      <c r="G36" s="51">
        <f>SUM(G16,G26,G21)</f>
        <v>0</v>
      </c>
      <c r="H36" s="51">
        <f>G36-F36</f>
        <v>0</v>
      </c>
      <c r="I36" s="51">
        <v>0</v>
      </c>
      <c r="J36" s="53" t="s">
        <v>9</v>
      </c>
      <c r="L36" s="20"/>
      <c r="M36" s="20"/>
    </row>
    <row r="37" spans="1:13" ht="20.25" customHeight="1" x14ac:dyDescent="0.25">
      <c r="A37" s="71"/>
      <c r="B37" s="72"/>
      <c r="C37" s="73"/>
      <c r="D37" s="52" t="s">
        <v>13</v>
      </c>
      <c r="E37" s="51">
        <f>SUM(E33,E34,E35)</f>
        <v>327969.8</v>
      </c>
      <c r="F37" s="51">
        <f>SUM(F33,F34,F35)</f>
        <v>327969.8</v>
      </c>
      <c r="G37" s="56">
        <f>SUM(G33,G34,G35,G36)</f>
        <v>326342.3</v>
      </c>
      <c r="H37" s="51">
        <f t="shared" si="1"/>
        <v>-1627.5</v>
      </c>
      <c r="I37" s="51">
        <f>(G37/F37)*100</f>
        <v>99.50376528570618</v>
      </c>
      <c r="J37" s="53" t="s">
        <v>9</v>
      </c>
      <c r="L37" s="20"/>
      <c r="M37" s="20"/>
    </row>
    <row r="38" spans="1:13" ht="18.75" customHeight="1" x14ac:dyDescent="0.25">
      <c r="A38" s="85" t="s">
        <v>47</v>
      </c>
      <c r="B38" s="85"/>
      <c r="C38" s="85"/>
      <c r="D38" s="85"/>
      <c r="E38" s="85"/>
      <c r="F38" s="85"/>
      <c r="G38" s="85"/>
      <c r="H38" s="85"/>
      <c r="I38" s="85"/>
      <c r="J38" s="85"/>
      <c r="L38" s="20"/>
      <c r="M38" s="20"/>
    </row>
    <row r="39" spans="1:13" ht="38.25" hidden="1" customHeight="1" x14ac:dyDescent="0.25">
      <c r="A39" s="107" t="s">
        <v>40</v>
      </c>
      <c r="B39" s="101" t="s">
        <v>66</v>
      </c>
      <c r="C39" s="101" t="s">
        <v>41</v>
      </c>
      <c r="D39" s="36" t="s">
        <v>8</v>
      </c>
      <c r="E39" s="45">
        <v>0</v>
      </c>
      <c r="F39" s="45">
        <v>0</v>
      </c>
      <c r="G39" s="45">
        <v>0</v>
      </c>
      <c r="H39" s="46">
        <v>0</v>
      </c>
      <c r="I39" s="46">
        <v>0</v>
      </c>
      <c r="J39" s="37" t="s">
        <v>9</v>
      </c>
      <c r="L39" s="20"/>
      <c r="M39" s="20"/>
    </row>
    <row r="40" spans="1:13" ht="57.75" hidden="1" customHeight="1" x14ac:dyDescent="0.25">
      <c r="A40" s="108"/>
      <c r="B40" s="120"/>
      <c r="C40" s="120"/>
      <c r="D40" s="36" t="s">
        <v>10</v>
      </c>
      <c r="E40" s="45">
        <v>0</v>
      </c>
      <c r="F40" s="45">
        <v>0</v>
      </c>
      <c r="G40" s="45">
        <v>0</v>
      </c>
      <c r="H40" s="46">
        <v>0</v>
      </c>
      <c r="I40" s="43">
        <v>0</v>
      </c>
      <c r="J40" s="37" t="s">
        <v>9</v>
      </c>
      <c r="L40" s="20"/>
      <c r="M40" s="20"/>
    </row>
    <row r="41" spans="1:13" ht="19.5" hidden="1" customHeight="1" x14ac:dyDescent="0.25">
      <c r="A41" s="108"/>
      <c r="B41" s="120"/>
      <c r="C41" s="120"/>
      <c r="D41" s="36" t="s">
        <v>11</v>
      </c>
      <c r="E41" s="45">
        <v>0</v>
      </c>
      <c r="F41" s="45">
        <v>0</v>
      </c>
      <c r="G41" s="45">
        <v>0</v>
      </c>
      <c r="H41" s="47">
        <v>0</v>
      </c>
      <c r="I41" s="43">
        <v>0</v>
      </c>
      <c r="J41" s="37" t="s">
        <v>9</v>
      </c>
      <c r="L41" s="20"/>
      <c r="M41" s="20"/>
    </row>
    <row r="42" spans="1:13" ht="56.25" hidden="1" customHeight="1" x14ac:dyDescent="0.25">
      <c r="A42" s="108"/>
      <c r="B42" s="120"/>
      <c r="C42" s="120"/>
      <c r="D42" s="36" t="s">
        <v>89</v>
      </c>
      <c r="E42" s="43">
        <v>0</v>
      </c>
      <c r="F42" s="43">
        <v>0</v>
      </c>
      <c r="G42" s="43">
        <v>0</v>
      </c>
      <c r="H42" s="47">
        <v>0</v>
      </c>
      <c r="I42" s="47">
        <v>0</v>
      </c>
      <c r="J42" s="37" t="s">
        <v>9</v>
      </c>
      <c r="L42" s="20"/>
      <c r="M42" s="20"/>
    </row>
    <row r="43" spans="1:13" ht="31.5" hidden="1" customHeight="1" x14ac:dyDescent="0.25">
      <c r="A43" s="109"/>
      <c r="B43" s="121"/>
      <c r="C43" s="121"/>
      <c r="D43" s="39" t="s">
        <v>13</v>
      </c>
      <c r="E43" s="44">
        <f>E39+E40+E41+E42</f>
        <v>0</v>
      </c>
      <c r="F43" s="44">
        <f>F39+F40+F41+F42</f>
        <v>0</v>
      </c>
      <c r="G43" s="44">
        <f>G39+G40+G41+G42</f>
        <v>0</v>
      </c>
      <c r="H43" s="48">
        <f>H39+H40+H41+H42</f>
        <v>0</v>
      </c>
      <c r="I43" s="43">
        <v>0</v>
      </c>
      <c r="J43" s="37" t="s">
        <v>9</v>
      </c>
      <c r="L43" s="20"/>
      <c r="M43" s="20"/>
    </row>
    <row r="44" spans="1:13" ht="37.5" hidden="1" customHeight="1" x14ac:dyDescent="0.25">
      <c r="A44" s="122" t="s">
        <v>62</v>
      </c>
      <c r="B44" s="123" t="s">
        <v>63</v>
      </c>
      <c r="C44" s="123" t="s">
        <v>41</v>
      </c>
      <c r="D44" s="36" t="s">
        <v>8</v>
      </c>
      <c r="E44" s="43">
        <v>0</v>
      </c>
      <c r="F44" s="43">
        <v>0</v>
      </c>
      <c r="G44" s="43">
        <v>0</v>
      </c>
      <c r="H44" s="43">
        <f>G44-F44</f>
        <v>0</v>
      </c>
      <c r="I44" s="43">
        <f>H44-G44</f>
        <v>0</v>
      </c>
      <c r="J44" s="38" t="s">
        <v>76</v>
      </c>
    </row>
    <row r="45" spans="1:13" ht="55.5" hidden="1" customHeight="1" x14ac:dyDescent="0.25">
      <c r="A45" s="122"/>
      <c r="B45" s="123"/>
      <c r="C45" s="123"/>
      <c r="D45" s="36" t="s">
        <v>10</v>
      </c>
      <c r="E45" s="43">
        <v>0</v>
      </c>
      <c r="F45" s="43">
        <v>0</v>
      </c>
      <c r="G45" s="43">
        <v>0</v>
      </c>
      <c r="H45" s="43">
        <f>G45-F45</f>
        <v>0</v>
      </c>
      <c r="I45" s="43">
        <v>0</v>
      </c>
      <c r="J45" s="38" t="s">
        <v>76</v>
      </c>
    </row>
    <row r="46" spans="1:13" ht="27.75" hidden="1" customHeight="1" x14ac:dyDescent="0.25">
      <c r="A46" s="122"/>
      <c r="B46" s="123"/>
      <c r="C46" s="123"/>
      <c r="D46" s="36" t="s">
        <v>11</v>
      </c>
      <c r="E46" s="43">
        <v>0</v>
      </c>
      <c r="F46" s="43">
        <v>0</v>
      </c>
      <c r="G46" s="43">
        <v>0</v>
      </c>
      <c r="H46" s="43">
        <f>G46-F46</f>
        <v>0</v>
      </c>
      <c r="I46" s="43">
        <v>0</v>
      </c>
      <c r="J46" s="38" t="s">
        <v>76</v>
      </c>
    </row>
    <row r="47" spans="1:13" ht="48.75" hidden="1" customHeight="1" x14ac:dyDescent="0.25">
      <c r="A47" s="122"/>
      <c r="B47" s="123"/>
      <c r="C47" s="123"/>
      <c r="D47" s="36" t="s">
        <v>89</v>
      </c>
      <c r="E47" s="43">
        <v>0</v>
      </c>
      <c r="F47" s="43">
        <v>0</v>
      </c>
      <c r="G47" s="43">
        <v>0</v>
      </c>
      <c r="H47" s="43">
        <f t="shared" ref="H47:I68" si="4">G47-F47</f>
        <v>0</v>
      </c>
      <c r="I47" s="43">
        <f t="shared" si="4"/>
        <v>0</v>
      </c>
      <c r="J47" s="38" t="s">
        <v>76</v>
      </c>
    </row>
    <row r="48" spans="1:13" ht="34.5" hidden="1" customHeight="1" x14ac:dyDescent="0.25">
      <c r="A48" s="122"/>
      <c r="B48" s="123"/>
      <c r="C48" s="123"/>
      <c r="D48" s="39" t="s">
        <v>13</v>
      </c>
      <c r="E48" s="44">
        <f>SUM(E44,E45,E46,E47)</f>
        <v>0</v>
      </c>
      <c r="F48" s="44">
        <f>SUM(F44,F45,F46,F47)</f>
        <v>0</v>
      </c>
      <c r="G48" s="44">
        <f>G44+G45+G46+G47</f>
        <v>0</v>
      </c>
      <c r="H48" s="44">
        <f t="shared" si="4"/>
        <v>0</v>
      </c>
      <c r="I48" s="43">
        <v>0</v>
      </c>
      <c r="J48" s="38" t="s">
        <v>76</v>
      </c>
    </row>
    <row r="49" spans="1:18" ht="34.5" hidden="1" customHeight="1" x14ac:dyDescent="0.25">
      <c r="A49" s="107" t="s">
        <v>64</v>
      </c>
      <c r="B49" s="101" t="s">
        <v>65</v>
      </c>
      <c r="C49" s="101" t="s">
        <v>41</v>
      </c>
      <c r="D49" s="36" t="s">
        <v>8</v>
      </c>
      <c r="E49" s="43">
        <v>0</v>
      </c>
      <c r="F49" s="43">
        <v>0</v>
      </c>
      <c r="G49" s="43">
        <v>0</v>
      </c>
      <c r="H49" s="44">
        <f t="shared" si="4"/>
        <v>0</v>
      </c>
      <c r="I49" s="44">
        <f t="shared" si="4"/>
        <v>0</v>
      </c>
      <c r="J49" s="36" t="s">
        <v>9</v>
      </c>
      <c r="R49" s="16" t="s">
        <v>91</v>
      </c>
    </row>
    <row r="50" spans="1:18" ht="48" hidden="1" customHeight="1" x14ac:dyDescent="0.25">
      <c r="A50" s="108"/>
      <c r="B50" s="102"/>
      <c r="C50" s="102"/>
      <c r="D50" s="36" t="s">
        <v>10</v>
      </c>
      <c r="E50" s="43">
        <v>0</v>
      </c>
      <c r="F50" s="43">
        <v>0</v>
      </c>
      <c r="G50" s="43">
        <v>0</v>
      </c>
      <c r="H50" s="44">
        <f t="shared" si="4"/>
        <v>0</v>
      </c>
      <c r="I50" s="43">
        <v>0</v>
      </c>
      <c r="J50" s="36" t="s">
        <v>9</v>
      </c>
    </row>
    <row r="51" spans="1:18" ht="22.5" hidden="1" customHeight="1" x14ac:dyDescent="0.25">
      <c r="A51" s="108"/>
      <c r="B51" s="102"/>
      <c r="C51" s="102"/>
      <c r="D51" s="36" t="s">
        <v>11</v>
      </c>
      <c r="E51" s="43">
        <v>0</v>
      </c>
      <c r="F51" s="43">
        <v>0</v>
      </c>
      <c r="G51" s="43">
        <v>0</v>
      </c>
      <c r="H51" s="44">
        <f t="shared" si="4"/>
        <v>0</v>
      </c>
      <c r="I51" s="43">
        <v>0</v>
      </c>
      <c r="J51" s="36" t="s">
        <v>9</v>
      </c>
    </row>
    <row r="52" spans="1:18" ht="44.25" hidden="1" customHeight="1" x14ac:dyDescent="0.25">
      <c r="A52" s="108"/>
      <c r="B52" s="102"/>
      <c r="C52" s="102"/>
      <c r="D52" s="36" t="s">
        <v>89</v>
      </c>
      <c r="E52" s="43">
        <v>0</v>
      </c>
      <c r="F52" s="44">
        <v>0</v>
      </c>
      <c r="G52" s="43">
        <v>0</v>
      </c>
      <c r="H52" s="44">
        <f t="shared" si="4"/>
        <v>0</v>
      </c>
      <c r="I52" s="44">
        <f t="shared" si="4"/>
        <v>0</v>
      </c>
      <c r="J52" s="36" t="s">
        <v>9</v>
      </c>
    </row>
    <row r="53" spans="1:18" ht="19.5" hidden="1" customHeight="1" x14ac:dyDescent="0.25">
      <c r="A53" s="109"/>
      <c r="B53" s="103"/>
      <c r="C53" s="103"/>
      <c r="D53" s="39" t="s">
        <v>13</v>
      </c>
      <c r="E53" s="44">
        <f>SUM(E49,E50,E51,E52)</f>
        <v>0</v>
      </c>
      <c r="F53" s="44">
        <f>SUM(F49,F50,F51,F52)</f>
        <v>0</v>
      </c>
      <c r="G53" s="44">
        <f>SUM(G49,G50,G51,G52)</f>
        <v>0</v>
      </c>
      <c r="H53" s="44">
        <f t="shared" si="4"/>
        <v>0</v>
      </c>
      <c r="I53" s="43">
        <v>0</v>
      </c>
      <c r="J53" s="36" t="s">
        <v>9</v>
      </c>
    </row>
    <row r="54" spans="1:18" ht="31.5" customHeight="1" x14ac:dyDescent="0.25">
      <c r="A54" s="87" t="s">
        <v>67</v>
      </c>
      <c r="B54" s="77" t="s">
        <v>69</v>
      </c>
      <c r="C54" s="77" t="s">
        <v>41</v>
      </c>
      <c r="D54" s="41" t="s">
        <v>8</v>
      </c>
      <c r="E54" s="50">
        <v>0</v>
      </c>
      <c r="F54" s="50">
        <v>0</v>
      </c>
      <c r="G54" s="50">
        <v>0</v>
      </c>
      <c r="H54" s="51">
        <f t="shared" ref="H54:H63" si="5">G54-F54</f>
        <v>0</v>
      </c>
      <c r="I54" s="51">
        <f t="shared" ref="I54" si="6">H54-G54</f>
        <v>0</v>
      </c>
      <c r="J54" s="77" t="s">
        <v>95</v>
      </c>
      <c r="N54" s="16" t="s">
        <v>81</v>
      </c>
    </row>
    <row r="55" spans="1:18" ht="47.25" x14ac:dyDescent="0.25">
      <c r="A55" s="88"/>
      <c r="B55" s="78"/>
      <c r="C55" s="78"/>
      <c r="D55" s="41" t="s">
        <v>10</v>
      </c>
      <c r="E55" s="50">
        <v>278.5</v>
      </c>
      <c r="F55" s="50">
        <v>278.5</v>
      </c>
      <c r="G55" s="50">
        <v>278.5</v>
      </c>
      <c r="H55" s="51">
        <f t="shared" si="5"/>
        <v>0</v>
      </c>
      <c r="I55" s="50">
        <f t="shared" ref="I55:I56" si="7">(G55/F55)*100</f>
        <v>100</v>
      </c>
      <c r="J55" s="78"/>
    </row>
    <row r="56" spans="1:18" ht="15.75" x14ac:dyDescent="0.25">
      <c r="A56" s="88"/>
      <c r="B56" s="78"/>
      <c r="C56" s="78"/>
      <c r="D56" s="41" t="s">
        <v>11</v>
      </c>
      <c r="E56" s="50">
        <v>14.6</v>
      </c>
      <c r="F56" s="50">
        <v>14.6</v>
      </c>
      <c r="G56" s="50">
        <v>14.6</v>
      </c>
      <c r="H56" s="51">
        <f t="shared" si="5"/>
        <v>0</v>
      </c>
      <c r="I56" s="50">
        <f t="shared" si="7"/>
        <v>100</v>
      </c>
      <c r="J56" s="78"/>
    </row>
    <row r="57" spans="1:18" ht="31.5" x14ac:dyDescent="0.25">
      <c r="A57" s="88"/>
      <c r="B57" s="78"/>
      <c r="C57" s="78"/>
      <c r="D57" s="41" t="s">
        <v>89</v>
      </c>
      <c r="E57" s="50">
        <v>0</v>
      </c>
      <c r="F57" s="51">
        <v>0</v>
      </c>
      <c r="G57" s="50">
        <v>0</v>
      </c>
      <c r="H57" s="51">
        <f t="shared" si="5"/>
        <v>0</v>
      </c>
      <c r="I57" s="51">
        <f t="shared" ref="I57" si="8">H57-G57</f>
        <v>0</v>
      </c>
      <c r="J57" s="78"/>
    </row>
    <row r="58" spans="1:18" ht="15.75" x14ac:dyDescent="0.25">
      <c r="A58" s="89"/>
      <c r="B58" s="79"/>
      <c r="C58" s="79"/>
      <c r="D58" s="42" t="s">
        <v>13</v>
      </c>
      <c r="E58" s="51">
        <f>SUM(E54,E55,E56,E57)</f>
        <v>293.10000000000002</v>
      </c>
      <c r="F58" s="51">
        <f>SUM(F54,F55,F56,F57)</f>
        <v>293.10000000000002</v>
      </c>
      <c r="G58" s="51">
        <f>SUM(G54,G55,G56,G57)</f>
        <v>293.10000000000002</v>
      </c>
      <c r="H58" s="51">
        <f t="shared" si="5"/>
        <v>0</v>
      </c>
      <c r="I58" s="50">
        <f t="shared" ref="I58" si="9">(G58/F58)*100</f>
        <v>100</v>
      </c>
      <c r="J58" s="79"/>
    </row>
    <row r="59" spans="1:18" ht="31.5" customHeight="1" x14ac:dyDescent="0.25">
      <c r="A59" s="87" t="s">
        <v>68</v>
      </c>
      <c r="B59" s="77" t="s">
        <v>70</v>
      </c>
      <c r="C59" s="77" t="s">
        <v>41</v>
      </c>
      <c r="D59" s="53" t="s">
        <v>8</v>
      </c>
      <c r="E59" s="50">
        <v>0</v>
      </c>
      <c r="F59" s="50">
        <v>0</v>
      </c>
      <c r="G59" s="50">
        <v>0</v>
      </c>
      <c r="H59" s="51">
        <f t="shared" si="5"/>
        <v>0</v>
      </c>
      <c r="I59" s="51">
        <f t="shared" ref="I59" si="10">H59-G59</f>
        <v>0</v>
      </c>
      <c r="J59" s="77" t="s">
        <v>96</v>
      </c>
    </row>
    <row r="60" spans="1:18" ht="47.25" x14ac:dyDescent="0.25">
      <c r="A60" s="88"/>
      <c r="B60" s="78"/>
      <c r="C60" s="78"/>
      <c r="D60" s="53" t="s">
        <v>10</v>
      </c>
      <c r="E60" s="50">
        <v>3099.3</v>
      </c>
      <c r="F60" s="50">
        <v>3099.3</v>
      </c>
      <c r="G60" s="50">
        <v>3099.3</v>
      </c>
      <c r="H60" s="51">
        <f t="shared" si="5"/>
        <v>0</v>
      </c>
      <c r="I60" s="50">
        <f t="shared" ref="I60:I61" si="11">(G60/F60)*100</f>
        <v>100</v>
      </c>
      <c r="J60" s="78"/>
    </row>
    <row r="61" spans="1:18" ht="15.75" x14ac:dyDescent="0.25">
      <c r="A61" s="88"/>
      <c r="B61" s="78"/>
      <c r="C61" s="78"/>
      <c r="D61" s="53" t="s">
        <v>11</v>
      </c>
      <c r="E61" s="50">
        <v>163.19999999999999</v>
      </c>
      <c r="F61" s="50">
        <v>163.19999999999999</v>
      </c>
      <c r="G61" s="50">
        <v>163.19999999999999</v>
      </c>
      <c r="H61" s="51">
        <f t="shared" si="5"/>
        <v>0</v>
      </c>
      <c r="I61" s="50">
        <f t="shared" si="11"/>
        <v>100</v>
      </c>
      <c r="J61" s="78"/>
    </row>
    <row r="62" spans="1:18" ht="31.5" x14ac:dyDescent="0.25">
      <c r="A62" s="88"/>
      <c r="B62" s="78"/>
      <c r="C62" s="78"/>
      <c r="D62" s="53" t="s">
        <v>89</v>
      </c>
      <c r="E62" s="50">
        <v>0</v>
      </c>
      <c r="F62" s="51">
        <v>0</v>
      </c>
      <c r="G62" s="50">
        <v>0</v>
      </c>
      <c r="H62" s="51">
        <f t="shared" si="5"/>
        <v>0</v>
      </c>
      <c r="I62" s="51">
        <f t="shared" ref="I62" si="12">H62-G62</f>
        <v>0</v>
      </c>
      <c r="J62" s="78"/>
    </row>
    <row r="63" spans="1:18" ht="117" customHeight="1" x14ac:dyDescent="0.25">
      <c r="A63" s="89"/>
      <c r="B63" s="79"/>
      <c r="C63" s="79"/>
      <c r="D63" s="52" t="s">
        <v>13</v>
      </c>
      <c r="E63" s="51">
        <f>SUM(E59,E60,E61,E62)</f>
        <v>3262.5</v>
      </c>
      <c r="F63" s="51">
        <f>SUM(F59,F60,F61,F62)</f>
        <v>3262.5</v>
      </c>
      <c r="G63" s="51">
        <f>SUM(G59,G60,G61,G62)</f>
        <v>3262.5</v>
      </c>
      <c r="H63" s="51">
        <f t="shared" si="5"/>
        <v>0</v>
      </c>
      <c r="I63" s="50">
        <f t="shared" ref="I63:I66" si="13">(G63/F63)*100</f>
        <v>100</v>
      </c>
      <c r="J63" s="79"/>
    </row>
    <row r="64" spans="1:18" ht="31.5" customHeight="1" x14ac:dyDescent="0.25">
      <c r="A64" s="65" t="s">
        <v>43</v>
      </c>
      <c r="B64" s="66"/>
      <c r="C64" s="67"/>
      <c r="D64" s="52" t="s">
        <v>8</v>
      </c>
      <c r="E64" s="51">
        <f>E44</f>
        <v>0</v>
      </c>
      <c r="F64" s="51">
        <f>F44</f>
        <v>0</v>
      </c>
      <c r="G64" s="51">
        <f>G44</f>
        <v>0</v>
      </c>
      <c r="H64" s="51">
        <f t="shared" si="4"/>
        <v>0</v>
      </c>
      <c r="I64" s="51">
        <v>0</v>
      </c>
      <c r="J64" s="49" t="s">
        <v>9</v>
      </c>
    </row>
    <row r="65" spans="1:10" ht="47.25" x14ac:dyDescent="0.25">
      <c r="A65" s="68"/>
      <c r="B65" s="69"/>
      <c r="C65" s="70"/>
      <c r="D65" s="52" t="s">
        <v>10</v>
      </c>
      <c r="E65" s="51">
        <f>E40+E45+E50+E55+E60</f>
        <v>3377.8</v>
      </c>
      <c r="F65" s="51">
        <f t="shared" ref="F65:H65" si="14">F40+F45+F50+F55+F60</f>
        <v>3377.8</v>
      </c>
      <c r="G65" s="51">
        <f>G40+G45+G50+G55+G60</f>
        <v>3377.8</v>
      </c>
      <c r="H65" s="51">
        <f t="shared" si="14"/>
        <v>0</v>
      </c>
      <c r="I65" s="51">
        <f t="shared" si="13"/>
        <v>100</v>
      </c>
      <c r="J65" s="49" t="s">
        <v>9</v>
      </c>
    </row>
    <row r="66" spans="1:10" ht="15.75" x14ac:dyDescent="0.25">
      <c r="A66" s="68"/>
      <c r="B66" s="69"/>
      <c r="C66" s="70"/>
      <c r="D66" s="52" t="s">
        <v>11</v>
      </c>
      <c r="E66" s="51">
        <f>E41+E46+E51+E56+E61</f>
        <v>177.79999999999998</v>
      </c>
      <c r="F66" s="51">
        <f t="shared" ref="F66:H66" si="15">F41+F46+F51+F56+F61</f>
        <v>177.79999999999998</v>
      </c>
      <c r="G66" s="51">
        <f>G41+G46+G51+G56+G61</f>
        <v>177.79999999999998</v>
      </c>
      <c r="H66" s="51">
        <f t="shared" si="15"/>
        <v>0</v>
      </c>
      <c r="I66" s="51">
        <f t="shared" si="13"/>
        <v>100</v>
      </c>
      <c r="J66" s="49" t="s">
        <v>9</v>
      </c>
    </row>
    <row r="67" spans="1:10" ht="31.5" x14ac:dyDescent="0.25">
      <c r="A67" s="68"/>
      <c r="B67" s="69"/>
      <c r="C67" s="70"/>
      <c r="D67" s="52" t="s">
        <v>89</v>
      </c>
      <c r="E67" s="51">
        <f>E47</f>
        <v>0</v>
      </c>
      <c r="F67" s="51">
        <f>F47</f>
        <v>0</v>
      </c>
      <c r="G67" s="51">
        <f>G47</f>
        <v>0</v>
      </c>
      <c r="H67" s="51">
        <f t="shared" si="4"/>
        <v>0</v>
      </c>
      <c r="I67" s="51">
        <v>0</v>
      </c>
      <c r="J67" s="49" t="s">
        <v>9</v>
      </c>
    </row>
    <row r="68" spans="1:10" ht="22.5" customHeight="1" x14ac:dyDescent="0.25">
      <c r="A68" s="71"/>
      <c r="B68" s="72"/>
      <c r="C68" s="73"/>
      <c r="D68" s="52" t="s">
        <v>13</v>
      </c>
      <c r="E68" s="51">
        <f>SUM(E64,E65,E66,E67)</f>
        <v>3555.6000000000004</v>
      </c>
      <c r="F68" s="51">
        <f>SUM(F64,F65,F66,F67)</f>
        <v>3555.6000000000004</v>
      </c>
      <c r="G68" s="51">
        <f>SUM(G64,G65,G66,G67)</f>
        <v>3555.6000000000004</v>
      </c>
      <c r="H68" s="51">
        <f t="shared" si="4"/>
        <v>0</v>
      </c>
      <c r="I68" s="51">
        <f>(G68/F68)*100</f>
        <v>100</v>
      </c>
      <c r="J68" s="49" t="s">
        <v>9</v>
      </c>
    </row>
    <row r="69" spans="1:10" ht="24.75" customHeight="1" x14ac:dyDescent="0.25">
      <c r="A69" s="85" t="s">
        <v>48</v>
      </c>
      <c r="B69" s="85"/>
      <c r="C69" s="85"/>
      <c r="D69" s="85"/>
      <c r="E69" s="85"/>
      <c r="F69" s="85"/>
      <c r="G69" s="85"/>
      <c r="H69" s="85"/>
      <c r="I69" s="85"/>
      <c r="J69" s="85"/>
    </row>
    <row r="70" spans="1:10" ht="31.5" x14ac:dyDescent="0.25">
      <c r="A70" s="114" t="s">
        <v>45</v>
      </c>
      <c r="B70" s="82" t="s">
        <v>44</v>
      </c>
      <c r="C70" s="82" t="s">
        <v>41</v>
      </c>
      <c r="D70" s="53" t="s">
        <v>8</v>
      </c>
      <c r="E70" s="50">
        <v>0</v>
      </c>
      <c r="F70" s="50">
        <v>0</v>
      </c>
      <c r="G70" s="50">
        <v>0</v>
      </c>
      <c r="H70" s="50">
        <f>G70-F70</f>
        <v>0</v>
      </c>
      <c r="I70" s="50">
        <v>0</v>
      </c>
      <c r="J70" s="77" t="s">
        <v>98</v>
      </c>
    </row>
    <row r="71" spans="1:10" ht="47.25" x14ac:dyDescent="0.25">
      <c r="A71" s="114"/>
      <c r="B71" s="82"/>
      <c r="C71" s="82"/>
      <c r="D71" s="53" t="s">
        <v>10</v>
      </c>
      <c r="E71" s="50">
        <v>12582</v>
      </c>
      <c r="F71" s="50">
        <v>12582</v>
      </c>
      <c r="G71" s="50">
        <v>12582</v>
      </c>
      <c r="H71" s="50">
        <f>G71-F71</f>
        <v>0</v>
      </c>
      <c r="I71" s="50">
        <f>(G71/F71)*100</f>
        <v>100</v>
      </c>
      <c r="J71" s="83"/>
    </row>
    <row r="72" spans="1:10" ht="15.75" x14ac:dyDescent="0.25">
      <c r="A72" s="114"/>
      <c r="B72" s="82"/>
      <c r="C72" s="82"/>
      <c r="D72" s="53" t="s">
        <v>11</v>
      </c>
      <c r="E72" s="50">
        <v>0</v>
      </c>
      <c r="F72" s="50">
        <v>0</v>
      </c>
      <c r="G72" s="50">
        <v>0</v>
      </c>
      <c r="H72" s="50">
        <f>G72-F72</f>
        <v>0</v>
      </c>
      <c r="I72" s="50">
        <v>0</v>
      </c>
      <c r="J72" s="83"/>
    </row>
    <row r="73" spans="1:10" ht="50.25" customHeight="1" x14ac:dyDescent="0.25">
      <c r="A73" s="114"/>
      <c r="B73" s="82"/>
      <c r="C73" s="82"/>
      <c r="D73" s="53" t="s">
        <v>89</v>
      </c>
      <c r="E73" s="50">
        <v>0</v>
      </c>
      <c r="F73" s="50">
        <v>0</v>
      </c>
      <c r="G73" s="50">
        <v>0</v>
      </c>
      <c r="H73" s="50">
        <f>G73-F73</f>
        <v>0</v>
      </c>
      <c r="I73" s="50">
        <v>0</v>
      </c>
      <c r="J73" s="83"/>
    </row>
    <row r="74" spans="1:10" ht="15" customHeight="1" x14ac:dyDescent="0.25">
      <c r="A74" s="114"/>
      <c r="B74" s="82"/>
      <c r="C74" s="82"/>
      <c r="D74" s="52" t="s">
        <v>13</v>
      </c>
      <c r="E74" s="51">
        <f>SUM(E70,E71,E72,E73)</f>
        <v>12582</v>
      </c>
      <c r="F74" s="51">
        <f>SUM(F70,F71,F72,F73)</f>
        <v>12582</v>
      </c>
      <c r="G74" s="51">
        <f>SUM(G70,G71,G72,G73)</f>
        <v>12582</v>
      </c>
      <c r="H74" s="51">
        <f t="shared" ref="H74:H79" si="16">G74-F74</f>
        <v>0</v>
      </c>
      <c r="I74" s="51">
        <f>G74/F74*100</f>
        <v>100</v>
      </c>
      <c r="J74" s="84"/>
    </row>
    <row r="75" spans="1:10" ht="30" customHeight="1" x14ac:dyDescent="0.25">
      <c r="A75" s="85" t="s">
        <v>49</v>
      </c>
      <c r="B75" s="85"/>
      <c r="C75" s="85"/>
      <c r="D75" s="52" t="s">
        <v>8</v>
      </c>
      <c r="E75" s="51">
        <f t="shared" ref="E75:G78" si="17">E70</f>
        <v>0</v>
      </c>
      <c r="F75" s="51">
        <f t="shared" si="17"/>
        <v>0</v>
      </c>
      <c r="G75" s="51">
        <f t="shared" si="17"/>
        <v>0</v>
      </c>
      <c r="H75" s="51">
        <f>G75-F75</f>
        <v>0</v>
      </c>
      <c r="I75" s="51">
        <v>0</v>
      </c>
      <c r="J75" s="53" t="s">
        <v>9</v>
      </c>
    </row>
    <row r="76" spans="1:10" ht="47.25" customHeight="1" x14ac:dyDescent="0.25">
      <c r="A76" s="85"/>
      <c r="B76" s="85"/>
      <c r="C76" s="85"/>
      <c r="D76" s="52" t="s">
        <v>10</v>
      </c>
      <c r="E76" s="51">
        <f t="shared" si="17"/>
        <v>12582</v>
      </c>
      <c r="F76" s="51">
        <f t="shared" si="17"/>
        <v>12582</v>
      </c>
      <c r="G76" s="51">
        <f t="shared" si="17"/>
        <v>12582</v>
      </c>
      <c r="H76" s="51">
        <f t="shared" si="16"/>
        <v>0</v>
      </c>
      <c r="I76" s="51">
        <f>(G76/F76)*100</f>
        <v>100</v>
      </c>
      <c r="J76" s="53" t="s">
        <v>9</v>
      </c>
    </row>
    <row r="77" spans="1:10" ht="21.75" customHeight="1" x14ac:dyDescent="0.25">
      <c r="A77" s="85"/>
      <c r="B77" s="85"/>
      <c r="C77" s="85"/>
      <c r="D77" s="52" t="s">
        <v>11</v>
      </c>
      <c r="E77" s="51">
        <f t="shared" si="17"/>
        <v>0</v>
      </c>
      <c r="F77" s="51">
        <f t="shared" si="17"/>
        <v>0</v>
      </c>
      <c r="G77" s="51">
        <f t="shared" si="17"/>
        <v>0</v>
      </c>
      <c r="H77" s="51">
        <f t="shared" si="16"/>
        <v>0</v>
      </c>
      <c r="I77" s="51">
        <v>0</v>
      </c>
      <c r="J77" s="53" t="s">
        <v>9</v>
      </c>
    </row>
    <row r="78" spans="1:10" ht="49.5" customHeight="1" x14ac:dyDescent="0.25">
      <c r="A78" s="85"/>
      <c r="B78" s="85"/>
      <c r="C78" s="85"/>
      <c r="D78" s="52" t="s">
        <v>89</v>
      </c>
      <c r="E78" s="51">
        <f t="shared" si="17"/>
        <v>0</v>
      </c>
      <c r="F78" s="51">
        <f t="shared" si="17"/>
        <v>0</v>
      </c>
      <c r="G78" s="51">
        <f t="shared" si="17"/>
        <v>0</v>
      </c>
      <c r="H78" s="51">
        <f>G78-F78</f>
        <v>0</v>
      </c>
      <c r="I78" s="51">
        <v>0</v>
      </c>
      <c r="J78" s="53" t="s">
        <v>9</v>
      </c>
    </row>
    <row r="79" spans="1:10" ht="18" customHeight="1" x14ac:dyDescent="0.25">
      <c r="A79" s="85"/>
      <c r="B79" s="85"/>
      <c r="C79" s="85"/>
      <c r="D79" s="52" t="s">
        <v>13</v>
      </c>
      <c r="E79" s="51">
        <f>SUM(E75,E76,E77,E78)</f>
        <v>12582</v>
      </c>
      <c r="F79" s="51">
        <f>SUM(F75,F76,F77,F78)</f>
        <v>12582</v>
      </c>
      <c r="G79" s="51">
        <f>SUM(G75,G76,G77,G78)</f>
        <v>12582</v>
      </c>
      <c r="H79" s="51">
        <f t="shared" si="16"/>
        <v>0</v>
      </c>
      <c r="I79" s="51">
        <f>G79/F79*100</f>
        <v>100</v>
      </c>
      <c r="J79" s="53" t="s">
        <v>9</v>
      </c>
    </row>
    <row r="80" spans="1:10" ht="23.25" hidden="1" customHeight="1" x14ac:dyDescent="0.25">
      <c r="A80" s="85" t="s">
        <v>50</v>
      </c>
      <c r="B80" s="85"/>
      <c r="C80" s="85"/>
      <c r="D80" s="85"/>
      <c r="E80" s="85"/>
      <c r="F80" s="85"/>
      <c r="G80" s="85"/>
      <c r="H80" s="85"/>
      <c r="I80" s="85"/>
      <c r="J80" s="85"/>
    </row>
    <row r="81" spans="1:14" ht="31.5" hidden="1" x14ac:dyDescent="0.25">
      <c r="A81" s="114" t="s">
        <v>52</v>
      </c>
      <c r="B81" s="82" t="s">
        <v>51</v>
      </c>
      <c r="C81" s="82" t="s">
        <v>41</v>
      </c>
      <c r="D81" s="53" t="s">
        <v>8</v>
      </c>
      <c r="E81" s="50">
        <v>0</v>
      </c>
      <c r="F81" s="50">
        <v>0</v>
      </c>
      <c r="G81" s="50">
        <v>0</v>
      </c>
      <c r="H81" s="50">
        <f t="shared" ref="H81:H90" si="18">G81-F81</f>
        <v>0</v>
      </c>
      <c r="I81" s="50">
        <v>0</v>
      </c>
      <c r="J81" s="77" t="s">
        <v>75</v>
      </c>
    </row>
    <row r="82" spans="1:14" ht="48" hidden="1" customHeight="1" x14ac:dyDescent="0.25">
      <c r="A82" s="114"/>
      <c r="B82" s="82"/>
      <c r="C82" s="82"/>
      <c r="D82" s="53" t="s">
        <v>10</v>
      </c>
      <c r="E82" s="50">
        <v>0</v>
      </c>
      <c r="F82" s="50">
        <v>0</v>
      </c>
      <c r="G82" s="50">
        <v>0</v>
      </c>
      <c r="H82" s="50">
        <f>G82-F82</f>
        <v>0</v>
      </c>
      <c r="I82" s="50">
        <v>0</v>
      </c>
      <c r="J82" s="115"/>
    </row>
    <row r="83" spans="1:14" ht="17.25" hidden="1" customHeight="1" x14ac:dyDescent="0.25">
      <c r="A83" s="114"/>
      <c r="B83" s="82"/>
      <c r="C83" s="82"/>
      <c r="D83" s="53" t="s">
        <v>11</v>
      </c>
      <c r="E83" s="50">
        <v>0</v>
      </c>
      <c r="F83" s="50">
        <v>0</v>
      </c>
      <c r="G83" s="50">
        <v>0</v>
      </c>
      <c r="H83" s="50">
        <f t="shared" si="18"/>
        <v>0</v>
      </c>
      <c r="I83" s="50">
        <v>0</v>
      </c>
      <c r="J83" s="115"/>
    </row>
    <row r="84" spans="1:14" ht="51" hidden="1" customHeight="1" x14ac:dyDescent="0.25">
      <c r="A84" s="114"/>
      <c r="B84" s="82"/>
      <c r="C84" s="82"/>
      <c r="D84" s="53" t="s">
        <v>89</v>
      </c>
      <c r="E84" s="50">
        <v>0</v>
      </c>
      <c r="F84" s="50">
        <v>0</v>
      </c>
      <c r="G84" s="50">
        <v>0</v>
      </c>
      <c r="H84" s="50">
        <f t="shared" si="18"/>
        <v>0</v>
      </c>
      <c r="I84" s="50">
        <v>0</v>
      </c>
      <c r="J84" s="115"/>
    </row>
    <row r="85" spans="1:14" ht="30" hidden="1" customHeight="1" x14ac:dyDescent="0.25">
      <c r="A85" s="114"/>
      <c r="B85" s="82"/>
      <c r="C85" s="82"/>
      <c r="D85" s="52" t="s">
        <v>13</v>
      </c>
      <c r="E85" s="51">
        <f>SUM(E81,E82,E83,E84)</f>
        <v>0</v>
      </c>
      <c r="F85" s="51">
        <f>SUM(F81,F82,F83,F84)</f>
        <v>0</v>
      </c>
      <c r="G85" s="51">
        <f>SUM(G81,G82,G83,G84)</f>
        <v>0</v>
      </c>
      <c r="H85" s="51">
        <f t="shared" si="18"/>
        <v>0</v>
      </c>
      <c r="I85" s="51">
        <v>0</v>
      </c>
      <c r="J85" s="116"/>
    </row>
    <row r="86" spans="1:14" ht="30.75" hidden="1" customHeight="1" x14ac:dyDescent="0.25">
      <c r="A86" s="85" t="s">
        <v>53</v>
      </c>
      <c r="B86" s="85"/>
      <c r="C86" s="85"/>
      <c r="D86" s="52" t="s">
        <v>8</v>
      </c>
      <c r="E86" s="51">
        <v>0</v>
      </c>
      <c r="F86" s="51">
        <v>0</v>
      </c>
      <c r="G86" s="51">
        <v>0</v>
      </c>
      <c r="H86" s="51">
        <f t="shared" si="18"/>
        <v>0</v>
      </c>
      <c r="I86" s="51">
        <f t="shared" ref="I86:I87" si="19">I81</f>
        <v>0</v>
      </c>
      <c r="J86" s="53" t="s">
        <v>9</v>
      </c>
    </row>
    <row r="87" spans="1:14" ht="46.5" hidden="1" customHeight="1" x14ac:dyDescent="0.25">
      <c r="A87" s="85"/>
      <c r="B87" s="85"/>
      <c r="C87" s="85"/>
      <c r="D87" s="52" t="s">
        <v>10</v>
      </c>
      <c r="E87" s="51">
        <f>E82</f>
        <v>0</v>
      </c>
      <c r="F87" s="51">
        <f t="shared" ref="F87" si="20">F82</f>
        <v>0</v>
      </c>
      <c r="G87" s="51">
        <f>G82</f>
        <v>0</v>
      </c>
      <c r="H87" s="51">
        <f>G87-F87</f>
        <v>0</v>
      </c>
      <c r="I87" s="51">
        <f t="shared" si="19"/>
        <v>0</v>
      </c>
      <c r="J87" s="53" t="s">
        <v>9</v>
      </c>
    </row>
    <row r="88" spans="1:14" ht="18" hidden="1" customHeight="1" x14ac:dyDescent="0.25">
      <c r="A88" s="85"/>
      <c r="B88" s="85"/>
      <c r="C88" s="85"/>
      <c r="D88" s="52" t="s">
        <v>11</v>
      </c>
      <c r="E88" s="51">
        <f t="shared" ref="E88:F88" si="21">E83</f>
        <v>0</v>
      </c>
      <c r="F88" s="51">
        <f t="shared" si="21"/>
        <v>0</v>
      </c>
      <c r="G88" s="51">
        <f>G83</f>
        <v>0</v>
      </c>
      <c r="H88" s="51">
        <f t="shared" si="18"/>
        <v>0</v>
      </c>
      <c r="I88" s="51">
        <v>0</v>
      </c>
      <c r="J88" s="53" t="s">
        <v>9</v>
      </c>
    </row>
    <row r="89" spans="1:14" ht="46.5" hidden="1" customHeight="1" x14ac:dyDescent="0.25">
      <c r="A89" s="85"/>
      <c r="B89" s="85"/>
      <c r="C89" s="85"/>
      <c r="D89" s="52" t="s">
        <v>89</v>
      </c>
      <c r="E89" s="51">
        <f>E84</f>
        <v>0</v>
      </c>
      <c r="F89" s="51">
        <f>F84</f>
        <v>0</v>
      </c>
      <c r="G89" s="51">
        <f>G84</f>
        <v>0</v>
      </c>
      <c r="H89" s="51">
        <f t="shared" si="18"/>
        <v>0</v>
      </c>
      <c r="I89" s="51">
        <v>0</v>
      </c>
      <c r="J89" s="53" t="s">
        <v>9</v>
      </c>
    </row>
    <row r="90" spans="1:14" ht="18" hidden="1" customHeight="1" x14ac:dyDescent="0.25">
      <c r="A90" s="85"/>
      <c r="B90" s="85"/>
      <c r="C90" s="85"/>
      <c r="D90" s="52" t="s">
        <v>13</v>
      </c>
      <c r="E90" s="51">
        <f>SUM(E86,E87,E88,E89)</f>
        <v>0</v>
      </c>
      <c r="F90" s="51">
        <f>SUM(F86,F87,F88,F89)</f>
        <v>0</v>
      </c>
      <c r="G90" s="51">
        <f>SUM(G86,G87,G88,G89)</f>
        <v>0</v>
      </c>
      <c r="H90" s="51">
        <f t="shared" si="18"/>
        <v>0</v>
      </c>
      <c r="I90" s="51">
        <v>0</v>
      </c>
      <c r="J90" s="53" t="s">
        <v>9</v>
      </c>
    </row>
    <row r="91" spans="1:14" ht="24" customHeight="1" x14ac:dyDescent="0.25">
      <c r="A91" s="85" t="s">
        <v>54</v>
      </c>
      <c r="B91" s="85"/>
      <c r="C91" s="85"/>
      <c r="D91" s="85"/>
      <c r="E91" s="85"/>
      <c r="F91" s="85"/>
      <c r="G91" s="85"/>
      <c r="H91" s="85"/>
      <c r="I91" s="85"/>
      <c r="J91" s="85"/>
    </row>
    <row r="92" spans="1:14" ht="34.5" customHeight="1" x14ac:dyDescent="0.25">
      <c r="A92" s="114" t="s">
        <v>56</v>
      </c>
      <c r="B92" s="82" t="s">
        <v>55</v>
      </c>
      <c r="C92" s="82" t="s">
        <v>41</v>
      </c>
      <c r="D92" s="53" t="s">
        <v>8</v>
      </c>
      <c r="E92" s="50">
        <v>0</v>
      </c>
      <c r="F92" s="50">
        <v>0</v>
      </c>
      <c r="G92" s="50">
        <v>0</v>
      </c>
      <c r="H92" s="50">
        <f t="shared" ref="H92:I106" si="22">G92-F92</f>
        <v>0</v>
      </c>
      <c r="I92" s="50">
        <v>0</v>
      </c>
      <c r="J92" s="111" t="s">
        <v>97</v>
      </c>
      <c r="N92" s="21"/>
    </row>
    <row r="93" spans="1:14" ht="52.5" customHeight="1" x14ac:dyDescent="0.25">
      <c r="A93" s="124"/>
      <c r="B93" s="82"/>
      <c r="C93" s="82"/>
      <c r="D93" s="53" t="s">
        <v>10</v>
      </c>
      <c r="E93" s="50">
        <v>0</v>
      </c>
      <c r="F93" s="50">
        <v>0</v>
      </c>
      <c r="G93" s="50">
        <v>0</v>
      </c>
      <c r="H93" s="50">
        <f t="shared" ref="H93:H94" si="23">G93-F93</f>
        <v>0</v>
      </c>
      <c r="I93" s="50">
        <v>0</v>
      </c>
      <c r="J93" s="112"/>
    </row>
    <row r="94" spans="1:14" ht="27.75" customHeight="1" x14ac:dyDescent="0.25">
      <c r="A94" s="124"/>
      <c r="B94" s="82"/>
      <c r="C94" s="82"/>
      <c r="D94" s="53" t="s">
        <v>11</v>
      </c>
      <c r="E94" s="50">
        <v>99.4</v>
      </c>
      <c r="F94" s="50">
        <v>99.4</v>
      </c>
      <c r="G94" s="50">
        <v>99.4</v>
      </c>
      <c r="H94" s="50">
        <f t="shared" si="23"/>
        <v>0</v>
      </c>
      <c r="I94" s="50">
        <f>G94/F94*100</f>
        <v>100</v>
      </c>
      <c r="J94" s="112"/>
      <c r="L94" s="21"/>
      <c r="M94" s="21"/>
    </row>
    <row r="95" spans="1:14" ht="49.5" customHeight="1" x14ac:dyDescent="0.25">
      <c r="A95" s="124"/>
      <c r="B95" s="82"/>
      <c r="C95" s="82"/>
      <c r="D95" s="53" t="s">
        <v>89</v>
      </c>
      <c r="E95" s="50">
        <v>0</v>
      </c>
      <c r="F95" s="50">
        <v>0</v>
      </c>
      <c r="G95" s="50">
        <v>0</v>
      </c>
      <c r="H95" s="50">
        <f t="shared" si="22"/>
        <v>0</v>
      </c>
      <c r="I95" s="50">
        <v>0</v>
      </c>
      <c r="J95" s="112"/>
      <c r="L95" s="21"/>
      <c r="M95" s="21"/>
    </row>
    <row r="96" spans="1:14" ht="22.5" customHeight="1" x14ac:dyDescent="0.25">
      <c r="A96" s="124"/>
      <c r="B96" s="82"/>
      <c r="C96" s="82"/>
      <c r="D96" s="52" t="s">
        <v>13</v>
      </c>
      <c r="E96" s="51">
        <f>SUM(E92,E93,E94,E95)</f>
        <v>99.4</v>
      </c>
      <c r="F96" s="51">
        <f>SUM(F92,F93,F94,F95)</f>
        <v>99.4</v>
      </c>
      <c r="G96" s="51">
        <f>SUM(G92,G93,G94,G95)</f>
        <v>99.4</v>
      </c>
      <c r="H96" s="51">
        <f>SUM(H92,H93,H94,H95)</f>
        <v>0</v>
      </c>
      <c r="I96" s="51">
        <f>G96/F96*100</f>
        <v>100</v>
      </c>
      <c r="J96" s="113"/>
    </row>
    <row r="97" spans="1:14" ht="31.5" x14ac:dyDescent="0.25">
      <c r="A97" s="114" t="s">
        <v>57</v>
      </c>
      <c r="B97" s="82" t="s">
        <v>58</v>
      </c>
      <c r="C97" s="82" t="s">
        <v>41</v>
      </c>
      <c r="D97" s="53" t="s">
        <v>8</v>
      </c>
      <c r="E97" s="50">
        <v>0</v>
      </c>
      <c r="F97" s="50">
        <v>0</v>
      </c>
      <c r="G97" s="50">
        <v>0</v>
      </c>
      <c r="H97" s="50">
        <f t="shared" ref="H97" si="24">G97-F97</f>
        <v>0</v>
      </c>
      <c r="I97" s="50">
        <v>0</v>
      </c>
      <c r="J97" s="86" t="s">
        <v>74</v>
      </c>
      <c r="L97" s="21"/>
      <c r="M97" s="21"/>
    </row>
    <row r="98" spans="1:14" ht="51" customHeight="1" x14ac:dyDescent="0.25">
      <c r="A98" s="124"/>
      <c r="B98" s="82"/>
      <c r="C98" s="82"/>
      <c r="D98" s="53" t="s">
        <v>10</v>
      </c>
      <c r="E98" s="50">
        <v>1689.6</v>
      </c>
      <c r="F98" s="50">
        <v>1689.6</v>
      </c>
      <c r="G98" s="50">
        <v>1689.6</v>
      </c>
      <c r="H98" s="50">
        <f>G98-F98</f>
        <v>0</v>
      </c>
      <c r="I98" s="50">
        <f>G98/F98*100</f>
        <v>100</v>
      </c>
      <c r="J98" s="78"/>
      <c r="L98" s="21"/>
      <c r="M98" s="21"/>
      <c r="N98" s="21"/>
    </row>
    <row r="99" spans="1:14" ht="22.5" customHeight="1" x14ac:dyDescent="0.25">
      <c r="A99" s="124"/>
      <c r="B99" s="82"/>
      <c r="C99" s="82"/>
      <c r="D99" s="53" t="s">
        <v>11</v>
      </c>
      <c r="E99" s="50">
        <v>16</v>
      </c>
      <c r="F99" s="50">
        <v>16</v>
      </c>
      <c r="G99" s="50">
        <v>16</v>
      </c>
      <c r="H99" s="50">
        <f t="shared" si="22"/>
        <v>0</v>
      </c>
      <c r="I99" s="50">
        <f>G99/F99*100</f>
        <v>100</v>
      </c>
      <c r="J99" s="78"/>
    </row>
    <row r="100" spans="1:14" ht="31.5" x14ac:dyDescent="0.25">
      <c r="A100" s="124"/>
      <c r="B100" s="82"/>
      <c r="C100" s="82"/>
      <c r="D100" s="53" t="s">
        <v>89</v>
      </c>
      <c r="E100" s="50">
        <v>0</v>
      </c>
      <c r="F100" s="50">
        <v>0</v>
      </c>
      <c r="G100" s="50">
        <v>0</v>
      </c>
      <c r="H100" s="50">
        <f t="shared" si="22"/>
        <v>0</v>
      </c>
      <c r="I100" s="50">
        <f t="shared" si="22"/>
        <v>0</v>
      </c>
      <c r="J100" s="78"/>
    </row>
    <row r="101" spans="1:14" ht="18.75" customHeight="1" x14ac:dyDescent="0.25">
      <c r="A101" s="124"/>
      <c r="B101" s="82"/>
      <c r="C101" s="82"/>
      <c r="D101" s="52" t="s">
        <v>13</v>
      </c>
      <c r="E101" s="51">
        <f>SUM(E97,E98,E99,E100)</f>
        <v>1705.6</v>
      </c>
      <c r="F101" s="51">
        <f>SUM(F97,F98,F99,F100)</f>
        <v>1705.6</v>
      </c>
      <c r="G101" s="51">
        <f>SUM(G97,G98,G99,G100)</f>
        <v>1705.6</v>
      </c>
      <c r="H101" s="51">
        <f t="shared" si="22"/>
        <v>0</v>
      </c>
      <c r="I101" s="51">
        <f>G101/F101*100</f>
        <v>100</v>
      </c>
      <c r="J101" s="79"/>
    </row>
    <row r="102" spans="1:14" ht="33.75" customHeight="1" x14ac:dyDescent="0.25">
      <c r="A102" s="85" t="s">
        <v>59</v>
      </c>
      <c r="B102" s="85"/>
      <c r="C102" s="85"/>
      <c r="D102" s="52" t="s">
        <v>8</v>
      </c>
      <c r="E102" s="57">
        <f>SUM(E92+E97)</f>
        <v>0</v>
      </c>
      <c r="F102" s="57">
        <f>SUM(F92+F97)</f>
        <v>0</v>
      </c>
      <c r="G102" s="57">
        <v>0</v>
      </c>
      <c r="H102" s="51">
        <f t="shared" si="22"/>
        <v>0</v>
      </c>
      <c r="I102" s="51">
        <v>0</v>
      </c>
      <c r="J102" s="53" t="s">
        <v>9</v>
      </c>
    </row>
    <row r="103" spans="1:14" ht="45.75" customHeight="1" x14ac:dyDescent="0.25">
      <c r="A103" s="85"/>
      <c r="B103" s="85"/>
      <c r="C103" s="85"/>
      <c r="D103" s="52" t="s">
        <v>10</v>
      </c>
      <c r="E103" s="57">
        <f t="shared" ref="E103:G103" si="25">SUM(E93+E98)</f>
        <v>1689.6</v>
      </c>
      <c r="F103" s="57">
        <f t="shared" si="25"/>
        <v>1689.6</v>
      </c>
      <c r="G103" s="57">
        <f t="shared" si="25"/>
        <v>1689.6</v>
      </c>
      <c r="H103" s="51">
        <f t="shared" si="22"/>
        <v>0</v>
      </c>
      <c r="I103" s="51">
        <f>(G103/F103)*100</f>
        <v>100</v>
      </c>
      <c r="J103" s="53" t="s">
        <v>9</v>
      </c>
    </row>
    <row r="104" spans="1:14" ht="24" customHeight="1" x14ac:dyDescent="0.25">
      <c r="A104" s="85"/>
      <c r="B104" s="85"/>
      <c r="C104" s="85"/>
      <c r="D104" s="52" t="s">
        <v>11</v>
      </c>
      <c r="E104" s="57">
        <f t="shared" ref="E104:G104" si="26">SUM(E94+E99)</f>
        <v>115.4</v>
      </c>
      <c r="F104" s="57">
        <f t="shared" si="26"/>
        <v>115.4</v>
      </c>
      <c r="G104" s="57">
        <f t="shared" si="26"/>
        <v>115.4</v>
      </c>
      <c r="H104" s="51">
        <f t="shared" si="22"/>
        <v>0</v>
      </c>
      <c r="I104" s="51">
        <f>(G104/F104)*100</f>
        <v>100</v>
      </c>
      <c r="J104" s="53" t="s">
        <v>9</v>
      </c>
      <c r="L104" s="21"/>
      <c r="M104" s="21"/>
    </row>
    <row r="105" spans="1:14" ht="47.25" customHeight="1" x14ac:dyDescent="0.25">
      <c r="A105" s="85"/>
      <c r="B105" s="85"/>
      <c r="C105" s="85"/>
      <c r="D105" s="52" t="s">
        <v>89</v>
      </c>
      <c r="E105" s="57">
        <f t="shared" ref="E105:G105" si="27">SUM(E95+E100)</f>
        <v>0</v>
      </c>
      <c r="F105" s="57">
        <f t="shared" si="27"/>
        <v>0</v>
      </c>
      <c r="G105" s="57">
        <f t="shared" si="27"/>
        <v>0</v>
      </c>
      <c r="H105" s="51">
        <f t="shared" si="22"/>
        <v>0</v>
      </c>
      <c r="I105" s="51">
        <v>0</v>
      </c>
      <c r="J105" s="53" t="s">
        <v>9</v>
      </c>
    </row>
    <row r="106" spans="1:14" ht="18" customHeight="1" x14ac:dyDescent="0.25">
      <c r="A106" s="85"/>
      <c r="B106" s="85"/>
      <c r="C106" s="85"/>
      <c r="D106" s="52" t="s">
        <v>13</v>
      </c>
      <c r="E106" s="51">
        <f>SUM(E102,E103,E104,E105)</f>
        <v>1805</v>
      </c>
      <c r="F106" s="51">
        <f>SUM(F102,F103,F104,F105)</f>
        <v>1805</v>
      </c>
      <c r="G106" s="51">
        <f>SUM(G102,G103,G104,G105)</f>
        <v>1805</v>
      </c>
      <c r="H106" s="51">
        <f t="shared" si="22"/>
        <v>0</v>
      </c>
      <c r="I106" s="51">
        <f>G106/F106*100</f>
        <v>100</v>
      </c>
      <c r="J106" s="53" t="s">
        <v>9</v>
      </c>
    </row>
    <row r="107" spans="1:14" ht="33.75" customHeight="1" x14ac:dyDescent="0.25">
      <c r="A107" s="85" t="s">
        <v>61</v>
      </c>
      <c r="B107" s="85"/>
      <c r="C107" s="85"/>
      <c r="D107" s="52" t="s">
        <v>8</v>
      </c>
      <c r="E107" s="56">
        <f t="shared" ref="E107:F108" si="28">E33+E64+E75+E86+E102</f>
        <v>9080.7000000000007</v>
      </c>
      <c r="F107" s="56">
        <f t="shared" si="28"/>
        <v>9080.7000000000007</v>
      </c>
      <c r="G107" s="56">
        <f>G33+G64+G75+G86+G102</f>
        <v>9080.7000000000007</v>
      </c>
      <c r="H107" s="51">
        <f>G107-F107</f>
        <v>0</v>
      </c>
      <c r="I107" s="51">
        <f>(G107/F107)*100</f>
        <v>100</v>
      </c>
      <c r="J107" s="52" t="s">
        <v>9</v>
      </c>
    </row>
    <row r="108" spans="1:14" ht="48" customHeight="1" x14ac:dyDescent="0.25">
      <c r="A108" s="85"/>
      <c r="B108" s="85"/>
      <c r="C108" s="85"/>
      <c r="D108" s="52" t="s">
        <v>10</v>
      </c>
      <c r="E108" s="51">
        <f t="shared" si="28"/>
        <v>73618.200000000012</v>
      </c>
      <c r="F108" s="51">
        <f>F34+F65+F76+F87+F103</f>
        <v>73618.200000000012</v>
      </c>
      <c r="G108" s="51">
        <f>G34+G65+G76+G87+G103</f>
        <v>73241.500000000015</v>
      </c>
      <c r="H108" s="51">
        <f t="shared" ref="H108:H111" si="29">G108-F108</f>
        <v>-376.69999999999709</v>
      </c>
      <c r="I108" s="51">
        <f t="shared" ref="I108:I110" si="30">(G108/F108)*100</f>
        <v>99.48830588088272</v>
      </c>
      <c r="J108" s="52" t="s">
        <v>9</v>
      </c>
    </row>
    <row r="109" spans="1:14" ht="15.75" hidden="1" customHeight="1" x14ac:dyDescent="0.25">
      <c r="A109" s="85"/>
      <c r="B109" s="85"/>
      <c r="C109" s="85"/>
      <c r="D109" s="52" t="s">
        <v>11</v>
      </c>
      <c r="E109" s="51">
        <f>E35+E66+E77+E88+E104</f>
        <v>263213.5</v>
      </c>
      <c r="F109" s="51" t="e">
        <f>#REF!+#REF!+#REF!+#REF!</f>
        <v>#REF!</v>
      </c>
      <c r="G109" s="51" t="e">
        <f>#REF!+#REF!+#REF!+#REF!</f>
        <v>#REF!</v>
      </c>
      <c r="H109" s="51" t="e">
        <f t="shared" si="29"/>
        <v>#REF!</v>
      </c>
      <c r="I109" s="51" t="e">
        <f t="shared" si="30"/>
        <v>#REF!</v>
      </c>
      <c r="J109" s="52" t="s">
        <v>9</v>
      </c>
      <c r="N109" s="17"/>
    </row>
    <row r="110" spans="1:14" ht="39.75" customHeight="1" x14ac:dyDescent="0.25">
      <c r="A110" s="85"/>
      <c r="B110" s="85"/>
      <c r="C110" s="85"/>
      <c r="D110" s="52" t="s">
        <v>39</v>
      </c>
      <c r="E110" s="51">
        <f t="shared" ref="E110:G111" si="31">E35+E66+E77+E88+E104</f>
        <v>263213.5</v>
      </c>
      <c r="F110" s="51">
        <f t="shared" si="31"/>
        <v>263213.5</v>
      </c>
      <c r="G110" s="56">
        <f>G35+G66+G77+G88+G104</f>
        <v>261962.69999999998</v>
      </c>
      <c r="H110" s="51">
        <f t="shared" si="29"/>
        <v>-1250.8000000000175</v>
      </c>
      <c r="I110" s="51">
        <f t="shared" si="30"/>
        <v>99.524796410518448</v>
      </c>
      <c r="J110" s="52" t="s">
        <v>9</v>
      </c>
      <c r="N110" s="17"/>
    </row>
    <row r="111" spans="1:14" ht="45.75" customHeight="1" x14ac:dyDescent="0.25">
      <c r="A111" s="85"/>
      <c r="B111" s="85"/>
      <c r="C111" s="85"/>
      <c r="D111" s="52" t="s">
        <v>89</v>
      </c>
      <c r="E111" s="51">
        <f t="shared" si="31"/>
        <v>0</v>
      </c>
      <c r="F111" s="51">
        <f t="shared" si="31"/>
        <v>0</v>
      </c>
      <c r="G111" s="51">
        <f t="shared" si="31"/>
        <v>0</v>
      </c>
      <c r="H111" s="51">
        <f t="shared" si="29"/>
        <v>0</v>
      </c>
      <c r="I111" s="51">
        <v>0</v>
      </c>
      <c r="J111" s="52" t="s">
        <v>9</v>
      </c>
      <c r="N111" s="17"/>
    </row>
    <row r="112" spans="1:14" ht="17.25" customHeight="1" x14ac:dyDescent="0.25">
      <c r="A112" s="85"/>
      <c r="B112" s="85"/>
      <c r="C112" s="85"/>
      <c r="D112" s="52" t="s">
        <v>13</v>
      </c>
      <c r="E112" s="51">
        <f>E107+E108+E110+E111</f>
        <v>345912.4</v>
      </c>
      <c r="F112" s="51">
        <f t="shared" ref="F112" si="32">F107+F108+F110+F111</f>
        <v>345912.4</v>
      </c>
      <c r="G112" s="51">
        <f>G107+G108+G110+G111</f>
        <v>344284.9</v>
      </c>
      <c r="H112" s="51">
        <f>G112-F112</f>
        <v>-1627.5</v>
      </c>
      <c r="I112" s="51">
        <f>G112/F112*100</f>
        <v>99.529505157953295</v>
      </c>
      <c r="J112" s="52" t="s">
        <v>9</v>
      </c>
      <c r="N112" s="17"/>
    </row>
    <row r="113" spans="1:14" ht="17.25" customHeight="1" x14ac:dyDescent="0.25">
      <c r="A113" s="74" t="s">
        <v>12</v>
      </c>
      <c r="B113" s="75"/>
      <c r="C113" s="75"/>
      <c r="D113" s="75"/>
      <c r="E113" s="75"/>
      <c r="F113" s="75"/>
      <c r="G113" s="75"/>
      <c r="H113" s="75"/>
      <c r="I113" s="75"/>
      <c r="J113" s="76"/>
      <c r="N113" s="17"/>
    </row>
    <row r="114" spans="1:14" ht="31.5" x14ac:dyDescent="0.25">
      <c r="A114" s="65" t="s">
        <v>86</v>
      </c>
      <c r="B114" s="66"/>
      <c r="C114" s="66"/>
      <c r="D114" s="52" t="s">
        <v>8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2" t="s">
        <v>9</v>
      </c>
      <c r="N114" s="17"/>
    </row>
    <row r="115" spans="1:14" ht="47.25" x14ac:dyDescent="0.25">
      <c r="A115" s="68"/>
      <c r="B115" s="69"/>
      <c r="C115" s="69"/>
      <c r="D115" s="52" t="s">
        <v>10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2" t="s">
        <v>9</v>
      </c>
      <c r="N115" s="17"/>
    </row>
    <row r="116" spans="1:14" ht="17.25" customHeight="1" x14ac:dyDescent="0.25">
      <c r="A116" s="68"/>
      <c r="B116" s="69"/>
      <c r="C116" s="69"/>
      <c r="D116" s="52" t="s">
        <v>39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2" t="s">
        <v>9</v>
      </c>
      <c r="N116" s="17"/>
    </row>
    <row r="117" spans="1:14" ht="31.5" x14ac:dyDescent="0.25">
      <c r="A117" s="68"/>
      <c r="B117" s="69"/>
      <c r="C117" s="69"/>
      <c r="D117" s="52" t="s">
        <v>89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2" t="s">
        <v>9</v>
      </c>
      <c r="N117" s="17"/>
    </row>
    <row r="118" spans="1:14" ht="17.25" customHeight="1" x14ac:dyDescent="0.25">
      <c r="A118" s="71"/>
      <c r="B118" s="72"/>
      <c r="C118" s="72"/>
      <c r="D118" s="52" t="s">
        <v>13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2" t="s">
        <v>9</v>
      </c>
      <c r="N118" s="17"/>
    </row>
    <row r="119" spans="1:14" ht="31.5" x14ac:dyDescent="0.25">
      <c r="A119" s="65" t="s">
        <v>71</v>
      </c>
      <c r="B119" s="66"/>
      <c r="C119" s="67"/>
      <c r="D119" s="52" t="s">
        <v>8</v>
      </c>
      <c r="E119" s="51">
        <f>E107</f>
        <v>9080.7000000000007</v>
      </c>
      <c r="F119" s="51">
        <f t="shared" ref="E119:H120" si="33">F107</f>
        <v>9080.7000000000007</v>
      </c>
      <c r="G119" s="51">
        <f t="shared" si="33"/>
        <v>9080.7000000000007</v>
      </c>
      <c r="H119" s="51">
        <f t="shared" si="33"/>
        <v>0</v>
      </c>
      <c r="I119" s="51">
        <f>(G119/F119)*100</f>
        <v>100</v>
      </c>
      <c r="J119" s="52" t="s">
        <v>9</v>
      </c>
      <c r="N119" s="17"/>
    </row>
    <row r="120" spans="1:14" ht="47.25" x14ac:dyDescent="0.25">
      <c r="A120" s="68"/>
      <c r="B120" s="69"/>
      <c r="C120" s="70"/>
      <c r="D120" s="52" t="s">
        <v>10</v>
      </c>
      <c r="E120" s="51">
        <f t="shared" si="33"/>
        <v>73618.200000000012</v>
      </c>
      <c r="F120" s="51">
        <f t="shared" si="33"/>
        <v>73618.200000000012</v>
      </c>
      <c r="G120" s="51">
        <f t="shared" si="33"/>
        <v>73241.500000000015</v>
      </c>
      <c r="H120" s="51">
        <f t="shared" si="33"/>
        <v>-376.69999999999709</v>
      </c>
      <c r="I120" s="51">
        <f t="shared" ref="I120:I123" si="34">(G120/F120)*100</f>
        <v>99.48830588088272</v>
      </c>
      <c r="J120" s="52" t="s">
        <v>9</v>
      </c>
      <c r="N120" s="17"/>
    </row>
    <row r="121" spans="1:14" ht="17.25" customHeight="1" x14ac:dyDescent="0.25">
      <c r="A121" s="68"/>
      <c r="B121" s="69"/>
      <c r="C121" s="70"/>
      <c r="D121" s="52" t="s">
        <v>39</v>
      </c>
      <c r="E121" s="51">
        <f>E110</f>
        <v>263213.5</v>
      </c>
      <c r="F121" s="51">
        <f>F110</f>
        <v>263213.5</v>
      </c>
      <c r="G121" s="51">
        <f>G110</f>
        <v>261962.69999999998</v>
      </c>
      <c r="H121" s="51">
        <f>H110</f>
        <v>-1250.8000000000175</v>
      </c>
      <c r="I121" s="51">
        <f t="shared" si="34"/>
        <v>99.524796410518448</v>
      </c>
      <c r="J121" s="52" t="s">
        <v>9</v>
      </c>
      <c r="N121" s="17"/>
    </row>
    <row r="122" spans="1:14" ht="31.5" x14ac:dyDescent="0.25">
      <c r="A122" s="68"/>
      <c r="B122" s="69"/>
      <c r="C122" s="70"/>
      <c r="D122" s="52" t="s">
        <v>89</v>
      </c>
      <c r="E122" s="51">
        <v>0</v>
      </c>
      <c r="F122" s="51">
        <v>0</v>
      </c>
      <c r="G122" s="51">
        <f>G111</f>
        <v>0</v>
      </c>
      <c r="H122" s="51">
        <f>H111</f>
        <v>0</v>
      </c>
      <c r="I122" s="51">
        <v>0</v>
      </c>
      <c r="J122" s="52" t="s">
        <v>9</v>
      </c>
      <c r="N122" s="17"/>
    </row>
    <row r="123" spans="1:14" ht="17.25" customHeight="1" x14ac:dyDescent="0.25">
      <c r="A123" s="71"/>
      <c r="B123" s="72"/>
      <c r="C123" s="73"/>
      <c r="D123" s="52" t="s">
        <v>13</v>
      </c>
      <c r="E123" s="51">
        <f>SUM(E119:E122)</f>
        <v>345912.4</v>
      </c>
      <c r="F123" s="51">
        <f>SUM(F119:F122)</f>
        <v>345912.4</v>
      </c>
      <c r="G123" s="51">
        <f t="shared" ref="G123:H123" si="35">SUM(G119:G122)</f>
        <v>344284.9</v>
      </c>
      <c r="H123" s="51">
        <f t="shared" si="35"/>
        <v>-1627.5000000000146</v>
      </c>
      <c r="I123" s="51">
        <f t="shared" si="34"/>
        <v>99.529505157953295</v>
      </c>
      <c r="J123" s="52" t="s">
        <v>9</v>
      </c>
      <c r="N123" s="17"/>
    </row>
    <row r="124" spans="1:14" ht="17.25" customHeight="1" x14ac:dyDescent="0.25">
      <c r="A124" s="74" t="s">
        <v>12</v>
      </c>
      <c r="B124" s="75"/>
      <c r="C124" s="75"/>
      <c r="D124" s="75"/>
      <c r="E124" s="75"/>
      <c r="F124" s="75"/>
      <c r="G124" s="75"/>
      <c r="H124" s="75"/>
      <c r="I124" s="75"/>
      <c r="J124" s="76"/>
      <c r="N124" s="17"/>
    </row>
    <row r="125" spans="1:14" ht="31.5" x14ac:dyDescent="0.25">
      <c r="A125" s="65" t="s">
        <v>87</v>
      </c>
      <c r="B125" s="66"/>
      <c r="C125" s="67"/>
      <c r="D125" s="52" t="s">
        <v>8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2" t="s">
        <v>9</v>
      </c>
      <c r="N125" s="17"/>
    </row>
    <row r="126" spans="1:14" ht="47.25" x14ac:dyDescent="0.25">
      <c r="A126" s="68"/>
      <c r="B126" s="69"/>
      <c r="C126" s="70"/>
      <c r="D126" s="52" t="s">
        <v>10</v>
      </c>
      <c r="E126" s="51">
        <f>E55+E60</f>
        <v>3377.8</v>
      </c>
      <c r="F126" s="51">
        <f t="shared" ref="F126:G126" si="36">F55+F60</f>
        <v>3377.8</v>
      </c>
      <c r="G126" s="51">
        <f t="shared" si="36"/>
        <v>3377.8</v>
      </c>
      <c r="H126" s="51">
        <f>G126-F126</f>
        <v>0</v>
      </c>
      <c r="I126" s="51">
        <f>(G126/F126)*100</f>
        <v>100</v>
      </c>
      <c r="J126" s="52" t="s">
        <v>9</v>
      </c>
      <c r="N126" s="17"/>
    </row>
    <row r="127" spans="1:14" ht="15.75" x14ac:dyDescent="0.25">
      <c r="A127" s="68"/>
      <c r="B127" s="69"/>
      <c r="C127" s="70"/>
      <c r="D127" s="52" t="s">
        <v>11</v>
      </c>
      <c r="E127" s="51">
        <f>E56+E61</f>
        <v>177.79999999999998</v>
      </c>
      <c r="F127" s="51">
        <f t="shared" ref="F127:G127" si="37">F56+F61</f>
        <v>177.79999999999998</v>
      </c>
      <c r="G127" s="51">
        <f t="shared" si="37"/>
        <v>177.79999999999998</v>
      </c>
      <c r="H127" s="51">
        <f>G127-F127</f>
        <v>0</v>
      </c>
      <c r="I127" s="51">
        <f t="shared" ref="I127" si="38">(G127/F127)*100</f>
        <v>100</v>
      </c>
      <c r="J127" s="52" t="s">
        <v>9</v>
      </c>
      <c r="N127" s="17"/>
    </row>
    <row r="128" spans="1:14" ht="31.5" x14ac:dyDescent="0.25">
      <c r="A128" s="68"/>
      <c r="B128" s="69"/>
      <c r="C128" s="70"/>
      <c r="D128" s="52" t="s">
        <v>89</v>
      </c>
      <c r="E128" s="51">
        <f>E57+E62</f>
        <v>0</v>
      </c>
      <c r="F128" s="51">
        <v>0</v>
      </c>
      <c r="G128" s="51">
        <v>0</v>
      </c>
      <c r="H128" s="51">
        <v>0</v>
      </c>
      <c r="I128" s="51">
        <v>0</v>
      </c>
      <c r="J128" s="52" t="s">
        <v>9</v>
      </c>
      <c r="N128" s="17"/>
    </row>
    <row r="129" spans="1:15" ht="17.25" customHeight="1" x14ac:dyDescent="0.25">
      <c r="A129" s="71"/>
      <c r="B129" s="72"/>
      <c r="C129" s="73"/>
      <c r="D129" s="52" t="s">
        <v>13</v>
      </c>
      <c r="E129" s="51">
        <f>SUM(E125:E128)</f>
        <v>3555.6000000000004</v>
      </c>
      <c r="F129" s="51">
        <f t="shared" ref="F129:G129" si="39">SUM(F125:F128)</f>
        <v>3555.6000000000004</v>
      </c>
      <c r="G129" s="51">
        <f t="shared" si="39"/>
        <v>3555.6000000000004</v>
      </c>
      <c r="H129" s="51">
        <f>G129-F129</f>
        <v>0</v>
      </c>
      <c r="I129" s="51">
        <f>(G129/F129)*100</f>
        <v>100</v>
      </c>
      <c r="J129" s="52" t="s">
        <v>9</v>
      </c>
      <c r="N129" s="17"/>
    </row>
    <row r="130" spans="1:15" ht="31.5" x14ac:dyDescent="0.25">
      <c r="A130" s="65" t="s">
        <v>88</v>
      </c>
      <c r="B130" s="66"/>
      <c r="C130" s="67"/>
      <c r="D130" s="52" t="s">
        <v>8</v>
      </c>
      <c r="E130" s="51">
        <f>SUM(E33+E75+E102)</f>
        <v>9080.7000000000007</v>
      </c>
      <c r="F130" s="51">
        <f t="shared" ref="F130:G130" si="40">SUM(F33+F75+F102)</f>
        <v>9080.7000000000007</v>
      </c>
      <c r="G130" s="51">
        <f t="shared" si="40"/>
        <v>9080.7000000000007</v>
      </c>
      <c r="H130" s="51">
        <f>G130-F130</f>
        <v>0</v>
      </c>
      <c r="I130" s="51">
        <f>(G130/F130)*100</f>
        <v>100</v>
      </c>
      <c r="J130" s="52" t="s">
        <v>9</v>
      </c>
      <c r="N130" s="58"/>
    </row>
    <row r="131" spans="1:15" ht="47.25" x14ac:dyDescent="0.25">
      <c r="A131" s="68"/>
      <c r="B131" s="69"/>
      <c r="C131" s="70"/>
      <c r="D131" s="52" t="s">
        <v>10</v>
      </c>
      <c r="E131" s="51">
        <f t="shared" ref="E131:G132" si="41">SUM(E34+E76+E103)</f>
        <v>70240.400000000009</v>
      </c>
      <c r="F131" s="51">
        <f t="shared" si="41"/>
        <v>70240.400000000009</v>
      </c>
      <c r="G131" s="51">
        <f t="shared" si="41"/>
        <v>69863.700000000012</v>
      </c>
      <c r="H131" s="51">
        <f>G131-F131</f>
        <v>-376.69999999999709</v>
      </c>
      <c r="I131" s="51">
        <f>(G131/F131)*100</f>
        <v>99.463698953878392</v>
      </c>
      <c r="J131" s="52" t="s">
        <v>9</v>
      </c>
      <c r="N131" s="17"/>
    </row>
    <row r="132" spans="1:15" ht="15.75" x14ac:dyDescent="0.25">
      <c r="A132" s="68"/>
      <c r="B132" s="69"/>
      <c r="C132" s="70"/>
      <c r="D132" s="52" t="s">
        <v>11</v>
      </c>
      <c r="E132" s="51">
        <f t="shared" si="41"/>
        <v>263035.7</v>
      </c>
      <c r="F132" s="51">
        <f t="shared" si="41"/>
        <v>263035.7</v>
      </c>
      <c r="G132" s="51">
        <f>SUM(G35+G77+G104)</f>
        <v>261784.9</v>
      </c>
      <c r="H132" s="51">
        <f>G132-F132</f>
        <v>-1250.8000000000175</v>
      </c>
      <c r="I132" s="51">
        <f>(G132/F132)*100</f>
        <v>99.524475194811956</v>
      </c>
      <c r="J132" s="52" t="s">
        <v>9</v>
      </c>
      <c r="N132" s="17"/>
    </row>
    <row r="133" spans="1:15" ht="31.5" x14ac:dyDescent="0.25">
      <c r="A133" s="68"/>
      <c r="B133" s="69"/>
      <c r="C133" s="70"/>
      <c r="D133" s="52" t="s">
        <v>89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2" t="s">
        <v>9</v>
      </c>
      <c r="N133" s="17"/>
    </row>
    <row r="134" spans="1:15" ht="15.75" x14ac:dyDescent="0.25">
      <c r="A134" s="71"/>
      <c r="B134" s="72"/>
      <c r="C134" s="73"/>
      <c r="D134" s="52" t="s">
        <v>13</v>
      </c>
      <c r="E134" s="51">
        <f>SUM(E130:E133)</f>
        <v>342356.80000000005</v>
      </c>
      <c r="F134" s="51">
        <f t="shared" ref="F134:G134" si="42">SUM(F130:F133)</f>
        <v>342356.80000000005</v>
      </c>
      <c r="G134" s="51">
        <f t="shared" si="42"/>
        <v>340729.3</v>
      </c>
      <c r="H134" s="51">
        <f>G134-F134</f>
        <v>-1627.5000000000582</v>
      </c>
      <c r="I134" s="51">
        <f>(G134/F134)*100</f>
        <v>99.524618760310872</v>
      </c>
      <c r="J134" s="52" t="s">
        <v>9</v>
      </c>
      <c r="N134" s="17"/>
      <c r="O134" s="21"/>
    </row>
    <row r="135" spans="1:15" ht="15.75" x14ac:dyDescent="0.25">
      <c r="A135" s="81" t="s">
        <v>12</v>
      </c>
      <c r="B135" s="81"/>
      <c r="C135" s="81"/>
      <c r="D135" s="81"/>
      <c r="E135" s="81"/>
      <c r="F135" s="81"/>
      <c r="G135" s="81"/>
      <c r="H135" s="81"/>
      <c r="I135" s="81"/>
      <c r="J135" s="81"/>
    </row>
    <row r="136" spans="1:15" ht="31.5" customHeight="1" x14ac:dyDescent="0.25">
      <c r="A136" s="82" t="s">
        <v>60</v>
      </c>
      <c r="B136" s="82"/>
      <c r="C136" s="82"/>
      <c r="D136" s="53" t="s">
        <v>8</v>
      </c>
      <c r="E136" s="50">
        <f>E44+E70+E81+E92+E97</f>
        <v>0</v>
      </c>
      <c r="F136" s="50">
        <f>F44+F70+F81+F92+F97</f>
        <v>0</v>
      </c>
      <c r="G136" s="50">
        <f>G44+G70+G81+G92+G97</f>
        <v>0</v>
      </c>
      <c r="H136" s="50">
        <f t="shared" ref="H136:H160" si="43">G136-F136</f>
        <v>0</v>
      </c>
      <c r="I136" s="50">
        <v>0</v>
      </c>
      <c r="J136" s="53" t="s">
        <v>9</v>
      </c>
    </row>
    <row r="137" spans="1:15" ht="45.75" customHeight="1" x14ac:dyDescent="0.25">
      <c r="A137" s="82"/>
      <c r="B137" s="82"/>
      <c r="C137" s="82"/>
      <c r="D137" s="53" t="s">
        <v>10</v>
      </c>
      <c r="E137" s="50">
        <f t="shared" ref="E137:H138" si="44">E45+E71+E82+E93+E98+E50+E40+E55+E60</f>
        <v>17649.400000000001</v>
      </c>
      <c r="F137" s="50">
        <f t="shared" si="44"/>
        <v>17649.400000000001</v>
      </c>
      <c r="G137" s="50">
        <f t="shared" si="44"/>
        <v>17649.400000000001</v>
      </c>
      <c r="H137" s="50">
        <f t="shared" si="44"/>
        <v>0</v>
      </c>
      <c r="I137" s="50">
        <f>(G137/F137)*100</f>
        <v>100</v>
      </c>
      <c r="J137" s="53" t="s">
        <v>9</v>
      </c>
    </row>
    <row r="138" spans="1:15" ht="22.5" customHeight="1" x14ac:dyDescent="0.25">
      <c r="A138" s="82"/>
      <c r="B138" s="82"/>
      <c r="C138" s="82"/>
      <c r="D138" s="53" t="s">
        <v>11</v>
      </c>
      <c r="E138" s="50">
        <f t="shared" si="44"/>
        <v>293.2</v>
      </c>
      <c r="F138" s="50">
        <f t="shared" si="44"/>
        <v>293.2</v>
      </c>
      <c r="G138" s="50">
        <f t="shared" si="44"/>
        <v>293.2</v>
      </c>
      <c r="H138" s="50">
        <f t="shared" si="44"/>
        <v>0</v>
      </c>
      <c r="I138" s="50">
        <f t="shared" ref="I138" si="45">(G138/F138)*100</f>
        <v>100</v>
      </c>
      <c r="J138" s="53" t="s">
        <v>9</v>
      </c>
      <c r="L138" s="17"/>
      <c r="M138" s="32"/>
    </row>
    <row r="139" spans="1:15" ht="46.5" customHeight="1" x14ac:dyDescent="0.25">
      <c r="A139" s="82"/>
      <c r="B139" s="82"/>
      <c r="C139" s="82"/>
      <c r="D139" s="53" t="s">
        <v>89</v>
      </c>
      <c r="E139" s="50">
        <f>E89</f>
        <v>0</v>
      </c>
      <c r="F139" s="50">
        <f>F47+F73+F84+F95+F100</f>
        <v>0</v>
      </c>
      <c r="G139" s="50">
        <f>G47+G73+G84+G95+G100</f>
        <v>0</v>
      </c>
      <c r="H139" s="50">
        <f t="shared" si="43"/>
        <v>0</v>
      </c>
      <c r="I139" s="50">
        <v>0</v>
      </c>
      <c r="J139" s="53" t="s">
        <v>9</v>
      </c>
      <c r="L139" s="17"/>
      <c r="M139" s="80"/>
    </row>
    <row r="140" spans="1:15" ht="15.75" x14ac:dyDescent="0.25">
      <c r="A140" s="82"/>
      <c r="B140" s="82"/>
      <c r="C140" s="82"/>
      <c r="D140" s="52" t="s">
        <v>13</v>
      </c>
      <c r="E140" s="51">
        <f>E136+E137+E138+E139</f>
        <v>17942.600000000002</v>
      </c>
      <c r="F140" s="51">
        <f>F136+F137+F138+F139</f>
        <v>17942.600000000002</v>
      </c>
      <c r="G140" s="51">
        <f>G136+G137+G138+G139</f>
        <v>17942.600000000002</v>
      </c>
      <c r="H140" s="51">
        <f t="shared" si="43"/>
        <v>0</v>
      </c>
      <c r="I140" s="51">
        <f>(G140/F140)*100</f>
        <v>100</v>
      </c>
      <c r="J140" s="53" t="s">
        <v>9</v>
      </c>
      <c r="L140" s="17"/>
      <c r="M140" s="80"/>
    </row>
    <row r="141" spans="1:15" ht="31.5" x14ac:dyDescent="0.25">
      <c r="A141" s="82" t="s">
        <v>22</v>
      </c>
      <c r="B141" s="82"/>
      <c r="C141" s="82" t="s">
        <v>35</v>
      </c>
      <c r="D141" s="53" t="s">
        <v>8</v>
      </c>
      <c r="E141" s="50">
        <f t="shared" ref="E141:G144" si="46">E13</f>
        <v>9080.7000000000007</v>
      </c>
      <c r="F141" s="50">
        <f t="shared" si="46"/>
        <v>9080.7000000000007</v>
      </c>
      <c r="G141" s="50">
        <f t="shared" si="46"/>
        <v>9080.7000000000007</v>
      </c>
      <c r="H141" s="50">
        <f t="shared" si="43"/>
        <v>0</v>
      </c>
      <c r="I141" s="50">
        <f>(G141/F141)*100</f>
        <v>100</v>
      </c>
      <c r="J141" s="53" t="s">
        <v>9</v>
      </c>
      <c r="L141" s="17"/>
      <c r="M141" s="80"/>
    </row>
    <row r="142" spans="1:15" ht="50.25" customHeight="1" x14ac:dyDescent="0.25">
      <c r="A142" s="82"/>
      <c r="B142" s="82"/>
      <c r="C142" s="82"/>
      <c r="D142" s="53" t="s">
        <v>10</v>
      </c>
      <c r="E142" s="50">
        <f t="shared" si="46"/>
        <v>15816.9</v>
      </c>
      <c r="F142" s="50">
        <f t="shared" si="46"/>
        <v>15816.9</v>
      </c>
      <c r="G142" s="50">
        <f t="shared" si="46"/>
        <v>15700.7</v>
      </c>
      <c r="H142" s="50">
        <f t="shared" si="43"/>
        <v>-116.19999999999891</v>
      </c>
      <c r="I142" s="50">
        <f t="shared" ref="I142" si="47">(G142/F142)*100</f>
        <v>99.265342766281634</v>
      </c>
      <c r="J142" s="53" t="s">
        <v>9</v>
      </c>
      <c r="L142" s="17"/>
      <c r="M142" s="80"/>
    </row>
    <row r="143" spans="1:15" ht="15.75" x14ac:dyDescent="0.25">
      <c r="A143" s="82"/>
      <c r="B143" s="82"/>
      <c r="C143" s="82"/>
      <c r="D143" s="53" t="s">
        <v>11</v>
      </c>
      <c r="E143" s="50">
        <f t="shared" si="46"/>
        <v>177641.2</v>
      </c>
      <c r="F143" s="50">
        <f t="shared" si="46"/>
        <v>177641.2</v>
      </c>
      <c r="G143" s="50">
        <f t="shared" si="46"/>
        <v>176390.39999999999</v>
      </c>
      <c r="H143" s="50">
        <f t="shared" si="43"/>
        <v>-1250.8000000000175</v>
      </c>
      <c r="I143" s="50">
        <f>G143/F143*100</f>
        <v>99.295884062931336</v>
      </c>
      <c r="J143" s="53" t="s">
        <v>9</v>
      </c>
      <c r="L143" s="17"/>
      <c r="M143" s="80"/>
    </row>
    <row r="144" spans="1:15" ht="46.5" customHeight="1" x14ac:dyDescent="0.25">
      <c r="A144" s="82"/>
      <c r="B144" s="82"/>
      <c r="C144" s="82"/>
      <c r="D144" s="53" t="s">
        <v>89</v>
      </c>
      <c r="E144" s="50">
        <f t="shared" si="46"/>
        <v>0</v>
      </c>
      <c r="F144" s="50">
        <f t="shared" si="46"/>
        <v>0</v>
      </c>
      <c r="G144" s="50">
        <f t="shared" si="46"/>
        <v>0</v>
      </c>
      <c r="H144" s="50">
        <f t="shared" si="43"/>
        <v>0</v>
      </c>
      <c r="I144" s="50">
        <f>I16</f>
        <v>0</v>
      </c>
      <c r="J144" s="53" t="s">
        <v>9</v>
      </c>
      <c r="L144" s="17"/>
      <c r="M144" s="80"/>
    </row>
    <row r="145" spans="1:13" ht="15.75" x14ac:dyDescent="0.25">
      <c r="A145" s="82"/>
      <c r="B145" s="82"/>
      <c r="C145" s="82"/>
      <c r="D145" s="52" t="s">
        <v>13</v>
      </c>
      <c r="E145" s="51">
        <f>SUM(E141,E142,E143)</f>
        <v>202538.80000000002</v>
      </c>
      <c r="F145" s="51">
        <f>SUM(F141,F142,F143,F144)</f>
        <v>202538.80000000002</v>
      </c>
      <c r="G145" s="51">
        <f>SUM(G141,G142,G143,G144)</f>
        <v>201171.8</v>
      </c>
      <c r="H145" s="51">
        <f t="shared" si="43"/>
        <v>-1367.0000000000291</v>
      </c>
      <c r="I145" s="51">
        <f t="shared" ref="I145:I157" si="48">G145/F145*100</f>
        <v>99.325067591987306</v>
      </c>
      <c r="J145" s="53" t="s">
        <v>9</v>
      </c>
      <c r="L145" s="17"/>
      <c r="M145" s="80"/>
    </row>
    <row r="146" spans="1:13" ht="31.5" x14ac:dyDescent="0.25">
      <c r="A146" s="82" t="s">
        <v>23</v>
      </c>
      <c r="B146" s="82"/>
      <c r="C146" s="82" t="s">
        <v>19</v>
      </c>
      <c r="D146" s="53" t="s">
        <v>8</v>
      </c>
      <c r="E146" s="50">
        <f t="shared" ref="E146:G149" si="49">E18</f>
        <v>0</v>
      </c>
      <c r="F146" s="50">
        <f t="shared" si="49"/>
        <v>0</v>
      </c>
      <c r="G146" s="50">
        <f t="shared" si="49"/>
        <v>0</v>
      </c>
      <c r="H146" s="50">
        <f t="shared" si="43"/>
        <v>0</v>
      </c>
      <c r="I146" s="50">
        <v>0</v>
      </c>
      <c r="J146" s="53" t="s">
        <v>9</v>
      </c>
      <c r="L146" s="17"/>
      <c r="M146" s="80"/>
    </row>
    <row r="147" spans="1:13" ht="48" customHeight="1" x14ac:dyDescent="0.25">
      <c r="A147" s="82"/>
      <c r="B147" s="82"/>
      <c r="C147" s="82"/>
      <c r="D147" s="53" t="s">
        <v>10</v>
      </c>
      <c r="E147" s="50">
        <f t="shared" si="49"/>
        <v>0</v>
      </c>
      <c r="F147" s="50">
        <f t="shared" si="49"/>
        <v>0</v>
      </c>
      <c r="G147" s="50">
        <f t="shared" si="49"/>
        <v>0</v>
      </c>
      <c r="H147" s="50">
        <f t="shared" si="43"/>
        <v>0</v>
      </c>
      <c r="I147" s="50">
        <v>0</v>
      </c>
      <c r="J147" s="53" t="s">
        <v>9</v>
      </c>
      <c r="L147" s="17"/>
      <c r="M147" s="17"/>
    </row>
    <row r="148" spans="1:13" ht="15.75" x14ac:dyDescent="0.25">
      <c r="A148" s="82"/>
      <c r="B148" s="82"/>
      <c r="C148" s="82"/>
      <c r="D148" s="53" t="s">
        <v>11</v>
      </c>
      <c r="E148" s="50">
        <f t="shared" si="49"/>
        <v>22000</v>
      </c>
      <c r="F148" s="50">
        <f t="shared" si="49"/>
        <v>22000</v>
      </c>
      <c r="G148" s="50">
        <f t="shared" si="49"/>
        <v>22000</v>
      </c>
      <c r="H148" s="50">
        <f t="shared" si="43"/>
        <v>0</v>
      </c>
      <c r="I148" s="50">
        <f t="shared" si="48"/>
        <v>100</v>
      </c>
      <c r="J148" s="53" t="s">
        <v>9</v>
      </c>
    </row>
    <row r="149" spans="1:13" ht="45" customHeight="1" x14ac:dyDescent="0.25">
      <c r="A149" s="82"/>
      <c r="B149" s="82"/>
      <c r="C149" s="82"/>
      <c r="D149" s="53" t="s">
        <v>89</v>
      </c>
      <c r="E149" s="50">
        <f t="shared" si="49"/>
        <v>0</v>
      </c>
      <c r="F149" s="50">
        <f t="shared" si="49"/>
        <v>0</v>
      </c>
      <c r="G149" s="50">
        <f t="shared" si="49"/>
        <v>0</v>
      </c>
      <c r="H149" s="50">
        <f t="shared" si="43"/>
        <v>0</v>
      </c>
      <c r="I149" s="50">
        <v>0</v>
      </c>
      <c r="J149" s="53" t="s">
        <v>9</v>
      </c>
    </row>
    <row r="150" spans="1:13" ht="15.75" x14ac:dyDescent="0.25">
      <c r="A150" s="82"/>
      <c r="B150" s="82"/>
      <c r="C150" s="82"/>
      <c r="D150" s="52" t="s">
        <v>13</v>
      </c>
      <c r="E150" s="51">
        <f>SUM(E146,E147,E148,E149)</f>
        <v>22000</v>
      </c>
      <c r="F150" s="51">
        <f>SUM(F146,F147,F148,F149)</f>
        <v>22000</v>
      </c>
      <c r="G150" s="51">
        <f>SUM(G146,G147,G148,G149)</f>
        <v>22000</v>
      </c>
      <c r="H150" s="51">
        <f t="shared" si="43"/>
        <v>0</v>
      </c>
      <c r="I150" s="51">
        <f>G150/F150*100</f>
        <v>100</v>
      </c>
      <c r="J150" s="53" t="s">
        <v>9</v>
      </c>
    </row>
    <row r="151" spans="1:13" ht="31.5" x14ac:dyDescent="0.25">
      <c r="A151" s="92" t="s">
        <v>24</v>
      </c>
      <c r="B151" s="93"/>
      <c r="C151" s="77" t="s">
        <v>20</v>
      </c>
      <c r="D151" s="53" t="s">
        <v>8</v>
      </c>
      <c r="E151" s="50">
        <f>E18</f>
        <v>0</v>
      </c>
      <c r="F151" s="50">
        <f>F18</f>
        <v>0</v>
      </c>
      <c r="G151" s="50">
        <f>G18</f>
        <v>0</v>
      </c>
      <c r="H151" s="50">
        <f t="shared" ref="H151:H155" si="50">G151-F151</f>
        <v>0</v>
      </c>
      <c r="I151" s="50">
        <v>0</v>
      </c>
      <c r="J151" s="53" t="s">
        <v>9</v>
      </c>
    </row>
    <row r="152" spans="1:13" ht="45.75" customHeight="1" x14ac:dyDescent="0.25">
      <c r="A152" s="94"/>
      <c r="B152" s="95"/>
      <c r="C152" s="78"/>
      <c r="D152" s="53" t="s">
        <v>10</v>
      </c>
      <c r="E152" s="50">
        <f t="shared" ref="E152:G153" si="51">E24</f>
        <v>33.6</v>
      </c>
      <c r="F152" s="50">
        <f t="shared" si="51"/>
        <v>33.6</v>
      </c>
      <c r="G152" s="50">
        <f t="shared" si="51"/>
        <v>33.6</v>
      </c>
      <c r="H152" s="50">
        <f t="shared" si="50"/>
        <v>0</v>
      </c>
      <c r="I152" s="50">
        <v>0</v>
      </c>
      <c r="J152" s="53" t="s">
        <v>9</v>
      </c>
    </row>
    <row r="153" spans="1:13" ht="23.25" customHeight="1" x14ac:dyDescent="0.25">
      <c r="A153" s="94"/>
      <c r="B153" s="95"/>
      <c r="C153" s="78"/>
      <c r="D153" s="53" t="s">
        <v>11</v>
      </c>
      <c r="E153" s="50">
        <f t="shared" si="51"/>
        <v>63279.1</v>
      </c>
      <c r="F153" s="50">
        <f t="shared" si="51"/>
        <v>63279.1</v>
      </c>
      <c r="G153" s="50">
        <f t="shared" si="51"/>
        <v>63279.1</v>
      </c>
      <c r="H153" s="50">
        <f t="shared" si="50"/>
        <v>0</v>
      </c>
      <c r="I153" s="50">
        <f t="shared" ref="I153" si="52">G153/F153*100</f>
        <v>100</v>
      </c>
      <c r="J153" s="53" t="s">
        <v>9</v>
      </c>
    </row>
    <row r="154" spans="1:13" ht="46.5" customHeight="1" x14ac:dyDescent="0.25">
      <c r="A154" s="94"/>
      <c r="B154" s="95"/>
      <c r="C154" s="78"/>
      <c r="D154" s="53" t="s">
        <v>89</v>
      </c>
      <c r="E154" s="50">
        <f>E21</f>
        <v>0</v>
      </c>
      <c r="F154" s="50">
        <f>F21</f>
        <v>0</v>
      </c>
      <c r="G154" s="50">
        <f>G21</f>
        <v>0</v>
      </c>
      <c r="H154" s="50">
        <f t="shared" si="50"/>
        <v>0</v>
      </c>
      <c r="I154" s="50">
        <v>0</v>
      </c>
      <c r="J154" s="53" t="s">
        <v>9</v>
      </c>
    </row>
    <row r="155" spans="1:13" ht="21.75" customHeight="1" x14ac:dyDescent="0.25">
      <c r="A155" s="94"/>
      <c r="B155" s="95"/>
      <c r="C155" s="78"/>
      <c r="D155" s="52" t="s">
        <v>13</v>
      </c>
      <c r="E155" s="51">
        <f>SUM(E151,E152,E153,E154)</f>
        <v>63312.7</v>
      </c>
      <c r="F155" s="51">
        <f>SUM(F151,F152,F153,F154)</f>
        <v>63312.7</v>
      </c>
      <c r="G155" s="51">
        <f>SUM(G151,G152,G153,G154)</f>
        <v>63312.7</v>
      </c>
      <c r="H155" s="51">
        <f t="shared" si="50"/>
        <v>0</v>
      </c>
      <c r="I155" s="51">
        <f t="shared" ref="I155" si="53">G155/F155*100</f>
        <v>100</v>
      </c>
      <c r="J155" s="53" t="s">
        <v>9</v>
      </c>
    </row>
    <row r="156" spans="1:13" ht="31.5" x14ac:dyDescent="0.25">
      <c r="A156" s="92" t="s">
        <v>30</v>
      </c>
      <c r="B156" s="96"/>
      <c r="C156" s="77" t="s">
        <v>34</v>
      </c>
      <c r="D156" s="53" t="s">
        <v>8</v>
      </c>
      <c r="E156" s="50">
        <f>E23</f>
        <v>0</v>
      </c>
      <c r="F156" s="50">
        <f>F23</f>
        <v>0</v>
      </c>
      <c r="G156" s="50">
        <f>G23</f>
        <v>0</v>
      </c>
      <c r="H156" s="50">
        <f t="shared" si="43"/>
        <v>0</v>
      </c>
      <c r="I156" s="50">
        <v>0</v>
      </c>
      <c r="J156" s="53" t="s">
        <v>9</v>
      </c>
    </row>
    <row r="157" spans="1:13" ht="47.25" customHeight="1" x14ac:dyDescent="0.25">
      <c r="A157" s="97"/>
      <c r="B157" s="98"/>
      <c r="C157" s="83"/>
      <c r="D157" s="53" t="s">
        <v>10</v>
      </c>
      <c r="E157" s="50">
        <f>E29</f>
        <v>40118.300000000003</v>
      </c>
      <c r="F157" s="50">
        <f>F29</f>
        <v>40118.300000000003</v>
      </c>
      <c r="G157" s="50">
        <f>G29</f>
        <v>39857.800000000003</v>
      </c>
      <c r="H157" s="50">
        <f>G157-F157</f>
        <v>-260.5</v>
      </c>
      <c r="I157" s="50">
        <f t="shared" si="48"/>
        <v>99.350670392314726</v>
      </c>
      <c r="J157" s="53" t="s">
        <v>9</v>
      </c>
    </row>
    <row r="158" spans="1:13" ht="22.5" customHeight="1" x14ac:dyDescent="0.25">
      <c r="A158" s="97"/>
      <c r="B158" s="98"/>
      <c r="C158" s="83"/>
      <c r="D158" s="53" t="s">
        <v>11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3" t="s">
        <v>9</v>
      </c>
    </row>
    <row r="159" spans="1:13" ht="48" customHeight="1" x14ac:dyDescent="0.25">
      <c r="A159" s="97"/>
      <c r="B159" s="98"/>
      <c r="C159" s="83"/>
      <c r="D159" s="53" t="s">
        <v>89</v>
      </c>
      <c r="E159" s="50">
        <f>E26</f>
        <v>0</v>
      </c>
      <c r="F159" s="50">
        <f>F26</f>
        <v>0</v>
      </c>
      <c r="G159" s="50">
        <f>G26</f>
        <v>0</v>
      </c>
      <c r="H159" s="50">
        <f t="shared" si="43"/>
        <v>0</v>
      </c>
      <c r="I159" s="50">
        <v>0</v>
      </c>
      <c r="J159" s="53" t="s">
        <v>9</v>
      </c>
    </row>
    <row r="160" spans="1:13" ht="25.5" customHeight="1" x14ac:dyDescent="0.25">
      <c r="A160" s="99"/>
      <c r="B160" s="100"/>
      <c r="C160" s="84"/>
      <c r="D160" s="52" t="s">
        <v>13</v>
      </c>
      <c r="E160" s="51">
        <f>SUM(E156,E157,E158,E159)</f>
        <v>40118.300000000003</v>
      </c>
      <c r="F160" s="51">
        <f>SUM(F156,F157,F158,F159)</f>
        <v>40118.300000000003</v>
      </c>
      <c r="G160" s="51">
        <f>SUM(G156,G157,G158,G159)</f>
        <v>39857.800000000003</v>
      </c>
      <c r="H160" s="51">
        <f t="shared" si="43"/>
        <v>-260.5</v>
      </c>
      <c r="I160" s="51">
        <f>G160/F160*100</f>
        <v>99.350670392314726</v>
      </c>
      <c r="J160" s="53" t="s">
        <v>9</v>
      </c>
    </row>
    <row r="161" spans="1:10" ht="15.75" x14ac:dyDescent="0.25">
      <c r="A161" s="15"/>
      <c r="B161" s="15"/>
      <c r="C161" s="15"/>
      <c r="D161" s="31"/>
      <c r="E161" s="22"/>
      <c r="F161" s="22"/>
      <c r="G161" s="22"/>
      <c r="H161" s="22"/>
      <c r="I161" s="22"/>
      <c r="J161" s="15"/>
    </row>
    <row r="162" spans="1:10" ht="15.75" x14ac:dyDescent="0.25">
      <c r="A162" s="15"/>
      <c r="B162" s="15"/>
      <c r="C162" s="15"/>
      <c r="D162" s="31"/>
      <c r="E162" s="22"/>
      <c r="F162" s="22"/>
      <c r="G162" s="22"/>
      <c r="H162" s="22"/>
      <c r="I162" s="22"/>
      <c r="J162" s="15"/>
    </row>
    <row r="163" spans="1:10" ht="15.75" x14ac:dyDescent="0.25">
      <c r="A163" s="15"/>
      <c r="B163" s="15"/>
      <c r="C163" s="15"/>
      <c r="D163" s="31"/>
      <c r="E163" s="22"/>
      <c r="F163" s="22"/>
      <c r="G163" s="22"/>
      <c r="H163" s="22"/>
      <c r="I163" s="22"/>
      <c r="J163" s="15"/>
    </row>
    <row r="164" spans="1:10" ht="15.75" x14ac:dyDescent="0.25">
      <c r="A164" s="23"/>
      <c r="B164" s="24"/>
      <c r="C164" s="24"/>
      <c r="D164" s="24"/>
      <c r="E164" s="24"/>
      <c r="F164" s="24"/>
      <c r="G164" s="24"/>
      <c r="H164" s="24"/>
      <c r="I164" s="24"/>
      <c r="J164" s="24"/>
    </row>
    <row r="165" spans="1:10" ht="36" customHeight="1" x14ac:dyDescent="0.25">
      <c r="A165" s="90" t="s">
        <v>31</v>
      </c>
      <c r="B165" s="90"/>
      <c r="C165" s="4" t="s">
        <v>29</v>
      </c>
      <c r="D165" s="11" t="s">
        <v>17</v>
      </c>
      <c r="E165" s="25"/>
      <c r="F165" s="91" t="s">
        <v>72</v>
      </c>
      <c r="G165" s="91"/>
      <c r="H165" s="11" t="s">
        <v>17</v>
      </c>
      <c r="I165" s="5" t="s">
        <v>73</v>
      </c>
      <c r="J165" s="24"/>
    </row>
    <row r="166" spans="1:10" x14ac:dyDescent="0.25">
      <c r="A166" s="6" t="s">
        <v>79</v>
      </c>
      <c r="B166" s="12"/>
      <c r="C166" s="13"/>
      <c r="D166" s="12"/>
      <c r="E166" s="12"/>
      <c r="F166" s="12"/>
      <c r="G166" s="12"/>
      <c r="H166" s="12"/>
      <c r="I166" s="12"/>
      <c r="J166" s="24"/>
    </row>
    <row r="167" spans="1:10" x14ac:dyDescent="0.25">
      <c r="A167" s="6" t="s">
        <v>77</v>
      </c>
      <c r="B167" s="12"/>
      <c r="C167" s="12"/>
      <c r="D167" s="12"/>
      <c r="E167" s="12"/>
      <c r="F167" s="12"/>
      <c r="G167" s="12"/>
      <c r="H167" s="12"/>
      <c r="I167" s="12"/>
      <c r="J167" s="24"/>
    </row>
    <row r="168" spans="1:10" ht="35.25" customHeight="1" x14ac:dyDescent="0.25">
      <c r="A168" s="90" t="s">
        <v>18</v>
      </c>
      <c r="B168" s="90"/>
      <c r="C168" s="5" t="s">
        <v>92</v>
      </c>
      <c r="D168" s="11" t="s">
        <v>17</v>
      </c>
      <c r="E168" s="26"/>
      <c r="F168" s="91" t="s">
        <v>93</v>
      </c>
      <c r="G168" s="91"/>
      <c r="H168" s="11" t="s">
        <v>17</v>
      </c>
      <c r="I168" s="5" t="s">
        <v>21</v>
      </c>
      <c r="J168" s="24"/>
    </row>
    <row r="169" spans="1:10" x14ac:dyDescent="0.25">
      <c r="A169" s="29" t="s">
        <v>80</v>
      </c>
      <c r="B169" s="30"/>
      <c r="C169" s="30"/>
      <c r="D169" s="30"/>
      <c r="E169" s="30"/>
      <c r="F169" s="30"/>
      <c r="G169" s="30"/>
      <c r="H169" s="30"/>
      <c r="I169" s="30"/>
      <c r="J169" s="24"/>
    </row>
    <row r="170" spans="1:10" x14ac:dyDescent="0.25">
      <c r="A170" s="6" t="s">
        <v>78</v>
      </c>
      <c r="B170" s="12"/>
      <c r="C170" s="12"/>
      <c r="D170" s="12"/>
      <c r="E170" s="12"/>
      <c r="F170" s="12"/>
      <c r="G170" s="12"/>
      <c r="H170" s="12"/>
      <c r="I170" s="12"/>
      <c r="J170" s="24"/>
    </row>
    <row r="171" spans="1:10" ht="23.25" customHeight="1" x14ac:dyDescent="0.25">
      <c r="A171" s="90" t="s">
        <v>103</v>
      </c>
      <c r="B171" s="90"/>
      <c r="C171" s="5" t="s">
        <v>102</v>
      </c>
      <c r="D171" s="11" t="s">
        <v>17</v>
      </c>
      <c r="E171" s="25"/>
      <c r="F171" s="91" t="s">
        <v>107</v>
      </c>
      <c r="G171" s="91"/>
      <c r="H171" s="11" t="s">
        <v>17</v>
      </c>
      <c r="I171" s="5" t="s">
        <v>105</v>
      </c>
      <c r="J171" s="24"/>
    </row>
    <row r="172" spans="1:10" x14ac:dyDescent="0.25">
      <c r="A172" s="29" t="s">
        <v>100</v>
      </c>
      <c r="B172" s="30"/>
      <c r="C172" s="30"/>
      <c r="D172" s="30"/>
      <c r="E172" s="12"/>
      <c r="F172" s="12"/>
      <c r="G172" s="12"/>
      <c r="H172" s="12"/>
      <c r="I172" s="12"/>
      <c r="J172" s="24"/>
    </row>
    <row r="173" spans="1:10" x14ac:dyDescent="0.25">
      <c r="A173" s="27"/>
      <c r="B173" s="28"/>
      <c r="C173" s="28"/>
      <c r="D173" s="28"/>
      <c r="E173" s="12"/>
      <c r="F173" s="12"/>
      <c r="G173" s="12"/>
      <c r="H173" s="12"/>
      <c r="I173" s="12"/>
      <c r="J173" s="24"/>
    </row>
    <row r="174" spans="1:10" ht="28.5" customHeight="1" x14ac:dyDescent="0.25">
      <c r="A174" s="90" t="s">
        <v>104</v>
      </c>
      <c r="B174" s="90"/>
      <c r="C174" s="5" t="s">
        <v>101</v>
      </c>
      <c r="D174" s="11" t="s">
        <v>17</v>
      </c>
      <c r="E174" s="26"/>
      <c r="F174" s="91" t="s">
        <v>107</v>
      </c>
      <c r="G174" s="91"/>
      <c r="H174" s="11" t="s">
        <v>17</v>
      </c>
      <c r="I174" s="5" t="s">
        <v>106</v>
      </c>
      <c r="J174" s="24"/>
    </row>
    <row r="175" spans="1:10" x14ac:dyDescent="0.25">
      <c r="A175" s="29" t="s">
        <v>99</v>
      </c>
      <c r="B175" s="30"/>
      <c r="C175" s="30"/>
      <c r="D175" s="30"/>
      <c r="E175" s="30"/>
      <c r="F175" s="30"/>
      <c r="G175" s="30"/>
      <c r="H175" s="30"/>
      <c r="I175" s="30"/>
      <c r="J175" s="24"/>
    </row>
    <row r="176" spans="1:10" x14ac:dyDescent="0.25">
      <c r="F176" s="17"/>
      <c r="G176" s="17"/>
      <c r="H176" s="17"/>
      <c r="I176" s="17"/>
      <c r="J176" s="17"/>
    </row>
    <row r="177" spans="1:10" x14ac:dyDescent="0.25">
      <c r="A177" s="80"/>
      <c r="B177" s="80"/>
      <c r="C177" s="26"/>
      <c r="D177" s="7"/>
      <c r="E177" s="26"/>
      <c r="F177" s="125"/>
      <c r="G177" s="125"/>
      <c r="H177" s="7"/>
      <c r="I177" s="26"/>
      <c r="J177" s="16"/>
    </row>
    <row r="178" spans="1:10" x14ac:dyDescent="0.25">
      <c r="A178" s="64" t="s">
        <v>94</v>
      </c>
      <c r="B178" s="26"/>
      <c r="C178" s="26"/>
      <c r="D178" s="26"/>
      <c r="E178" s="26"/>
      <c r="F178" s="26"/>
      <c r="G178" s="26"/>
      <c r="H178" s="26"/>
      <c r="I178" s="26"/>
      <c r="J178" s="16"/>
    </row>
    <row r="179" spans="1:10" x14ac:dyDescent="0.25">
      <c r="J179" s="16"/>
    </row>
    <row r="180" spans="1:10" x14ac:dyDescent="0.25">
      <c r="J180" s="16"/>
    </row>
    <row r="181" spans="1:10" x14ac:dyDescent="0.25">
      <c r="J181" s="16"/>
    </row>
    <row r="182" spans="1:10" x14ac:dyDescent="0.25">
      <c r="J182" s="16"/>
    </row>
    <row r="183" spans="1:10" x14ac:dyDescent="0.25">
      <c r="J183" s="16"/>
    </row>
    <row r="184" spans="1:10" x14ac:dyDescent="0.25">
      <c r="J184" s="16"/>
    </row>
    <row r="185" spans="1:10" x14ac:dyDescent="0.25">
      <c r="A185" s="8"/>
      <c r="B185" s="14"/>
      <c r="J185" s="16"/>
    </row>
    <row r="186" spans="1:10" x14ac:dyDescent="0.25">
      <c r="J186" s="16"/>
    </row>
    <row r="187" spans="1:10" x14ac:dyDescent="0.25">
      <c r="J187" s="16"/>
    </row>
    <row r="188" spans="1:10" x14ac:dyDescent="0.25">
      <c r="J188" s="16"/>
    </row>
    <row r="189" spans="1:10" x14ac:dyDescent="0.25">
      <c r="J189" s="16"/>
    </row>
    <row r="190" spans="1:10" x14ac:dyDescent="0.25">
      <c r="J190" s="16"/>
    </row>
    <row r="191" spans="1:10" x14ac:dyDescent="0.25">
      <c r="J191" s="16"/>
    </row>
    <row r="192" spans="1:10" x14ac:dyDescent="0.25">
      <c r="J192" s="16"/>
    </row>
    <row r="193" spans="10:10" x14ac:dyDescent="0.25">
      <c r="J193" s="16"/>
    </row>
    <row r="194" spans="10:10" x14ac:dyDescent="0.25">
      <c r="J194" s="16"/>
    </row>
    <row r="195" spans="10:10" x14ac:dyDescent="0.25">
      <c r="J195" s="16"/>
    </row>
    <row r="196" spans="10:10" x14ac:dyDescent="0.25">
      <c r="J196" s="16"/>
    </row>
    <row r="197" spans="10:10" x14ac:dyDescent="0.25">
      <c r="J197" s="16"/>
    </row>
    <row r="198" spans="10:10" x14ac:dyDescent="0.25">
      <c r="J198" s="16"/>
    </row>
    <row r="199" spans="10:10" x14ac:dyDescent="0.25">
      <c r="J199" s="16"/>
    </row>
    <row r="200" spans="10:10" x14ac:dyDescent="0.25">
      <c r="J200" s="16"/>
    </row>
    <row r="201" spans="10:10" x14ac:dyDescent="0.25">
      <c r="J201" s="16"/>
    </row>
    <row r="202" spans="10:10" x14ac:dyDescent="0.25">
      <c r="J202" s="16"/>
    </row>
    <row r="203" spans="10:10" x14ac:dyDescent="0.25">
      <c r="J203" s="16"/>
    </row>
    <row r="204" spans="10:10" x14ac:dyDescent="0.25">
      <c r="J204" s="16"/>
    </row>
    <row r="205" spans="10:10" x14ac:dyDescent="0.25">
      <c r="J205" s="16"/>
    </row>
    <row r="206" spans="10:10" x14ac:dyDescent="0.25">
      <c r="J206" s="16"/>
    </row>
    <row r="207" spans="10:10" x14ac:dyDescent="0.25">
      <c r="J207" s="16"/>
    </row>
    <row r="208" spans="10:10" x14ac:dyDescent="0.25">
      <c r="J208" s="16"/>
    </row>
    <row r="209" spans="10:10" x14ac:dyDescent="0.25">
      <c r="J209" s="16"/>
    </row>
    <row r="210" spans="10:10" x14ac:dyDescent="0.25">
      <c r="J210" s="16"/>
    </row>
    <row r="211" spans="10:10" x14ac:dyDescent="0.25">
      <c r="J211" s="16"/>
    </row>
    <row r="212" spans="10:10" x14ac:dyDescent="0.25">
      <c r="J212" s="16"/>
    </row>
    <row r="213" spans="10:10" x14ac:dyDescent="0.25">
      <c r="J213" s="16"/>
    </row>
    <row r="214" spans="10:10" x14ac:dyDescent="0.25">
      <c r="J214" s="16"/>
    </row>
    <row r="215" spans="10:10" x14ac:dyDescent="0.25">
      <c r="J215" s="16"/>
    </row>
    <row r="216" spans="10:10" x14ac:dyDescent="0.25">
      <c r="J216" s="16"/>
    </row>
    <row r="217" spans="10:10" x14ac:dyDescent="0.25">
      <c r="J217" s="16"/>
    </row>
    <row r="218" spans="10:10" x14ac:dyDescent="0.25">
      <c r="J218" s="16"/>
    </row>
    <row r="219" spans="10:10" x14ac:dyDescent="0.25">
      <c r="J219" s="16"/>
    </row>
    <row r="220" spans="10:10" x14ac:dyDescent="0.25">
      <c r="J220" s="16"/>
    </row>
    <row r="221" spans="10:10" x14ac:dyDescent="0.25">
      <c r="J221" s="16"/>
    </row>
    <row r="222" spans="10:10" x14ac:dyDescent="0.25">
      <c r="J222" s="16"/>
    </row>
    <row r="223" spans="10:10" x14ac:dyDescent="0.25">
      <c r="J223" s="16"/>
    </row>
    <row r="224" spans="10:10" x14ac:dyDescent="0.25">
      <c r="J224" s="16"/>
    </row>
    <row r="225" spans="10:10" x14ac:dyDescent="0.25">
      <c r="J225" s="16"/>
    </row>
    <row r="226" spans="10:10" x14ac:dyDescent="0.25">
      <c r="J226" s="16"/>
    </row>
    <row r="227" spans="10:10" x14ac:dyDescent="0.25">
      <c r="J227" s="16"/>
    </row>
    <row r="228" spans="10:10" x14ac:dyDescent="0.25">
      <c r="J228" s="16"/>
    </row>
    <row r="229" spans="10:10" x14ac:dyDescent="0.25">
      <c r="J229" s="16"/>
    </row>
    <row r="230" spans="10:10" x14ac:dyDescent="0.25">
      <c r="J230" s="16"/>
    </row>
    <row r="231" spans="10:10" x14ac:dyDescent="0.25">
      <c r="J231" s="16"/>
    </row>
    <row r="232" spans="10:10" x14ac:dyDescent="0.25">
      <c r="J232" s="16"/>
    </row>
    <row r="233" spans="10:10" x14ac:dyDescent="0.25">
      <c r="J233" s="16"/>
    </row>
    <row r="234" spans="10:10" x14ac:dyDescent="0.25">
      <c r="J234" s="16"/>
    </row>
    <row r="235" spans="10:10" x14ac:dyDescent="0.25">
      <c r="J235" s="16"/>
    </row>
    <row r="236" spans="10:10" x14ac:dyDescent="0.25">
      <c r="J236" s="16"/>
    </row>
    <row r="237" spans="10:10" x14ac:dyDescent="0.25">
      <c r="J237" s="16"/>
    </row>
    <row r="238" spans="10:10" x14ac:dyDescent="0.25">
      <c r="J238" s="16"/>
    </row>
    <row r="239" spans="10:10" x14ac:dyDescent="0.25">
      <c r="J239" s="16"/>
    </row>
    <row r="240" spans="10:10" x14ac:dyDescent="0.25">
      <c r="J240" s="16"/>
    </row>
    <row r="241" spans="10:10" x14ac:dyDescent="0.25">
      <c r="J241" s="16"/>
    </row>
    <row r="242" spans="10:10" x14ac:dyDescent="0.25">
      <c r="J242" s="16"/>
    </row>
    <row r="243" spans="10:10" x14ac:dyDescent="0.25">
      <c r="J243" s="16"/>
    </row>
    <row r="244" spans="10:10" x14ac:dyDescent="0.25">
      <c r="J244" s="16"/>
    </row>
    <row r="245" spans="10:10" x14ac:dyDescent="0.25">
      <c r="J245" s="16"/>
    </row>
    <row r="246" spans="10:10" x14ac:dyDescent="0.25">
      <c r="J246" s="16"/>
    </row>
    <row r="247" spans="10:10" x14ac:dyDescent="0.25">
      <c r="J247" s="16"/>
    </row>
    <row r="248" spans="10:10" x14ac:dyDescent="0.25">
      <c r="J248" s="16"/>
    </row>
    <row r="249" spans="10:10" x14ac:dyDescent="0.25">
      <c r="J249" s="16"/>
    </row>
    <row r="250" spans="10:10" x14ac:dyDescent="0.25">
      <c r="J250" s="16"/>
    </row>
    <row r="251" spans="10:10" x14ac:dyDescent="0.25">
      <c r="J251" s="16"/>
    </row>
    <row r="252" spans="10:10" x14ac:dyDescent="0.25">
      <c r="J252" s="16"/>
    </row>
    <row r="253" spans="10:10" x14ac:dyDescent="0.25">
      <c r="J253" s="16"/>
    </row>
    <row r="254" spans="10:10" x14ac:dyDescent="0.25">
      <c r="J254" s="16"/>
    </row>
    <row r="255" spans="10:10" x14ac:dyDescent="0.25">
      <c r="J255" s="16"/>
    </row>
    <row r="256" spans="10:10" x14ac:dyDescent="0.25">
      <c r="J256" s="16"/>
    </row>
    <row r="257" spans="10:10" x14ac:dyDescent="0.25">
      <c r="J257" s="16"/>
    </row>
    <row r="258" spans="10:10" x14ac:dyDescent="0.25">
      <c r="J258" s="16"/>
    </row>
    <row r="259" spans="10:10" x14ac:dyDescent="0.25">
      <c r="J259" s="16"/>
    </row>
    <row r="260" spans="10:10" x14ac:dyDescent="0.25">
      <c r="J260" s="16"/>
    </row>
    <row r="261" spans="10:10" x14ac:dyDescent="0.25">
      <c r="J261" s="16"/>
    </row>
    <row r="262" spans="10:10" x14ac:dyDescent="0.25">
      <c r="J262" s="16"/>
    </row>
    <row r="263" spans="10:10" x14ac:dyDescent="0.25">
      <c r="J263" s="16"/>
    </row>
    <row r="264" spans="10:10" x14ac:dyDescent="0.25">
      <c r="J264" s="16"/>
    </row>
    <row r="265" spans="10:10" x14ac:dyDescent="0.25">
      <c r="J265" s="16"/>
    </row>
    <row r="266" spans="10:10" x14ac:dyDescent="0.25">
      <c r="J266" s="16"/>
    </row>
    <row r="267" spans="10:10" x14ac:dyDescent="0.25">
      <c r="J267" s="16"/>
    </row>
    <row r="268" spans="10:10" x14ac:dyDescent="0.25">
      <c r="J268" s="16"/>
    </row>
    <row r="269" spans="10:10" x14ac:dyDescent="0.25">
      <c r="J269" s="16"/>
    </row>
    <row r="270" spans="10:10" x14ac:dyDescent="0.25">
      <c r="J270" s="16"/>
    </row>
    <row r="271" spans="10:10" x14ac:dyDescent="0.25">
      <c r="J271" s="16"/>
    </row>
    <row r="272" spans="10:10" x14ac:dyDescent="0.25">
      <c r="J272" s="16"/>
    </row>
    <row r="273" spans="10:10" x14ac:dyDescent="0.25">
      <c r="J273" s="16"/>
    </row>
    <row r="274" spans="10:10" x14ac:dyDescent="0.25">
      <c r="J274" s="16"/>
    </row>
    <row r="275" spans="10:10" x14ac:dyDescent="0.25">
      <c r="J275" s="16"/>
    </row>
    <row r="276" spans="10:10" x14ac:dyDescent="0.25">
      <c r="J276" s="16"/>
    </row>
    <row r="277" spans="10:10" x14ac:dyDescent="0.25">
      <c r="J277" s="16"/>
    </row>
    <row r="278" spans="10:10" x14ac:dyDescent="0.25">
      <c r="J278" s="16"/>
    </row>
    <row r="279" spans="10:10" x14ac:dyDescent="0.25">
      <c r="J279" s="16"/>
    </row>
    <row r="280" spans="10:10" x14ac:dyDescent="0.25">
      <c r="J280" s="16"/>
    </row>
    <row r="281" spans="10:10" x14ac:dyDescent="0.25">
      <c r="J281" s="16"/>
    </row>
    <row r="282" spans="10:10" x14ac:dyDescent="0.25">
      <c r="J282" s="16"/>
    </row>
    <row r="283" spans="10:10" x14ac:dyDescent="0.25">
      <c r="J283" s="16"/>
    </row>
    <row r="284" spans="10:10" x14ac:dyDescent="0.25">
      <c r="J284" s="16"/>
    </row>
    <row r="285" spans="10:10" x14ac:dyDescent="0.25">
      <c r="J285" s="16"/>
    </row>
    <row r="286" spans="10:10" x14ac:dyDescent="0.25">
      <c r="J286" s="16"/>
    </row>
    <row r="287" spans="10:10" x14ac:dyDescent="0.25">
      <c r="J287" s="16"/>
    </row>
    <row r="288" spans="10:10" x14ac:dyDescent="0.25">
      <c r="J288" s="16"/>
    </row>
    <row r="289" spans="10:10" x14ac:dyDescent="0.25">
      <c r="J289" s="16"/>
    </row>
    <row r="290" spans="10:10" x14ac:dyDescent="0.25">
      <c r="J290" s="16"/>
    </row>
    <row r="291" spans="10:10" x14ac:dyDescent="0.25">
      <c r="J291" s="16"/>
    </row>
    <row r="292" spans="10:10" x14ac:dyDescent="0.25">
      <c r="J292" s="16"/>
    </row>
    <row r="293" spans="10:10" x14ac:dyDescent="0.25">
      <c r="J293" s="16"/>
    </row>
    <row r="294" spans="10:10" x14ac:dyDescent="0.25">
      <c r="J294" s="16"/>
    </row>
    <row r="295" spans="10:10" x14ac:dyDescent="0.25">
      <c r="J295" s="16"/>
    </row>
    <row r="296" spans="10:10" x14ac:dyDescent="0.25">
      <c r="J296" s="16"/>
    </row>
    <row r="297" spans="10:10" x14ac:dyDescent="0.25">
      <c r="J297" s="16"/>
    </row>
    <row r="298" spans="10:10" x14ac:dyDescent="0.25">
      <c r="J298" s="16"/>
    </row>
    <row r="299" spans="10:10" x14ac:dyDescent="0.25">
      <c r="J299" s="16"/>
    </row>
    <row r="300" spans="10:10" x14ac:dyDescent="0.25">
      <c r="J300" s="16"/>
    </row>
    <row r="301" spans="10:10" x14ac:dyDescent="0.25">
      <c r="J301" s="16"/>
    </row>
    <row r="302" spans="10:10" x14ac:dyDescent="0.25">
      <c r="J302" s="16"/>
    </row>
    <row r="303" spans="10:10" x14ac:dyDescent="0.25">
      <c r="J303" s="16"/>
    </row>
    <row r="304" spans="10:10" x14ac:dyDescent="0.25">
      <c r="J304" s="16"/>
    </row>
    <row r="305" spans="10:10" x14ac:dyDescent="0.25">
      <c r="J305" s="16"/>
    </row>
    <row r="306" spans="10:10" x14ac:dyDescent="0.25">
      <c r="J306" s="16"/>
    </row>
    <row r="307" spans="10:10" x14ac:dyDescent="0.25">
      <c r="J307" s="16"/>
    </row>
    <row r="308" spans="10:10" x14ac:dyDescent="0.25">
      <c r="J308" s="16"/>
    </row>
    <row r="309" spans="10:10" x14ac:dyDescent="0.25">
      <c r="J309" s="16"/>
    </row>
    <row r="310" spans="10:10" x14ac:dyDescent="0.25">
      <c r="J310" s="16"/>
    </row>
    <row r="311" spans="10:10" x14ac:dyDescent="0.25">
      <c r="J311" s="16"/>
    </row>
    <row r="312" spans="10:10" x14ac:dyDescent="0.25">
      <c r="J312" s="16"/>
    </row>
    <row r="313" spans="10:10" x14ac:dyDescent="0.25">
      <c r="J313" s="16"/>
    </row>
    <row r="314" spans="10:10" x14ac:dyDescent="0.25">
      <c r="J314" s="16"/>
    </row>
    <row r="315" spans="10:10" x14ac:dyDescent="0.25">
      <c r="J315" s="16"/>
    </row>
    <row r="316" spans="10:10" x14ac:dyDescent="0.25">
      <c r="J316" s="16"/>
    </row>
    <row r="317" spans="10:10" x14ac:dyDescent="0.25">
      <c r="J317" s="16"/>
    </row>
    <row r="318" spans="10:10" x14ac:dyDescent="0.25">
      <c r="J318" s="16"/>
    </row>
    <row r="319" spans="10:10" x14ac:dyDescent="0.25">
      <c r="J319" s="16"/>
    </row>
    <row r="320" spans="10:10" x14ac:dyDescent="0.25">
      <c r="J320" s="16"/>
    </row>
    <row r="321" spans="10:10" x14ac:dyDescent="0.25">
      <c r="J321" s="16"/>
    </row>
    <row r="322" spans="10:10" x14ac:dyDescent="0.25">
      <c r="J322" s="16"/>
    </row>
    <row r="323" spans="10:10" x14ac:dyDescent="0.25">
      <c r="J323" s="16"/>
    </row>
    <row r="324" spans="10:10" x14ac:dyDescent="0.25">
      <c r="J324" s="16"/>
    </row>
    <row r="325" spans="10:10" x14ac:dyDescent="0.25">
      <c r="J325" s="16"/>
    </row>
    <row r="326" spans="10:10" x14ac:dyDescent="0.25">
      <c r="J326" s="16"/>
    </row>
    <row r="327" spans="10:10" x14ac:dyDescent="0.25">
      <c r="J327" s="16"/>
    </row>
    <row r="328" spans="10:10" x14ac:dyDescent="0.25">
      <c r="J328" s="16"/>
    </row>
    <row r="329" spans="10:10" x14ac:dyDescent="0.25">
      <c r="J329" s="16"/>
    </row>
    <row r="330" spans="10:10" x14ac:dyDescent="0.25">
      <c r="J330" s="16"/>
    </row>
    <row r="331" spans="10:10" x14ac:dyDescent="0.25">
      <c r="J331" s="16"/>
    </row>
    <row r="332" spans="10:10" x14ac:dyDescent="0.25">
      <c r="J332" s="16"/>
    </row>
    <row r="333" spans="10:10" x14ac:dyDescent="0.25">
      <c r="J333" s="16"/>
    </row>
    <row r="334" spans="10:10" x14ac:dyDescent="0.25">
      <c r="J334" s="16"/>
    </row>
    <row r="335" spans="10:10" x14ac:dyDescent="0.25">
      <c r="J335" s="16"/>
    </row>
    <row r="336" spans="10:10" x14ac:dyDescent="0.25">
      <c r="J336" s="16"/>
    </row>
    <row r="337" spans="10:10" x14ac:dyDescent="0.25">
      <c r="J337" s="16"/>
    </row>
    <row r="338" spans="10:10" x14ac:dyDescent="0.25">
      <c r="J338" s="16"/>
    </row>
    <row r="339" spans="10:10" x14ac:dyDescent="0.25">
      <c r="J339" s="16"/>
    </row>
    <row r="340" spans="10:10" x14ac:dyDescent="0.25">
      <c r="J340" s="16"/>
    </row>
    <row r="341" spans="10:10" x14ac:dyDescent="0.25">
      <c r="J341" s="16"/>
    </row>
    <row r="342" spans="10:10" x14ac:dyDescent="0.25">
      <c r="J342" s="16"/>
    </row>
    <row r="343" spans="10:10" x14ac:dyDescent="0.25">
      <c r="J343" s="16"/>
    </row>
    <row r="344" spans="10:10" x14ac:dyDescent="0.25">
      <c r="J344" s="16"/>
    </row>
    <row r="345" spans="10:10" x14ac:dyDescent="0.25">
      <c r="J345" s="16"/>
    </row>
    <row r="346" spans="10:10" x14ac:dyDescent="0.25">
      <c r="J346" s="16"/>
    </row>
    <row r="347" spans="10:10" x14ac:dyDescent="0.25">
      <c r="J347" s="16"/>
    </row>
    <row r="348" spans="10:10" x14ac:dyDescent="0.25">
      <c r="J348" s="16"/>
    </row>
    <row r="349" spans="10:10" x14ac:dyDescent="0.25">
      <c r="J349" s="16"/>
    </row>
    <row r="350" spans="10:10" x14ac:dyDescent="0.25">
      <c r="J350" s="16"/>
    </row>
    <row r="351" spans="10:10" x14ac:dyDescent="0.25">
      <c r="J351" s="16"/>
    </row>
    <row r="352" spans="10:10" x14ac:dyDescent="0.25">
      <c r="J352" s="16"/>
    </row>
    <row r="353" spans="10:10" x14ac:dyDescent="0.25">
      <c r="J353" s="16"/>
    </row>
    <row r="354" spans="10:10" x14ac:dyDescent="0.25">
      <c r="J354" s="16"/>
    </row>
    <row r="355" spans="10:10" x14ac:dyDescent="0.25">
      <c r="J355" s="16"/>
    </row>
    <row r="356" spans="10:10" x14ac:dyDescent="0.25">
      <c r="J356" s="16"/>
    </row>
    <row r="357" spans="10:10" x14ac:dyDescent="0.25">
      <c r="J357" s="16"/>
    </row>
    <row r="358" spans="10:10" x14ac:dyDescent="0.25">
      <c r="J358" s="16"/>
    </row>
    <row r="359" spans="10:10" x14ac:dyDescent="0.25">
      <c r="J359" s="16"/>
    </row>
    <row r="360" spans="10:10" x14ac:dyDescent="0.25">
      <c r="J360" s="16"/>
    </row>
    <row r="361" spans="10:10" x14ac:dyDescent="0.25">
      <c r="J361" s="16"/>
    </row>
    <row r="362" spans="10:10" x14ac:dyDescent="0.25">
      <c r="J362" s="16"/>
    </row>
    <row r="363" spans="10:10" x14ac:dyDescent="0.25">
      <c r="J363" s="16"/>
    </row>
    <row r="364" spans="10:10" x14ac:dyDescent="0.25">
      <c r="J364" s="16"/>
    </row>
    <row r="365" spans="10:10" x14ac:dyDescent="0.25">
      <c r="J365" s="16"/>
    </row>
    <row r="366" spans="10:10" x14ac:dyDescent="0.25">
      <c r="J366" s="16"/>
    </row>
    <row r="367" spans="10:10" x14ac:dyDescent="0.25">
      <c r="J367" s="16"/>
    </row>
    <row r="368" spans="10:10" x14ac:dyDescent="0.25">
      <c r="J368" s="16"/>
    </row>
    <row r="369" spans="10:10" x14ac:dyDescent="0.25">
      <c r="J369" s="16"/>
    </row>
    <row r="370" spans="10:10" x14ac:dyDescent="0.25">
      <c r="J370" s="16"/>
    </row>
    <row r="371" spans="10:10" x14ac:dyDescent="0.25">
      <c r="J371" s="16"/>
    </row>
    <row r="372" spans="10:10" x14ac:dyDescent="0.25">
      <c r="J372" s="16"/>
    </row>
    <row r="373" spans="10:10" x14ac:dyDescent="0.25">
      <c r="J373" s="16"/>
    </row>
    <row r="374" spans="10:10" x14ac:dyDescent="0.25">
      <c r="J374" s="16"/>
    </row>
    <row r="375" spans="10:10" x14ac:dyDescent="0.25">
      <c r="J375" s="16"/>
    </row>
    <row r="376" spans="10:10" x14ac:dyDescent="0.25">
      <c r="J376" s="16"/>
    </row>
    <row r="377" spans="10:10" x14ac:dyDescent="0.25">
      <c r="J377" s="16"/>
    </row>
    <row r="378" spans="10:10" x14ac:dyDescent="0.25">
      <c r="J378" s="16"/>
    </row>
    <row r="379" spans="10:10" x14ac:dyDescent="0.25">
      <c r="J379" s="16"/>
    </row>
    <row r="380" spans="10:10" x14ac:dyDescent="0.25">
      <c r="J380" s="16"/>
    </row>
    <row r="381" spans="10:10" x14ac:dyDescent="0.25">
      <c r="J381" s="16"/>
    </row>
    <row r="382" spans="10:10" x14ac:dyDescent="0.25">
      <c r="J382" s="16"/>
    </row>
    <row r="383" spans="10:10" x14ac:dyDescent="0.25">
      <c r="J383" s="16"/>
    </row>
    <row r="384" spans="10:10" x14ac:dyDescent="0.25">
      <c r="J384" s="16"/>
    </row>
    <row r="385" spans="10:10" x14ac:dyDescent="0.25">
      <c r="J385" s="16"/>
    </row>
    <row r="386" spans="10:10" x14ac:dyDescent="0.25">
      <c r="J386" s="16"/>
    </row>
    <row r="387" spans="10:10" x14ac:dyDescent="0.25">
      <c r="J387" s="16"/>
    </row>
    <row r="388" spans="10:10" x14ac:dyDescent="0.25">
      <c r="J388" s="16"/>
    </row>
    <row r="389" spans="10:10" x14ac:dyDescent="0.25">
      <c r="J389" s="16"/>
    </row>
    <row r="390" spans="10:10" x14ac:dyDescent="0.25">
      <c r="J390" s="16"/>
    </row>
    <row r="391" spans="10:10" x14ac:dyDescent="0.25">
      <c r="J391" s="16"/>
    </row>
    <row r="392" spans="10:10" x14ac:dyDescent="0.25">
      <c r="J392" s="16"/>
    </row>
    <row r="393" spans="10:10" x14ac:dyDescent="0.25">
      <c r="J393" s="16"/>
    </row>
    <row r="394" spans="10:10" x14ac:dyDescent="0.25">
      <c r="J394" s="16"/>
    </row>
    <row r="395" spans="10:10" x14ac:dyDescent="0.25">
      <c r="J395" s="16"/>
    </row>
    <row r="396" spans="10:10" x14ac:dyDescent="0.25">
      <c r="J396" s="16"/>
    </row>
    <row r="397" spans="10:10" x14ac:dyDescent="0.25">
      <c r="J397" s="16"/>
    </row>
    <row r="398" spans="10:10" x14ac:dyDescent="0.25">
      <c r="J398" s="16"/>
    </row>
    <row r="399" spans="10:10" x14ac:dyDescent="0.25">
      <c r="J399" s="16"/>
    </row>
    <row r="400" spans="10:10" x14ac:dyDescent="0.25">
      <c r="J400" s="16"/>
    </row>
    <row r="401" spans="10:10" x14ac:dyDescent="0.25">
      <c r="J401" s="16"/>
    </row>
    <row r="402" spans="10:10" x14ac:dyDescent="0.25">
      <c r="J402" s="16"/>
    </row>
    <row r="403" spans="10:10" x14ac:dyDescent="0.25">
      <c r="J403" s="16"/>
    </row>
    <row r="404" spans="10:10" x14ac:dyDescent="0.25">
      <c r="J404" s="16"/>
    </row>
    <row r="405" spans="10:10" x14ac:dyDescent="0.25">
      <c r="J405" s="16"/>
    </row>
    <row r="406" spans="10:10" x14ac:dyDescent="0.25">
      <c r="J406" s="16"/>
    </row>
    <row r="407" spans="10:10" x14ac:dyDescent="0.25">
      <c r="J407" s="16"/>
    </row>
    <row r="408" spans="10:10" x14ac:dyDescent="0.25">
      <c r="J408" s="16"/>
    </row>
    <row r="409" spans="10:10" x14ac:dyDescent="0.25">
      <c r="J409" s="16"/>
    </row>
    <row r="410" spans="10:10" x14ac:dyDescent="0.25">
      <c r="J410" s="16"/>
    </row>
    <row r="411" spans="10:10" x14ac:dyDescent="0.25">
      <c r="J411" s="16"/>
    </row>
    <row r="412" spans="10:10" x14ac:dyDescent="0.25">
      <c r="J412" s="16"/>
    </row>
    <row r="413" spans="10:10" x14ac:dyDescent="0.25">
      <c r="J413" s="16"/>
    </row>
    <row r="414" spans="10:10" x14ac:dyDescent="0.25">
      <c r="J414" s="16"/>
    </row>
    <row r="415" spans="10:10" x14ac:dyDescent="0.25">
      <c r="J415" s="16"/>
    </row>
    <row r="416" spans="10:10" x14ac:dyDescent="0.25">
      <c r="J416" s="16"/>
    </row>
    <row r="417" spans="10:10" x14ac:dyDescent="0.25">
      <c r="J417" s="16"/>
    </row>
    <row r="418" spans="10:10" x14ac:dyDescent="0.25">
      <c r="J418" s="16"/>
    </row>
    <row r="419" spans="10:10" x14ac:dyDescent="0.25">
      <c r="J419" s="16"/>
    </row>
    <row r="420" spans="10:10" x14ac:dyDescent="0.25">
      <c r="J420" s="16"/>
    </row>
    <row r="421" spans="10:10" x14ac:dyDescent="0.25">
      <c r="J421" s="16"/>
    </row>
    <row r="422" spans="10:10" x14ac:dyDescent="0.25">
      <c r="J422" s="16"/>
    </row>
    <row r="423" spans="10:10" x14ac:dyDescent="0.25">
      <c r="J423" s="16"/>
    </row>
    <row r="424" spans="10:10" x14ac:dyDescent="0.25">
      <c r="J424" s="16"/>
    </row>
    <row r="425" spans="10:10" x14ac:dyDescent="0.25">
      <c r="J425" s="16"/>
    </row>
    <row r="426" spans="10:10" x14ac:dyDescent="0.25">
      <c r="J426" s="16"/>
    </row>
    <row r="427" spans="10:10" x14ac:dyDescent="0.25">
      <c r="J427" s="16"/>
    </row>
    <row r="428" spans="10:10" x14ac:dyDescent="0.25">
      <c r="J428" s="16"/>
    </row>
    <row r="429" spans="10:10" x14ac:dyDescent="0.25">
      <c r="J429" s="16"/>
    </row>
    <row r="430" spans="10:10" x14ac:dyDescent="0.25">
      <c r="J430" s="16"/>
    </row>
    <row r="431" spans="10:10" x14ac:dyDescent="0.25">
      <c r="J431" s="16"/>
    </row>
    <row r="432" spans="10:10" x14ac:dyDescent="0.25">
      <c r="J432" s="16"/>
    </row>
    <row r="433" spans="10:10" x14ac:dyDescent="0.25">
      <c r="J433" s="16"/>
    </row>
    <row r="434" spans="10:10" x14ac:dyDescent="0.25">
      <c r="J434" s="16"/>
    </row>
    <row r="435" spans="10:10" x14ac:dyDescent="0.25">
      <c r="J435" s="16"/>
    </row>
    <row r="436" spans="10:10" x14ac:dyDescent="0.25">
      <c r="J436" s="16"/>
    </row>
    <row r="437" spans="10:10" x14ac:dyDescent="0.25">
      <c r="J437" s="16"/>
    </row>
    <row r="438" spans="10:10" x14ac:dyDescent="0.25">
      <c r="J438" s="16"/>
    </row>
    <row r="439" spans="10:10" x14ac:dyDescent="0.25">
      <c r="J439" s="16"/>
    </row>
    <row r="440" spans="10:10" x14ac:dyDescent="0.25">
      <c r="J440" s="16"/>
    </row>
    <row r="441" spans="10:10" x14ac:dyDescent="0.25">
      <c r="J441" s="16"/>
    </row>
    <row r="442" spans="10:10" x14ac:dyDescent="0.25">
      <c r="J442" s="16"/>
    </row>
    <row r="443" spans="10:10" x14ac:dyDescent="0.25">
      <c r="J443" s="16"/>
    </row>
    <row r="444" spans="10:10" x14ac:dyDescent="0.25">
      <c r="J444" s="16"/>
    </row>
    <row r="445" spans="10:10" x14ac:dyDescent="0.25">
      <c r="J445" s="16"/>
    </row>
    <row r="446" spans="10:10" x14ac:dyDescent="0.25">
      <c r="J446" s="16"/>
    </row>
    <row r="447" spans="10:10" x14ac:dyDescent="0.25">
      <c r="J447" s="16"/>
    </row>
    <row r="448" spans="10:10" x14ac:dyDescent="0.25">
      <c r="J448" s="16"/>
    </row>
    <row r="449" spans="10:10" x14ac:dyDescent="0.25">
      <c r="J449" s="16"/>
    </row>
    <row r="450" spans="10:10" x14ac:dyDescent="0.25">
      <c r="J450" s="16"/>
    </row>
    <row r="451" spans="10:10" x14ac:dyDescent="0.25">
      <c r="J451" s="16"/>
    </row>
    <row r="452" spans="10:10" x14ac:dyDescent="0.25">
      <c r="J452" s="16"/>
    </row>
    <row r="453" spans="10:10" x14ac:dyDescent="0.25">
      <c r="J453" s="16"/>
    </row>
    <row r="454" spans="10:10" x14ac:dyDescent="0.25">
      <c r="J454" s="16"/>
    </row>
    <row r="455" spans="10:10" x14ac:dyDescent="0.25">
      <c r="J455" s="16"/>
    </row>
    <row r="456" spans="10:10" x14ac:dyDescent="0.25">
      <c r="J456" s="16"/>
    </row>
    <row r="457" spans="10:10" x14ac:dyDescent="0.25">
      <c r="J457" s="16"/>
    </row>
    <row r="458" spans="10:10" x14ac:dyDescent="0.25">
      <c r="J458" s="16"/>
    </row>
    <row r="459" spans="10:10" x14ac:dyDescent="0.25">
      <c r="J459" s="16"/>
    </row>
    <row r="460" spans="10:10" x14ac:dyDescent="0.25">
      <c r="J460" s="16"/>
    </row>
    <row r="461" spans="10:10" x14ac:dyDescent="0.25">
      <c r="J461" s="16"/>
    </row>
    <row r="462" spans="10:10" x14ac:dyDescent="0.25">
      <c r="J462" s="16"/>
    </row>
    <row r="463" spans="10:10" x14ac:dyDescent="0.25">
      <c r="J463" s="16"/>
    </row>
    <row r="464" spans="10:10" x14ac:dyDescent="0.25">
      <c r="J464" s="16"/>
    </row>
    <row r="465" spans="10:10" x14ac:dyDescent="0.25">
      <c r="J465" s="16"/>
    </row>
    <row r="466" spans="10:10" x14ac:dyDescent="0.25">
      <c r="J466" s="16"/>
    </row>
    <row r="467" spans="10:10" x14ac:dyDescent="0.25">
      <c r="J467" s="16"/>
    </row>
    <row r="468" spans="10:10" x14ac:dyDescent="0.25">
      <c r="J468" s="16"/>
    </row>
    <row r="469" spans="10:10" x14ac:dyDescent="0.25">
      <c r="J469" s="16"/>
    </row>
    <row r="470" spans="10:10" x14ac:dyDescent="0.25">
      <c r="J470" s="16"/>
    </row>
    <row r="471" spans="10:10" x14ac:dyDescent="0.25">
      <c r="J471" s="16"/>
    </row>
    <row r="472" spans="10:10" x14ac:dyDescent="0.25">
      <c r="J472" s="16"/>
    </row>
    <row r="473" spans="10:10" x14ac:dyDescent="0.25">
      <c r="J473" s="16"/>
    </row>
    <row r="474" spans="10:10" x14ac:dyDescent="0.25">
      <c r="J474" s="16"/>
    </row>
    <row r="475" spans="10:10" x14ac:dyDescent="0.25">
      <c r="J475" s="16"/>
    </row>
    <row r="476" spans="10:10" x14ac:dyDescent="0.25">
      <c r="J476" s="16"/>
    </row>
    <row r="477" spans="10:10" x14ac:dyDescent="0.25">
      <c r="J477" s="16"/>
    </row>
    <row r="478" spans="10:10" x14ac:dyDescent="0.25">
      <c r="J478" s="16"/>
    </row>
    <row r="479" spans="10:10" x14ac:dyDescent="0.25">
      <c r="J479" s="16"/>
    </row>
    <row r="480" spans="10:10" x14ac:dyDescent="0.25">
      <c r="J480" s="16"/>
    </row>
    <row r="481" spans="10:10" x14ac:dyDescent="0.25">
      <c r="J481" s="16"/>
    </row>
    <row r="482" spans="10:10" x14ac:dyDescent="0.25">
      <c r="J482" s="16"/>
    </row>
    <row r="483" spans="10:10" x14ac:dyDescent="0.25">
      <c r="J483" s="16"/>
    </row>
    <row r="484" spans="10:10" x14ac:dyDescent="0.25">
      <c r="J484" s="16"/>
    </row>
    <row r="485" spans="10:10" x14ac:dyDescent="0.25">
      <c r="J485" s="16"/>
    </row>
    <row r="486" spans="10:10" x14ac:dyDescent="0.25">
      <c r="J486" s="16"/>
    </row>
    <row r="487" spans="10:10" x14ac:dyDescent="0.25">
      <c r="J487" s="16"/>
    </row>
    <row r="488" spans="10:10" x14ac:dyDescent="0.25">
      <c r="J488" s="16"/>
    </row>
    <row r="489" spans="10:10" x14ac:dyDescent="0.25">
      <c r="J489" s="16"/>
    </row>
    <row r="490" spans="10:10" x14ac:dyDescent="0.25">
      <c r="J490" s="16"/>
    </row>
    <row r="491" spans="10:10" x14ac:dyDescent="0.25">
      <c r="J491" s="16"/>
    </row>
    <row r="492" spans="10:10" x14ac:dyDescent="0.25">
      <c r="J492" s="16"/>
    </row>
    <row r="493" spans="10:10" x14ac:dyDescent="0.25">
      <c r="J493" s="16"/>
    </row>
    <row r="494" spans="10:10" x14ac:dyDescent="0.25">
      <c r="J494" s="16"/>
    </row>
    <row r="495" spans="10:10" x14ac:dyDescent="0.25">
      <c r="J495" s="16"/>
    </row>
    <row r="496" spans="10:10" x14ac:dyDescent="0.25">
      <c r="J496" s="16"/>
    </row>
    <row r="497" spans="10:10" x14ac:dyDescent="0.25">
      <c r="J497" s="16"/>
    </row>
    <row r="498" spans="10:10" x14ac:dyDescent="0.25">
      <c r="J498" s="16"/>
    </row>
    <row r="499" spans="10:10" x14ac:dyDescent="0.25">
      <c r="J499" s="16"/>
    </row>
    <row r="500" spans="10:10" x14ac:dyDescent="0.25">
      <c r="J500" s="16"/>
    </row>
    <row r="501" spans="10:10" x14ac:dyDescent="0.25">
      <c r="J501" s="16"/>
    </row>
    <row r="502" spans="10:10" x14ac:dyDescent="0.25">
      <c r="J502" s="16"/>
    </row>
    <row r="503" spans="10:10" x14ac:dyDescent="0.25">
      <c r="J503" s="16"/>
    </row>
    <row r="504" spans="10:10" x14ac:dyDescent="0.25">
      <c r="J504" s="16"/>
    </row>
    <row r="505" spans="10:10" x14ac:dyDescent="0.25">
      <c r="J505" s="16"/>
    </row>
    <row r="506" spans="10:10" x14ac:dyDescent="0.25">
      <c r="J506" s="16"/>
    </row>
    <row r="507" spans="10:10" x14ac:dyDescent="0.25">
      <c r="J507" s="16"/>
    </row>
    <row r="508" spans="10:10" x14ac:dyDescent="0.25">
      <c r="J508" s="16"/>
    </row>
    <row r="509" spans="10:10" x14ac:dyDescent="0.25">
      <c r="J509" s="16"/>
    </row>
    <row r="510" spans="10:10" x14ac:dyDescent="0.25">
      <c r="J510" s="16"/>
    </row>
    <row r="511" spans="10:10" x14ac:dyDescent="0.25">
      <c r="J511" s="16"/>
    </row>
    <row r="512" spans="10:10" x14ac:dyDescent="0.25">
      <c r="J512" s="16"/>
    </row>
    <row r="513" spans="10:10" x14ac:dyDescent="0.25">
      <c r="J513" s="16"/>
    </row>
    <row r="514" spans="10:10" x14ac:dyDescent="0.25">
      <c r="J514" s="16"/>
    </row>
    <row r="515" spans="10:10" x14ac:dyDescent="0.25">
      <c r="J515" s="16"/>
    </row>
    <row r="516" spans="10:10" x14ac:dyDescent="0.25">
      <c r="J516" s="16"/>
    </row>
    <row r="517" spans="10:10" x14ac:dyDescent="0.25">
      <c r="J517" s="16"/>
    </row>
    <row r="518" spans="10:10" x14ac:dyDescent="0.25">
      <c r="J518" s="16"/>
    </row>
    <row r="519" spans="10:10" x14ac:dyDescent="0.25">
      <c r="J519" s="16"/>
    </row>
    <row r="520" spans="10:10" x14ac:dyDescent="0.25">
      <c r="J520" s="16"/>
    </row>
    <row r="521" spans="10:10" x14ac:dyDescent="0.25">
      <c r="J521" s="16"/>
    </row>
    <row r="522" spans="10:10" x14ac:dyDescent="0.25">
      <c r="J522" s="16"/>
    </row>
    <row r="523" spans="10:10" x14ac:dyDescent="0.25">
      <c r="J523" s="16"/>
    </row>
    <row r="524" spans="10:10" x14ac:dyDescent="0.25">
      <c r="J524" s="16"/>
    </row>
    <row r="525" spans="10:10" x14ac:dyDescent="0.25">
      <c r="J525" s="16"/>
    </row>
    <row r="526" spans="10:10" x14ac:dyDescent="0.25">
      <c r="J526" s="16"/>
    </row>
    <row r="527" spans="10:10" x14ac:dyDescent="0.25">
      <c r="J527" s="16"/>
    </row>
    <row r="528" spans="10:10" x14ac:dyDescent="0.25">
      <c r="J528" s="16"/>
    </row>
    <row r="529" spans="10:10" x14ac:dyDescent="0.25">
      <c r="J529" s="16"/>
    </row>
    <row r="530" spans="10:10" x14ac:dyDescent="0.25">
      <c r="J530" s="16"/>
    </row>
    <row r="531" spans="10:10" x14ac:dyDescent="0.25">
      <c r="J531" s="16"/>
    </row>
    <row r="532" spans="10:10" x14ac:dyDescent="0.25">
      <c r="J532" s="16"/>
    </row>
    <row r="533" spans="10:10" x14ac:dyDescent="0.25">
      <c r="J533" s="16"/>
    </row>
    <row r="534" spans="10:10" x14ac:dyDescent="0.25">
      <c r="J534" s="16"/>
    </row>
    <row r="535" spans="10:10" x14ac:dyDescent="0.25">
      <c r="J535" s="16"/>
    </row>
    <row r="536" spans="10:10" x14ac:dyDescent="0.25">
      <c r="J536" s="16"/>
    </row>
    <row r="537" spans="10:10" x14ac:dyDescent="0.25">
      <c r="J537" s="16"/>
    </row>
    <row r="538" spans="10:10" x14ac:dyDescent="0.25">
      <c r="J538" s="16"/>
    </row>
    <row r="539" spans="10:10" x14ac:dyDescent="0.25">
      <c r="J539" s="16"/>
    </row>
    <row r="540" spans="10:10" x14ac:dyDescent="0.25">
      <c r="J540" s="16"/>
    </row>
    <row r="541" spans="10:10" x14ac:dyDescent="0.25">
      <c r="J541" s="16"/>
    </row>
    <row r="542" spans="10:10" x14ac:dyDescent="0.25">
      <c r="J542" s="16"/>
    </row>
    <row r="543" spans="10:10" x14ac:dyDescent="0.25">
      <c r="J543" s="16"/>
    </row>
    <row r="544" spans="10:10" x14ac:dyDescent="0.25">
      <c r="J544" s="16"/>
    </row>
    <row r="545" spans="10:10" x14ac:dyDescent="0.25">
      <c r="J545" s="16"/>
    </row>
    <row r="546" spans="10:10" x14ac:dyDescent="0.25">
      <c r="J546" s="16"/>
    </row>
    <row r="547" spans="10:10" x14ac:dyDescent="0.25">
      <c r="J547" s="16"/>
    </row>
    <row r="548" spans="10:10" x14ac:dyDescent="0.25">
      <c r="J548" s="16"/>
    </row>
    <row r="549" spans="10:10" x14ac:dyDescent="0.25">
      <c r="J549" s="16"/>
    </row>
    <row r="550" spans="10:10" x14ac:dyDescent="0.25">
      <c r="J550" s="16"/>
    </row>
    <row r="551" spans="10:10" x14ac:dyDescent="0.25">
      <c r="J551" s="16"/>
    </row>
    <row r="552" spans="10:10" x14ac:dyDescent="0.25">
      <c r="J552" s="16"/>
    </row>
    <row r="553" spans="10:10" x14ac:dyDescent="0.25">
      <c r="J553" s="16"/>
    </row>
    <row r="554" spans="10:10" x14ac:dyDescent="0.25">
      <c r="J554" s="16"/>
    </row>
    <row r="555" spans="10:10" x14ac:dyDescent="0.25">
      <c r="J555" s="16"/>
    </row>
    <row r="556" spans="10:10" x14ac:dyDescent="0.25">
      <c r="J556" s="16"/>
    </row>
    <row r="557" spans="10:10" x14ac:dyDescent="0.25">
      <c r="J557" s="16"/>
    </row>
    <row r="558" spans="10:10" x14ac:dyDescent="0.25">
      <c r="J558" s="16"/>
    </row>
    <row r="559" spans="10:10" x14ac:dyDescent="0.25">
      <c r="J559" s="16"/>
    </row>
    <row r="560" spans="10:10" x14ac:dyDescent="0.25">
      <c r="J560" s="16"/>
    </row>
    <row r="561" spans="10:10" x14ac:dyDescent="0.25">
      <c r="J561" s="16"/>
    </row>
    <row r="562" spans="10:10" x14ac:dyDescent="0.25">
      <c r="J562" s="16"/>
    </row>
    <row r="563" spans="10:10" x14ac:dyDescent="0.25">
      <c r="J563" s="16"/>
    </row>
    <row r="564" spans="10:10" x14ac:dyDescent="0.25">
      <c r="J564" s="16"/>
    </row>
    <row r="565" spans="10:10" x14ac:dyDescent="0.25">
      <c r="J565" s="16"/>
    </row>
    <row r="566" spans="10:10" x14ac:dyDescent="0.25">
      <c r="J566" s="16"/>
    </row>
    <row r="567" spans="10:10" x14ac:dyDescent="0.25">
      <c r="J567" s="16"/>
    </row>
    <row r="568" spans="10:10" x14ac:dyDescent="0.25">
      <c r="J568" s="16"/>
    </row>
    <row r="569" spans="10:10" x14ac:dyDescent="0.25">
      <c r="J569" s="16"/>
    </row>
    <row r="570" spans="10:10" x14ac:dyDescent="0.25">
      <c r="J570" s="16"/>
    </row>
    <row r="571" spans="10:10" x14ac:dyDescent="0.25">
      <c r="J571" s="16"/>
    </row>
    <row r="572" spans="10:10" x14ac:dyDescent="0.25">
      <c r="J572" s="16"/>
    </row>
    <row r="573" spans="10:10" x14ac:dyDescent="0.25">
      <c r="J573" s="16"/>
    </row>
    <row r="574" spans="10:10" x14ac:dyDescent="0.25">
      <c r="J574" s="16"/>
    </row>
    <row r="575" spans="10:10" x14ac:dyDescent="0.25">
      <c r="J575" s="16"/>
    </row>
    <row r="576" spans="10:10" x14ac:dyDescent="0.25">
      <c r="J576" s="16"/>
    </row>
    <row r="577" spans="10:10" x14ac:dyDescent="0.25">
      <c r="J577" s="16"/>
    </row>
    <row r="578" spans="10:10" x14ac:dyDescent="0.25">
      <c r="J578" s="16"/>
    </row>
    <row r="579" spans="10:10" x14ac:dyDescent="0.25">
      <c r="J579" s="16"/>
    </row>
    <row r="580" spans="10:10" x14ac:dyDescent="0.25">
      <c r="J580" s="16"/>
    </row>
    <row r="581" spans="10:10" x14ac:dyDescent="0.25">
      <c r="J581" s="16"/>
    </row>
    <row r="582" spans="10:10" x14ac:dyDescent="0.25">
      <c r="J582" s="16"/>
    </row>
    <row r="583" spans="10:10" x14ac:dyDescent="0.25">
      <c r="J583" s="16"/>
    </row>
    <row r="584" spans="10:10" x14ac:dyDescent="0.25">
      <c r="J584" s="16"/>
    </row>
    <row r="585" spans="10:10" x14ac:dyDescent="0.25">
      <c r="J585" s="16"/>
    </row>
    <row r="586" spans="10:10" x14ac:dyDescent="0.25">
      <c r="J586" s="16"/>
    </row>
    <row r="587" spans="10:10" x14ac:dyDescent="0.25">
      <c r="J587" s="16"/>
    </row>
    <row r="588" spans="10:10" x14ac:dyDescent="0.25">
      <c r="J588" s="16"/>
    </row>
    <row r="589" spans="10:10" x14ac:dyDescent="0.25">
      <c r="J589" s="16"/>
    </row>
    <row r="590" spans="10:10" x14ac:dyDescent="0.25">
      <c r="J590" s="16"/>
    </row>
    <row r="591" spans="10:10" x14ac:dyDescent="0.25">
      <c r="J591" s="16"/>
    </row>
    <row r="592" spans="10:10" x14ac:dyDescent="0.25">
      <c r="J592" s="16"/>
    </row>
    <row r="593" spans="10:10" x14ac:dyDescent="0.25">
      <c r="J593" s="16"/>
    </row>
    <row r="594" spans="10:10" x14ac:dyDescent="0.25">
      <c r="J594" s="16"/>
    </row>
    <row r="595" spans="10:10" x14ac:dyDescent="0.25">
      <c r="J595" s="16"/>
    </row>
    <row r="596" spans="10:10" x14ac:dyDescent="0.25">
      <c r="J596" s="16"/>
    </row>
    <row r="597" spans="10:10" x14ac:dyDescent="0.25">
      <c r="J597" s="16"/>
    </row>
    <row r="598" spans="10:10" x14ac:dyDescent="0.25">
      <c r="J598" s="16"/>
    </row>
    <row r="599" spans="10:10" x14ac:dyDescent="0.25">
      <c r="J599" s="16"/>
    </row>
    <row r="600" spans="10:10" x14ac:dyDescent="0.25">
      <c r="J600" s="16"/>
    </row>
    <row r="601" spans="10:10" x14ac:dyDescent="0.25">
      <c r="J601" s="16"/>
    </row>
    <row r="602" spans="10:10" x14ac:dyDescent="0.25">
      <c r="J602" s="16"/>
    </row>
    <row r="603" spans="10:10" x14ac:dyDescent="0.25">
      <c r="J603" s="16"/>
    </row>
    <row r="604" spans="10:10" x14ac:dyDescent="0.25">
      <c r="J604" s="16"/>
    </row>
    <row r="605" spans="10:10" x14ac:dyDescent="0.25">
      <c r="J605" s="16"/>
    </row>
    <row r="606" spans="10:10" x14ac:dyDescent="0.25">
      <c r="J606" s="16"/>
    </row>
    <row r="607" spans="10:10" x14ac:dyDescent="0.25">
      <c r="J607" s="16"/>
    </row>
    <row r="608" spans="10:10" x14ac:dyDescent="0.25">
      <c r="J608" s="16"/>
    </row>
    <row r="609" spans="10:10" x14ac:dyDescent="0.25">
      <c r="J609" s="16"/>
    </row>
    <row r="610" spans="10:10" x14ac:dyDescent="0.25">
      <c r="J610" s="16"/>
    </row>
    <row r="611" spans="10:10" x14ac:dyDescent="0.25">
      <c r="J611" s="16"/>
    </row>
    <row r="612" spans="10:10" x14ac:dyDescent="0.25">
      <c r="J612" s="16"/>
    </row>
    <row r="613" spans="10:10" x14ac:dyDescent="0.25">
      <c r="J613" s="16"/>
    </row>
    <row r="614" spans="10:10" x14ac:dyDescent="0.25">
      <c r="J614" s="16"/>
    </row>
    <row r="615" spans="10:10" x14ac:dyDescent="0.25">
      <c r="J615" s="16"/>
    </row>
    <row r="616" spans="10:10" x14ac:dyDescent="0.25">
      <c r="J616" s="16"/>
    </row>
    <row r="617" spans="10:10" x14ac:dyDescent="0.25">
      <c r="J617" s="16"/>
    </row>
    <row r="618" spans="10:10" x14ac:dyDescent="0.25">
      <c r="J618" s="16"/>
    </row>
    <row r="619" spans="10:10" x14ac:dyDescent="0.25">
      <c r="J619" s="16"/>
    </row>
    <row r="620" spans="10:10" x14ac:dyDescent="0.25">
      <c r="J620" s="16"/>
    </row>
    <row r="621" spans="10:10" x14ac:dyDescent="0.25">
      <c r="J621" s="16"/>
    </row>
    <row r="622" spans="10:10" x14ac:dyDescent="0.25">
      <c r="J622" s="16"/>
    </row>
    <row r="623" spans="10:10" x14ac:dyDescent="0.25">
      <c r="J623" s="16"/>
    </row>
    <row r="624" spans="10:10" x14ac:dyDescent="0.25">
      <c r="J624" s="16"/>
    </row>
    <row r="625" spans="10:10" x14ac:dyDescent="0.25">
      <c r="J625" s="16"/>
    </row>
    <row r="626" spans="10:10" x14ac:dyDescent="0.25">
      <c r="J626" s="16"/>
    </row>
    <row r="627" spans="10:10" x14ac:dyDescent="0.25">
      <c r="J627" s="16"/>
    </row>
    <row r="628" spans="10:10" x14ac:dyDescent="0.25">
      <c r="J628" s="16"/>
    </row>
    <row r="629" spans="10:10" x14ac:dyDescent="0.25">
      <c r="J629" s="16"/>
    </row>
    <row r="630" spans="10:10" x14ac:dyDescent="0.25">
      <c r="J630" s="16"/>
    </row>
    <row r="631" spans="10:10" x14ac:dyDescent="0.25">
      <c r="J631" s="16"/>
    </row>
    <row r="632" spans="10:10" x14ac:dyDescent="0.25">
      <c r="J632" s="16"/>
    </row>
    <row r="633" spans="10:10" x14ac:dyDescent="0.25">
      <c r="J633" s="16"/>
    </row>
    <row r="634" spans="10:10" x14ac:dyDescent="0.25">
      <c r="J634" s="16"/>
    </row>
    <row r="635" spans="10:10" x14ac:dyDescent="0.25">
      <c r="J635" s="16"/>
    </row>
    <row r="636" spans="10:10" x14ac:dyDescent="0.25">
      <c r="J636" s="16"/>
    </row>
    <row r="637" spans="10:10" x14ac:dyDescent="0.25">
      <c r="J637" s="16"/>
    </row>
    <row r="638" spans="10:10" x14ac:dyDescent="0.25">
      <c r="J638" s="16"/>
    </row>
    <row r="639" spans="10:10" x14ac:dyDescent="0.25">
      <c r="J639" s="16"/>
    </row>
    <row r="640" spans="10:10" x14ac:dyDescent="0.25">
      <c r="J640" s="16"/>
    </row>
    <row r="641" spans="10:10" x14ac:dyDescent="0.25">
      <c r="J641" s="16"/>
    </row>
    <row r="642" spans="10:10" x14ac:dyDescent="0.25">
      <c r="J642" s="16"/>
    </row>
    <row r="643" spans="10:10" x14ac:dyDescent="0.25">
      <c r="J643" s="16"/>
    </row>
    <row r="644" spans="10:10" x14ac:dyDescent="0.25">
      <c r="J644" s="16"/>
    </row>
    <row r="645" spans="10:10" x14ac:dyDescent="0.25">
      <c r="J645" s="16"/>
    </row>
    <row r="646" spans="10:10" x14ac:dyDescent="0.25">
      <c r="J646" s="16"/>
    </row>
    <row r="647" spans="10:10" x14ac:dyDescent="0.25">
      <c r="J647" s="16"/>
    </row>
    <row r="648" spans="10:10" x14ac:dyDescent="0.25">
      <c r="J648" s="16"/>
    </row>
    <row r="649" spans="10:10" x14ac:dyDescent="0.25">
      <c r="J649" s="16"/>
    </row>
    <row r="650" spans="10:10" x14ac:dyDescent="0.25">
      <c r="J650" s="16"/>
    </row>
    <row r="651" spans="10:10" x14ac:dyDescent="0.25">
      <c r="J651" s="16"/>
    </row>
    <row r="652" spans="10:10" x14ac:dyDescent="0.25">
      <c r="J652" s="16"/>
    </row>
    <row r="653" spans="10:10" x14ac:dyDescent="0.25">
      <c r="J653" s="16"/>
    </row>
    <row r="654" spans="10:10" x14ac:dyDescent="0.25">
      <c r="J654" s="16"/>
    </row>
    <row r="655" spans="10:10" x14ac:dyDescent="0.25">
      <c r="J655" s="16"/>
    </row>
    <row r="656" spans="10:10" x14ac:dyDescent="0.25">
      <c r="J656" s="16"/>
    </row>
    <row r="657" spans="10:10" x14ac:dyDescent="0.25">
      <c r="J657" s="16"/>
    </row>
    <row r="658" spans="10:10" x14ac:dyDescent="0.25">
      <c r="J658" s="16"/>
    </row>
    <row r="659" spans="10:10" x14ac:dyDescent="0.25">
      <c r="J659" s="16"/>
    </row>
    <row r="660" spans="10:10" x14ac:dyDescent="0.25">
      <c r="J660" s="16"/>
    </row>
    <row r="661" spans="10:10" x14ac:dyDescent="0.25">
      <c r="J661" s="16"/>
    </row>
    <row r="662" spans="10:10" x14ac:dyDescent="0.25">
      <c r="J662" s="16"/>
    </row>
    <row r="663" spans="10:10" x14ac:dyDescent="0.25">
      <c r="J663" s="16"/>
    </row>
    <row r="664" spans="10:10" x14ac:dyDescent="0.25">
      <c r="J664" s="16"/>
    </row>
    <row r="665" spans="10:10" x14ac:dyDescent="0.25">
      <c r="J665" s="16"/>
    </row>
    <row r="666" spans="10:10" x14ac:dyDescent="0.25">
      <c r="J666" s="16"/>
    </row>
    <row r="667" spans="10:10" x14ac:dyDescent="0.25">
      <c r="J667" s="16"/>
    </row>
    <row r="668" spans="10:10" x14ac:dyDescent="0.25">
      <c r="J668" s="16"/>
    </row>
    <row r="669" spans="10:10" x14ac:dyDescent="0.25">
      <c r="J669" s="16"/>
    </row>
    <row r="670" spans="10:10" x14ac:dyDescent="0.25">
      <c r="J670" s="16"/>
    </row>
    <row r="671" spans="10:10" x14ac:dyDescent="0.25">
      <c r="J671" s="16"/>
    </row>
    <row r="672" spans="10:10" x14ac:dyDescent="0.25">
      <c r="J672" s="16"/>
    </row>
    <row r="673" spans="10:10" x14ac:dyDescent="0.25">
      <c r="J673" s="16"/>
    </row>
    <row r="674" spans="10:10" x14ac:dyDescent="0.25">
      <c r="J674" s="16"/>
    </row>
    <row r="675" spans="10:10" x14ac:dyDescent="0.25">
      <c r="J675" s="16"/>
    </row>
    <row r="676" spans="10:10" x14ac:dyDescent="0.25">
      <c r="J676" s="16"/>
    </row>
    <row r="677" spans="10:10" x14ac:dyDescent="0.25">
      <c r="J677" s="16"/>
    </row>
    <row r="678" spans="10:10" x14ac:dyDescent="0.25">
      <c r="J678" s="16"/>
    </row>
    <row r="679" spans="10:10" x14ac:dyDescent="0.25">
      <c r="J679" s="16"/>
    </row>
    <row r="680" spans="10:10" x14ac:dyDescent="0.25">
      <c r="J680" s="16"/>
    </row>
    <row r="681" spans="10:10" x14ac:dyDescent="0.25">
      <c r="J681" s="16"/>
    </row>
    <row r="682" spans="10:10" x14ac:dyDescent="0.25">
      <c r="J682" s="16"/>
    </row>
    <row r="683" spans="10:10" x14ac:dyDescent="0.25">
      <c r="J683" s="16"/>
    </row>
    <row r="684" spans="10:10" x14ac:dyDescent="0.25">
      <c r="J684" s="16"/>
    </row>
    <row r="685" spans="10:10" x14ac:dyDescent="0.25">
      <c r="J685" s="16"/>
    </row>
    <row r="686" spans="10:10" x14ac:dyDescent="0.25">
      <c r="J686" s="16"/>
    </row>
    <row r="687" spans="10:10" x14ac:dyDescent="0.25">
      <c r="J687" s="16"/>
    </row>
    <row r="688" spans="10:10" x14ac:dyDescent="0.25">
      <c r="J688" s="16"/>
    </row>
    <row r="689" spans="10:10" x14ac:dyDescent="0.25">
      <c r="J689" s="16"/>
    </row>
    <row r="690" spans="10:10" x14ac:dyDescent="0.25">
      <c r="J690" s="16"/>
    </row>
    <row r="691" spans="10:10" x14ac:dyDescent="0.25">
      <c r="J691" s="16"/>
    </row>
    <row r="692" spans="10:10" x14ac:dyDescent="0.25">
      <c r="J692" s="16"/>
    </row>
    <row r="693" spans="10:10" x14ac:dyDescent="0.25">
      <c r="J693" s="16"/>
    </row>
    <row r="694" spans="10:10" x14ac:dyDescent="0.25">
      <c r="J694" s="16"/>
    </row>
    <row r="695" spans="10:10" x14ac:dyDescent="0.25">
      <c r="J695" s="16"/>
    </row>
    <row r="696" spans="10:10" x14ac:dyDescent="0.25">
      <c r="J696" s="16"/>
    </row>
    <row r="697" spans="10:10" x14ac:dyDescent="0.25">
      <c r="J697" s="16"/>
    </row>
    <row r="698" spans="10:10" x14ac:dyDescent="0.25">
      <c r="J698" s="16"/>
    </row>
    <row r="699" spans="10:10" x14ac:dyDescent="0.25">
      <c r="J699" s="16"/>
    </row>
    <row r="700" spans="10:10" x14ac:dyDescent="0.25">
      <c r="J700" s="16"/>
    </row>
    <row r="701" spans="10:10" x14ac:dyDescent="0.25">
      <c r="J701" s="16"/>
    </row>
    <row r="702" spans="10:10" x14ac:dyDescent="0.25">
      <c r="J702" s="16"/>
    </row>
    <row r="703" spans="10:10" x14ac:dyDescent="0.25">
      <c r="J703" s="16"/>
    </row>
    <row r="704" spans="10:10" x14ac:dyDescent="0.25">
      <c r="J704" s="16"/>
    </row>
    <row r="705" spans="10:10" x14ac:dyDescent="0.25">
      <c r="J705" s="16"/>
    </row>
    <row r="706" spans="10:10" x14ac:dyDescent="0.25">
      <c r="J706" s="16"/>
    </row>
    <row r="707" spans="10:10" x14ac:dyDescent="0.25">
      <c r="J707" s="16"/>
    </row>
    <row r="708" spans="10:10" x14ac:dyDescent="0.25">
      <c r="J708" s="16"/>
    </row>
    <row r="709" spans="10:10" x14ac:dyDescent="0.25">
      <c r="J709" s="16"/>
    </row>
    <row r="710" spans="10:10" x14ac:dyDescent="0.25">
      <c r="J710" s="16"/>
    </row>
    <row r="711" spans="10:10" x14ac:dyDescent="0.25">
      <c r="J711" s="16"/>
    </row>
    <row r="712" spans="10:10" x14ac:dyDescent="0.25">
      <c r="J712" s="16"/>
    </row>
    <row r="713" spans="10:10" x14ac:dyDescent="0.25">
      <c r="J713" s="16"/>
    </row>
    <row r="714" spans="10:10" x14ac:dyDescent="0.25">
      <c r="J714" s="16"/>
    </row>
    <row r="715" spans="10:10" x14ac:dyDescent="0.25">
      <c r="J715" s="16"/>
    </row>
    <row r="716" spans="10:10" x14ac:dyDescent="0.25">
      <c r="J716" s="16"/>
    </row>
    <row r="717" spans="10:10" x14ac:dyDescent="0.25">
      <c r="J717" s="16"/>
    </row>
    <row r="718" spans="10:10" x14ac:dyDescent="0.25">
      <c r="J718" s="16"/>
    </row>
    <row r="719" spans="10:10" x14ac:dyDescent="0.25">
      <c r="J719" s="16"/>
    </row>
    <row r="720" spans="10:10" x14ac:dyDescent="0.25">
      <c r="J720" s="16"/>
    </row>
    <row r="721" spans="10:10" x14ac:dyDescent="0.25">
      <c r="J721" s="16"/>
    </row>
    <row r="722" spans="10:10" x14ac:dyDescent="0.25">
      <c r="J722" s="16"/>
    </row>
    <row r="723" spans="10:10" x14ac:dyDescent="0.25">
      <c r="J723" s="16"/>
    </row>
    <row r="724" spans="10:10" x14ac:dyDescent="0.25">
      <c r="J724" s="16"/>
    </row>
    <row r="725" spans="10:10" x14ac:dyDescent="0.25">
      <c r="J725" s="16"/>
    </row>
    <row r="726" spans="10:10" x14ac:dyDescent="0.25">
      <c r="J726" s="16"/>
    </row>
    <row r="727" spans="10:10" x14ac:dyDescent="0.25">
      <c r="J727" s="16"/>
    </row>
    <row r="728" spans="10:10" x14ac:dyDescent="0.25">
      <c r="J728" s="16"/>
    </row>
    <row r="729" spans="10:10" x14ac:dyDescent="0.25">
      <c r="J729" s="16"/>
    </row>
    <row r="730" spans="10:10" x14ac:dyDescent="0.25">
      <c r="J730" s="16"/>
    </row>
    <row r="731" spans="10:10" x14ac:dyDescent="0.25">
      <c r="J731" s="16"/>
    </row>
    <row r="732" spans="10:10" x14ac:dyDescent="0.25">
      <c r="J732" s="16"/>
    </row>
    <row r="733" spans="10:10" x14ac:dyDescent="0.25">
      <c r="J733" s="16"/>
    </row>
    <row r="734" spans="10:10" x14ac:dyDescent="0.25">
      <c r="J734" s="16"/>
    </row>
    <row r="735" spans="10:10" x14ac:dyDescent="0.25">
      <c r="J735" s="16"/>
    </row>
    <row r="736" spans="10:10" x14ac:dyDescent="0.25">
      <c r="J736" s="16"/>
    </row>
    <row r="737" spans="10:10" x14ac:dyDescent="0.25">
      <c r="J737" s="16"/>
    </row>
    <row r="738" spans="10:10" x14ac:dyDescent="0.25">
      <c r="J738" s="16"/>
    </row>
    <row r="739" spans="10:10" x14ac:dyDescent="0.25">
      <c r="J739" s="16"/>
    </row>
    <row r="740" spans="10:10" x14ac:dyDescent="0.25">
      <c r="J740" s="16"/>
    </row>
    <row r="741" spans="10:10" x14ac:dyDescent="0.25">
      <c r="J741" s="16"/>
    </row>
    <row r="742" spans="10:10" x14ac:dyDescent="0.25">
      <c r="J742" s="16"/>
    </row>
    <row r="743" spans="10:10" x14ac:dyDescent="0.25">
      <c r="J743" s="16"/>
    </row>
    <row r="744" spans="10:10" x14ac:dyDescent="0.25">
      <c r="J744" s="16"/>
    </row>
    <row r="745" spans="10:10" x14ac:dyDescent="0.25">
      <c r="J745" s="16"/>
    </row>
    <row r="746" spans="10:10" x14ac:dyDescent="0.25">
      <c r="J746" s="16"/>
    </row>
    <row r="747" spans="10:10" x14ac:dyDescent="0.25">
      <c r="J747" s="16"/>
    </row>
    <row r="748" spans="10:10" x14ac:dyDescent="0.25">
      <c r="J748" s="16"/>
    </row>
    <row r="749" spans="10:10" x14ac:dyDescent="0.25">
      <c r="J749" s="16"/>
    </row>
    <row r="750" spans="10:10" x14ac:dyDescent="0.25">
      <c r="J750" s="16"/>
    </row>
    <row r="751" spans="10:10" x14ac:dyDescent="0.25">
      <c r="J751" s="16"/>
    </row>
    <row r="752" spans="10:10" x14ac:dyDescent="0.25">
      <c r="J752" s="16"/>
    </row>
    <row r="753" spans="10:10" x14ac:dyDescent="0.25">
      <c r="J753" s="16"/>
    </row>
    <row r="754" spans="10:10" x14ac:dyDescent="0.25">
      <c r="J754" s="16"/>
    </row>
    <row r="755" spans="10:10" x14ac:dyDescent="0.25">
      <c r="J755" s="16"/>
    </row>
    <row r="756" spans="10:10" x14ac:dyDescent="0.25">
      <c r="J756" s="16"/>
    </row>
    <row r="757" spans="10:10" x14ac:dyDescent="0.25">
      <c r="J757" s="16"/>
    </row>
    <row r="758" spans="10:10" x14ac:dyDescent="0.25">
      <c r="J758" s="16"/>
    </row>
    <row r="759" spans="10:10" x14ac:dyDescent="0.25">
      <c r="J759" s="16"/>
    </row>
    <row r="760" spans="10:10" x14ac:dyDescent="0.25">
      <c r="J760" s="16"/>
    </row>
    <row r="761" spans="10:10" x14ac:dyDescent="0.25">
      <c r="J761" s="16"/>
    </row>
    <row r="762" spans="10:10" x14ac:dyDescent="0.25">
      <c r="J762" s="16"/>
    </row>
    <row r="763" spans="10:10" x14ac:dyDescent="0.25">
      <c r="J763" s="16"/>
    </row>
    <row r="764" spans="10:10" x14ac:dyDescent="0.25">
      <c r="J764" s="16"/>
    </row>
    <row r="765" spans="10:10" x14ac:dyDescent="0.25">
      <c r="J765" s="16"/>
    </row>
    <row r="766" spans="10:10" x14ac:dyDescent="0.25">
      <c r="J766" s="16"/>
    </row>
    <row r="767" spans="10:10" x14ac:dyDescent="0.25">
      <c r="J767" s="16"/>
    </row>
    <row r="768" spans="10:10" x14ac:dyDescent="0.25">
      <c r="J768" s="16"/>
    </row>
    <row r="769" spans="10:10" x14ac:dyDescent="0.25">
      <c r="J769" s="16"/>
    </row>
    <row r="770" spans="10:10" x14ac:dyDescent="0.25">
      <c r="J770" s="16"/>
    </row>
    <row r="771" spans="10:10" x14ac:dyDescent="0.25">
      <c r="J771" s="16"/>
    </row>
    <row r="772" spans="10:10" x14ac:dyDescent="0.25">
      <c r="J772" s="16"/>
    </row>
    <row r="773" spans="10:10" x14ac:dyDescent="0.25">
      <c r="J773" s="16"/>
    </row>
    <row r="774" spans="10:10" x14ac:dyDescent="0.25">
      <c r="J774" s="16"/>
    </row>
    <row r="775" spans="10:10" x14ac:dyDescent="0.25">
      <c r="J775" s="16"/>
    </row>
    <row r="776" spans="10:10" x14ac:dyDescent="0.25">
      <c r="J776" s="16"/>
    </row>
    <row r="777" spans="10:10" x14ac:dyDescent="0.25">
      <c r="J777" s="16"/>
    </row>
    <row r="778" spans="10:10" x14ac:dyDescent="0.25">
      <c r="J778" s="16"/>
    </row>
    <row r="779" spans="10:10" x14ac:dyDescent="0.25">
      <c r="J779" s="16"/>
    </row>
    <row r="780" spans="10:10" x14ac:dyDescent="0.25">
      <c r="J780" s="16"/>
    </row>
    <row r="781" spans="10:10" x14ac:dyDescent="0.25">
      <c r="J781" s="16"/>
    </row>
    <row r="782" spans="10:10" x14ac:dyDescent="0.25">
      <c r="J782" s="16"/>
    </row>
    <row r="783" spans="10:10" x14ac:dyDescent="0.25">
      <c r="J783" s="16"/>
    </row>
    <row r="784" spans="10:10" x14ac:dyDescent="0.25">
      <c r="J784" s="16"/>
    </row>
    <row r="785" spans="10:10" x14ac:dyDescent="0.25">
      <c r="J785" s="16"/>
    </row>
    <row r="786" spans="10:10" x14ac:dyDescent="0.25">
      <c r="J786" s="16"/>
    </row>
    <row r="787" spans="10:10" x14ac:dyDescent="0.25">
      <c r="J787" s="16"/>
    </row>
    <row r="788" spans="10:10" x14ac:dyDescent="0.25">
      <c r="J788" s="16"/>
    </row>
    <row r="789" spans="10:10" x14ac:dyDescent="0.25">
      <c r="J789" s="16"/>
    </row>
    <row r="790" spans="10:10" x14ac:dyDescent="0.25">
      <c r="J790" s="16"/>
    </row>
    <row r="791" spans="10:10" x14ac:dyDescent="0.25">
      <c r="J791" s="16"/>
    </row>
    <row r="792" spans="10:10" x14ac:dyDescent="0.25">
      <c r="J792" s="16"/>
    </row>
    <row r="793" spans="10:10" x14ac:dyDescent="0.25">
      <c r="J793" s="16"/>
    </row>
    <row r="794" spans="10:10" x14ac:dyDescent="0.25">
      <c r="J794" s="16"/>
    </row>
    <row r="795" spans="10:10" x14ac:dyDescent="0.25">
      <c r="J795" s="16"/>
    </row>
    <row r="796" spans="10:10" x14ac:dyDescent="0.25">
      <c r="J796" s="16"/>
    </row>
    <row r="797" spans="10:10" x14ac:dyDescent="0.25">
      <c r="J797" s="16"/>
    </row>
    <row r="798" spans="10:10" x14ac:dyDescent="0.25">
      <c r="J798" s="16"/>
    </row>
    <row r="799" spans="10:10" x14ac:dyDescent="0.25">
      <c r="J799" s="16"/>
    </row>
    <row r="800" spans="10:10" x14ac:dyDescent="0.25">
      <c r="J800" s="16"/>
    </row>
    <row r="801" spans="10:10" x14ac:dyDescent="0.25">
      <c r="J801" s="16"/>
    </row>
    <row r="802" spans="10:10" x14ac:dyDescent="0.25">
      <c r="J802" s="16"/>
    </row>
    <row r="803" spans="10:10" x14ac:dyDescent="0.25">
      <c r="J803" s="16"/>
    </row>
    <row r="804" spans="10:10" x14ac:dyDescent="0.25">
      <c r="J804" s="16"/>
    </row>
    <row r="805" spans="10:10" x14ac:dyDescent="0.25">
      <c r="J805" s="16"/>
    </row>
    <row r="806" spans="10:10" x14ac:dyDescent="0.25">
      <c r="J806" s="16"/>
    </row>
    <row r="807" spans="10:10" x14ac:dyDescent="0.25">
      <c r="J807" s="16"/>
    </row>
    <row r="808" spans="10:10" x14ac:dyDescent="0.25">
      <c r="J808" s="16"/>
    </row>
    <row r="809" spans="10:10" x14ac:dyDescent="0.25">
      <c r="J809" s="16"/>
    </row>
    <row r="810" spans="10:10" x14ac:dyDescent="0.25">
      <c r="J810" s="16"/>
    </row>
    <row r="811" spans="10:10" x14ac:dyDescent="0.25">
      <c r="J811" s="16"/>
    </row>
    <row r="812" spans="10:10" x14ac:dyDescent="0.25">
      <c r="J812" s="16"/>
    </row>
    <row r="813" spans="10:10" x14ac:dyDescent="0.25">
      <c r="J813" s="16"/>
    </row>
    <row r="814" spans="10:10" x14ac:dyDescent="0.25">
      <c r="J814" s="16"/>
    </row>
    <row r="815" spans="10:10" x14ac:dyDescent="0.25">
      <c r="J815" s="16"/>
    </row>
    <row r="816" spans="10:10" x14ac:dyDescent="0.25">
      <c r="J816" s="16"/>
    </row>
    <row r="817" spans="10:10" x14ac:dyDescent="0.25">
      <c r="J817" s="16"/>
    </row>
    <row r="818" spans="10:10" x14ac:dyDescent="0.25">
      <c r="J818" s="16"/>
    </row>
    <row r="819" spans="10:10" x14ac:dyDescent="0.25">
      <c r="J819" s="16"/>
    </row>
    <row r="820" spans="10:10" x14ac:dyDescent="0.25">
      <c r="J820" s="16"/>
    </row>
    <row r="821" spans="10:10" x14ac:dyDescent="0.25">
      <c r="J821" s="16"/>
    </row>
    <row r="822" spans="10:10" x14ac:dyDescent="0.25">
      <c r="J822" s="16"/>
    </row>
    <row r="823" spans="10:10" x14ac:dyDescent="0.25">
      <c r="J823" s="16"/>
    </row>
    <row r="824" spans="10:10" x14ac:dyDescent="0.25">
      <c r="J824" s="16"/>
    </row>
    <row r="825" spans="10:10" x14ac:dyDescent="0.25">
      <c r="J825" s="16"/>
    </row>
    <row r="826" spans="10:10" x14ac:dyDescent="0.25">
      <c r="J826" s="16"/>
    </row>
    <row r="827" spans="10:10" x14ac:dyDescent="0.25">
      <c r="J827" s="16"/>
    </row>
    <row r="828" spans="10:10" x14ac:dyDescent="0.25">
      <c r="J828" s="16"/>
    </row>
    <row r="829" spans="10:10" x14ac:dyDescent="0.25">
      <c r="J829" s="16"/>
    </row>
    <row r="830" spans="10:10" x14ac:dyDescent="0.25">
      <c r="J830" s="16"/>
    </row>
    <row r="831" spans="10:10" x14ac:dyDescent="0.25">
      <c r="J831" s="16"/>
    </row>
    <row r="832" spans="10:10" x14ac:dyDescent="0.25">
      <c r="J832" s="16"/>
    </row>
    <row r="833" spans="10:10" x14ac:dyDescent="0.25">
      <c r="J833" s="16"/>
    </row>
    <row r="834" spans="10:10" x14ac:dyDescent="0.25">
      <c r="J834" s="16"/>
    </row>
    <row r="835" spans="10:10" x14ac:dyDescent="0.25">
      <c r="J835" s="16"/>
    </row>
    <row r="836" spans="10:10" x14ac:dyDescent="0.25">
      <c r="J836" s="16"/>
    </row>
    <row r="837" spans="10:10" x14ac:dyDescent="0.25">
      <c r="J837" s="16"/>
    </row>
    <row r="838" spans="10:10" x14ac:dyDescent="0.25">
      <c r="J838" s="16"/>
    </row>
    <row r="839" spans="10:10" x14ac:dyDescent="0.25">
      <c r="J839" s="16"/>
    </row>
    <row r="840" spans="10:10" x14ac:dyDescent="0.25">
      <c r="J840" s="16"/>
    </row>
    <row r="841" spans="10:10" x14ac:dyDescent="0.25">
      <c r="J841" s="16"/>
    </row>
    <row r="842" spans="10:10" x14ac:dyDescent="0.25">
      <c r="J842" s="16"/>
    </row>
    <row r="843" spans="10:10" x14ac:dyDescent="0.25">
      <c r="J843" s="16"/>
    </row>
    <row r="844" spans="10:10" x14ac:dyDescent="0.25">
      <c r="J844" s="16"/>
    </row>
    <row r="845" spans="10:10" x14ac:dyDescent="0.25">
      <c r="J845" s="16"/>
    </row>
    <row r="846" spans="10:10" x14ac:dyDescent="0.25">
      <c r="J846" s="16"/>
    </row>
    <row r="847" spans="10:10" x14ac:dyDescent="0.25">
      <c r="J847" s="16"/>
    </row>
    <row r="848" spans="10:10" x14ac:dyDescent="0.25">
      <c r="J848" s="16"/>
    </row>
    <row r="849" spans="10:10" x14ac:dyDescent="0.25">
      <c r="J849" s="16"/>
    </row>
    <row r="850" spans="10:10" x14ac:dyDescent="0.25">
      <c r="J850" s="16"/>
    </row>
    <row r="851" spans="10:10" x14ac:dyDescent="0.25">
      <c r="J851" s="16"/>
    </row>
    <row r="852" spans="10:10" x14ac:dyDescent="0.25">
      <c r="J852" s="16"/>
    </row>
    <row r="853" spans="10:10" x14ac:dyDescent="0.25">
      <c r="J853" s="16"/>
    </row>
    <row r="854" spans="10:10" x14ac:dyDescent="0.25">
      <c r="J854" s="16"/>
    </row>
    <row r="855" spans="10:10" x14ac:dyDescent="0.25">
      <c r="J855" s="16"/>
    </row>
    <row r="856" spans="10:10" x14ac:dyDescent="0.25">
      <c r="J856" s="16"/>
    </row>
    <row r="857" spans="10:10" x14ac:dyDescent="0.25">
      <c r="J857" s="16"/>
    </row>
    <row r="858" spans="10:10" x14ac:dyDescent="0.25">
      <c r="J858" s="16"/>
    </row>
    <row r="859" spans="10:10" x14ac:dyDescent="0.25">
      <c r="J859" s="16"/>
    </row>
    <row r="860" spans="10:10" x14ac:dyDescent="0.25">
      <c r="J860" s="16"/>
    </row>
    <row r="861" spans="10:10" x14ac:dyDescent="0.25">
      <c r="J861" s="16"/>
    </row>
    <row r="862" spans="10:10" x14ac:dyDescent="0.25">
      <c r="J862" s="16"/>
    </row>
    <row r="863" spans="10:10" x14ac:dyDescent="0.25">
      <c r="J863" s="16"/>
    </row>
    <row r="864" spans="10:10" x14ac:dyDescent="0.25">
      <c r="J864" s="16"/>
    </row>
    <row r="865" spans="10:10" x14ac:dyDescent="0.25">
      <c r="J865" s="16"/>
    </row>
    <row r="866" spans="10:10" x14ac:dyDescent="0.25">
      <c r="J866" s="16"/>
    </row>
    <row r="867" spans="10:10" x14ac:dyDescent="0.25">
      <c r="J867" s="16"/>
    </row>
    <row r="868" spans="10:10" x14ac:dyDescent="0.25">
      <c r="J868" s="16"/>
    </row>
    <row r="869" spans="10:10" x14ac:dyDescent="0.25">
      <c r="J869" s="16"/>
    </row>
    <row r="870" spans="10:10" x14ac:dyDescent="0.25">
      <c r="J870" s="16"/>
    </row>
    <row r="871" spans="10:10" x14ac:dyDescent="0.25">
      <c r="J871" s="16"/>
    </row>
    <row r="872" spans="10:10" x14ac:dyDescent="0.25">
      <c r="J872" s="16"/>
    </row>
    <row r="873" spans="10:10" x14ac:dyDescent="0.25">
      <c r="J873" s="16"/>
    </row>
    <row r="874" spans="10:10" x14ac:dyDescent="0.25">
      <c r="J874" s="16"/>
    </row>
    <row r="875" spans="10:10" x14ac:dyDescent="0.25">
      <c r="J875" s="16"/>
    </row>
    <row r="876" spans="10:10" x14ac:dyDescent="0.25">
      <c r="J876" s="16"/>
    </row>
    <row r="877" spans="10:10" x14ac:dyDescent="0.25">
      <c r="J877" s="16"/>
    </row>
    <row r="878" spans="10:10" x14ac:dyDescent="0.25">
      <c r="J878" s="16"/>
    </row>
    <row r="879" spans="10:10" x14ac:dyDescent="0.25">
      <c r="J879" s="16"/>
    </row>
    <row r="880" spans="10:10" x14ac:dyDescent="0.25">
      <c r="J880" s="16"/>
    </row>
    <row r="881" spans="10:10" x14ac:dyDescent="0.25">
      <c r="J881" s="16"/>
    </row>
    <row r="882" spans="10:10" x14ac:dyDescent="0.25">
      <c r="J882" s="16"/>
    </row>
    <row r="883" spans="10:10" x14ac:dyDescent="0.25">
      <c r="J883" s="16"/>
    </row>
    <row r="884" spans="10:10" x14ac:dyDescent="0.25">
      <c r="J884" s="16"/>
    </row>
    <row r="885" spans="10:10" x14ac:dyDescent="0.25">
      <c r="J885" s="16"/>
    </row>
    <row r="886" spans="10:10" x14ac:dyDescent="0.25">
      <c r="J886" s="16"/>
    </row>
    <row r="887" spans="10:10" x14ac:dyDescent="0.25">
      <c r="J887" s="16"/>
    </row>
    <row r="888" spans="10:10" x14ac:dyDescent="0.25">
      <c r="J888" s="16"/>
    </row>
    <row r="889" spans="10:10" x14ac:dyDescent="0.25">
      <c r="J889" s="16"/>
    </row>
    <row r="890" spans="10:10" x14ac:dyDescent="0.25">
      <c r="J890" s="16"/>
    </row>
    <row r="891" spans="10:10" x14ac:dyDescent="0.25">
      <c r="J891" s="16"/>
    </row>
    <row r="892" spans="10:10" x14ac:dyDescent="0.25">
      <c r="J892" s="16"/>
    </row>
    <row r="893" spans="10:10" x14ac:dyDescent="0.25">
      <c r="J893" s="16"/>
    </row>
    <row r="894" spans="10:10" x14ac:dyDescent="0.25">
      <c r="J894" s="16"/>
    </row>
    <row r="895" spans="10:10" x14ac:dyDescent="0.25">
      <c r="J895" s="16"/>
    </row>
    <row r="896" spans="10:10" x14ac:dyDescent="0.25">
      <c r="J896" s="16"/>
    </row>
    <row r="897" spans="10:10" x14ac:dyDescent="0.25">
      <c r="J897" s="16"/>
    </row>
    <row r="898" spans="10:10" x14ac:dyDescent="0.25">
      <c r="J898" s="16"/>
    </row>
    <row r="899" spans="10:10" x14ac:dyDescent="0.25">
      <c r="J899" s="16"/>
    </row>
    <row r="900" spans="10:10" x14ac:dyDescent="0.25">
      <c r="J900" s="16"/>
    </row>
    <row r="901" spans="10:10" x14ac:dyDescent="0.25">
      <c r="J901" s="16"/>
    </row>
    <row r="902" spans="10:10" x14ac:dyDescent="0.25">
      <c r="J902" s="16"/>
    </row>
    <row r="903" spans="10:10" x14ac:dyDescent="0.25">
      <c r="J903" s="16"/>
    </row>
    <row r="904" spans="10:10" x14ac:dyDescent="0.25">
      <c r="J904" s="16"/>
    </row>
    <row r="905" spans="10:10" x14ac:dyDescent="0.25">
      <c r="J905" s="16"/>
    </row>
    <row r="906" spans="10:10" x14ac:dyDescent="0.25">
      <c r="J906" s="16"/>
    </row>
    <row r="907" spans="10:10" x14ac:dyDescent="0.25">
      <c r="J907" s="16"/>
    </row>
    <row r="908" spans="10:10" x14ac:dyDescent="0.25">
      <c r="J908" s="16"/>
    </row>
    <row r="909" spans="10:10" x14ac:dyDescent="0.25">
      <c r="J909" s="16"/>
    </row>
    <row r="910" spans="10:10" x14ac:dyDescent="0.25">
      <c r="J910" s="16"/>
    </row>
    <row r="911" spans="10:10" x14ac:dyDescent="0.25">
      <c r="J911" s="16"/>
    </row>
    <row r="912" spans="10:10" x14ac:dyDescent="0.25">
      <c r="J912" s="16"/>
    </row>
    <row r="913" spans="10:10" x14ac:dyDescent="0.25">
      <c r="J913" s="16"/>
    </row>
    <row r="914" spans="10:10" x14ac:dyDescent="0.25">
      <c r="J914" s="16"/>
    </row>
    <row r="915" spans="10:10" x14ac:dyDescent="0.25">
      <c r="J915" s="16"/>
    </row>
    <row r="916" spans="10:10" x14ac:dyDescent="0.25">
      <c r="J916" s="16"/>
    </row>
    <row r="917" spans="10:10" x14ac:dyDescent="0.25">
      <c r="J917" s="16"/>
    </row>
    <row r="918" spans="10:10" x14ac:dyDescent="0.25">
      <c r="J918" s="16"/>
    </row>
    <row r="919" spans="10:10" x14ac:dyDescent="0.25">
      <c r="J919" s="16"/>
    </row>
    <row r="920" spans="10:10" x14ac:dyDescent="0.25">
      <c r="J920" s="16"/>
    </row>
    <row r="921" spans="10:10" x14ac:dyDescent="0.25">
      <c r="J921" s="16"/>
    </row>
    <row r="922" spans="10:10" x14ac:dyDescent="0.25">
      <c r="J922" s="16"/>
    </row>
    <row r="923" spans="10:10" x14ac:dyDescent="0.25">
      <c r="J923" s="16"/>
    </row>
    <row r="924" spans="10:10" x14ac:dyDescent="0.25">
      <c r="J924" s="16"/>
    </row>
    <row r="925" spans="10:10" x14ac:dyDescent="0.25">
      <c r="J925" s="16"/>
    </row>
    <row r="926" spans="10:10" x14ac:dyDescent="0.25">
      <c r="J926" s="16"/>
    </row>
    <row r="927" spans="10:10" x14ac:dyDescent="0.25">
      <c r="J927" s="16"/>
    </row>
    <row r="928" spans="10:10" x14ac:dyDescent="0.25">
      <c r="J928" s="16"/>
    </row>
    <row r="929" spans="10:10" x14ac:dyDescent="0.25">
      <c r="J929" s="16"/>
    </row>
    <row r="930" spans="10:10" x14ac:dyDescent="0.25">
      <c r="J930" s="16"/>
    </row>
    <row r="931" spans="10:10" x14ac:dyDescent="0.25">
      <c r="J931" s="16"/>
    </row>
    <row r="932" spans="10:10" x14ac:dyDescent="0.25">
      <c r="J932" s="16"/>
    </row>
    <row r="933" spans="10:10" x14ac:dyDescent="0.25">
      <c r="J933" s="16"/>
    </row>
    <row r="934" spans="10:10" x14ac:dyDescent="0.25">
      <c r="J934" s="16"/>
    </row>
    <row r="935" spans="10:10" x14ac:dyDescent="0.25">
      <c r="J935" s="16"/>
    </row>
    <row r="936" spans="10:10" x14ac:dyDescent="0.25">
      <c r="J936" s="16"/>
    </row>
    <row r="937" spans="10:10" x14ac:dyDescent="0.25">
      <c r="J937" s="16"/>
    </row>
    <row r="938" spans="10:10" x14ac:dyDescent="0.25">
      <c r="J938" s="16"/>
    </row>
    <row r="939" spans="10:10" x14ac:dyDescent="0.25">
      <c r="J939" s="16"/>
    </row>
    <row r="940" spans="10:10" x14ac:dyDescent="0.25">
      <c r="J940" s="16"/>
    </row>
    <row r="941" spans="10:10" x14ac:dyDescent="0.25">
      <c r="J941" s="16"/>
    </row>
    <row r="942" spans="10:10" x14ac:dyDescent="0.25">
      <c r="J942" s="16"/>
    </row>
    <row r="943" spans="10:10" x14ac:dyDescent="0.25">
      <c r="J943" s="16"/>
    </row>
    <row r="944" spans="10:10" x14ac:dyDescent="0.25">
      <c r="J944" s="16"/>
    </row>
    <row r="945" spans="10:10" x14ac:dyDescent="0.25">
      <c r="J945" s="16"/>
    </row>
    <row r="946" spans="10:10" x14ac:dyDescent="0.25">
      <c r="J946" s="16"/>
    </row>
    <row r="947" spans="10:10" x14ac:dyDescent="0.25">
      <c r="J947" s="16"/>
    </row>
    <row r="948" spans="10:10" x14ac:dyDescent="0.25">
      <c r="J948" s="16"/>
    </row>
    <row r="949" spans="10:10" x14ac:dyDescent="0.25">
      <c r="J949" s="16"/>
    </row>
    <row r="950" spans="10:10" x14ac:dyDescent="0.25">
      <c r="J950" s="16"/>
    </row>
    <row r="951" spans="10:10" x14ac:dyDescent="0.25">
      <c r="J951" s="16"/>
    </row>
    <row r="952" spans="10:10" x14ac:dyDescent="0.25">
      <c r="J952" s="16"/>
    </row>
    <row r="953" spans="10:10" x14ac:dyDescent="0.25">
      <c r="J953" s="16"/>
    </row>
    <row r="954" spans="10:10" x14ac:dyDescent="0.25">
      <c r="J954" s="16"/>
    </row>
    <row r="955" spans="10:10" x14ac:dyDescent="0.25">
      <c r="J955" s="16"/>
    </row>
    <row r="956" spans="10:10" x14ac:dyDescent="0.25">
      <c r="J956" s="16"/>
    </row>
    <row r="957" spans="10:10" x14ac:dyDescent="0.25">
      <c r="J957" s="16"/>
    </row>
    <row r="958" spans="10:10" x14ac:dyDescent="0.25">
      <c r="J958" s="16"/>
    </row>
    <row r="959" spans="10:10" x14ac:dyDescent="0.25">
      <c r="J959" s="16"/>
    </row>
    <row r="960" spans="10:10" x14ac:dyDescent="0.25">
      <c r="J960" s="16"/>
    </row>
    <row r="961" spans="10:10" x14ac:dyDescent="0.25">
      <c r="J961" s="16"/>
    </row>
    <row r="962" spans="10:10" x14ac:dyDescent="0.25">
      <c r="J962" s="16"/>
    </row>
    <row r="963" spans="10:10" x14ac:dyDescent="0.25">
      <c r="J963" s="16"/>
    </row>
    <row r="964" spans="10:10" x14ac:dyDescent="0.25">
      <c r="J964" s="16"/>
    </row>
    <row r="965" spans="10:10" x14ac:dyDescent="0.25">
      <c r="J965" s="16"/>
    </row>
    <row r="966" spans="10:10" x14ac:dyDescent="0.25">
      <c r="J966" s="16"/>
    </row>
    <row r="967" spans="10:10" x14ac:dyDescent="0.25">
      <c r="J967" s="16"/>
    </row>
    <row r="968" spans="10:10" x14ac:dyDescent="0.25">
      <c r="J968" s="16"/>
    </row>
    <row r="969" spans="10:10" x14ac:dyDescent="0.25">
      <c r="J969" s="16"/>
    </row>
    <row r="970" spans="10:10" x14ac:dyDescent="0.25">
      <c r="J970" s="16"/>
    </row>
    <row r="971" spans="10:10" x14ac:dyDescent="0.25">
      <c r="J971" s="16"/>
    </row>
    <row r="972" spans="10:10" x14ac:dyDescent="0.25">
      <c r="J972" s="16"/>
    </row>
    <row r="973" spans="10:10" x14ac:dyDescent="0.25">
      <c r="J973" s="16"/>
    </row>
    <row r="974" spans="10:10" x14ac:dyDescent="0.25">
      <c r="J974" s="16"/>
    </row>
    <row r="975" spans="10:10" x14ac:dyDescent="0.25">
      <c r="J975" s="16"/>
    </row>
    <row r="976" spans="10:10" x14ac:dyDescent="0.25">
      <c r="J976" s="16"/>
    </row>
    <row r="977" spans="10:10" x14ac:dyDescent="0.25">
      <c r="J977" s="16"/>
    </row>
    <row r="978" spans="10:10" x14ac:dyDescent="0.25">
      <c r="J978" s="16"/>
    </row>
    <row r="979" spans="10:10" x14ac:dyDescent="0.25">
      <c r="J979" s="16"/>
    </row>
    <row r="980" spans="10:10" x14ac:dyDescent="0.25">
      <c r="J980" s="16"/>
    </row>
    <row r="981" spans="10:10" x14ac:dyDescent="0.25">
      <c r="J981" s="16"/>
    </row>
    <row r="982" spans="10:10" x14ac:dyDescent="0.25">
      <c r="J982" s="16"/>
    </row>
  </sheetData>
  <mergeCells count="98">
    <mergeCell ref="J18:J27"/>
    <mergeCell ref="A171:B171"/>
    <mergeCell ref="F171:G171"/>
    <mergeCell ref="A174:B174"/>
    <mergeCell ref="F174:G174"/>
    <mergeCell ref="A177:B177"/>
    <mergeCell ref="F177:G177"/>
    <mergeCell ref="A97:A101"/>
    <mergeCell ref="C59:C63"/>
    <mergeCell ref="A54:A58"/>
    <mergeCell ref="C54:C58"/>
    <mergeCell ref="B59:B63"/>
    <mergeCell ref="B81:B85"/>
    <mergeCell ref="A92:A96"/>
    <mergeCell ref="B28:B32"/>
    <mergeCell ref="B13:B27"/>
    <mergeCell ref="A13:A27"/>
    <mergeCell ref="A64:C68"/>
    <mergeCell ref="C39:C43"/>
    <mergeCell ref="B39:B43"/>
    <mergeCell ref="A44:A48"/>
    <mergeCell ref="B44:B48"/>
    <mergeCell ref="C44:C48"/>
    <mergeCell ref="A38:J38"/>
    <mergeCell ref="C18:C22"/>
    <mergeCell ref="C23:C27"/>
    <mergeCell ref="C28:C32"/>
    <mergeCell ref="B54:B58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J92:J96"/>
    <mergeCell ref="A91:J91"/>
    <mergeCell ref="A69:J69"/>
    <mergeCell ref="A81:A85"/>
    <mergeCell ref="J81:J85"/>
    <mergeCell ref="C81:C85"/>
    <mergeCell ref="A86:C90"/>
    <mergeCell ref="A70:A74"/>
    <mergeCell ref="B70:B74"/>
    <mergeCell ref="C70:C74"/>
    <mergeCell ref="A75:C79"/>
    <mergeCell ref="A80:J80"/>
    <mergeCell ref="C49:C53"/>
    <mergeCell ref="A1:J1"/>
    <mergeCell ref="A2:J2"/>
    <mergeCell ref="E5:H5"/>
    <mergeCell ref="E7:H7"/>
    <mergeCell ref="E4:H4"/>
    <mergeCell ref="E6:H6"/>
    <mergeCell ref="A28:A32"/>
    <mergeCell ref="A33:C37"/>
    <mergeCell ref="B49:B53"/>
    <mergeCell ref="A49:A53"/>
    <mergeCell ref="A39:A43"/>
    <mergeCell ref="J28:J32"/>
    <mergeCell ref="G8:G10"/>
    <mergeCell ref="A12:J12"/>
    <mergeCell ref="H8:I8"/>
    <mergeCell ref="A168:B168"/>
    <mergeCell ref="F168:G168"/>
    <mergeCell ref="A141:B145"/>
    <mergeCell ref="A146:B150"/>
    <mergeCell ref="F165:G165"/>
    <mergeCell ref="A151:B155"/>
    <mergeCell ref="C151:C155"/>
    <mergeCell ref="A165:B165"/>
    <mergeCell ref="C141:C145"/>
    <mergeCell ref="C146:C150"/>
    <mergeCell ref="C156:C160"/>
    <mergeCell ref="A156:B160"/>
    <mergeCell ref="J59:J63"/>
    <mergeCell ref="J54:J58"/>
    <mergeCell ref="M143:M146"/>
    <mergeCell ref="M139:M142"/>
    <mergeCell ref="A135:J135"/>
    <mergeCell ref="A136:C140"/>
    <mergeCell ref="J70:J74"/>
    <mergeCell ref="A107:C112"/>
    <mergeCell ref="C97:C101"/>
    <mergeCell ref="A102:C106"/>
    <mergeCell ref="B92:B96"/>
    <mergeCell ref="C92:C96"/>
    <mergeCell ref="B97:B101"/>
    <mergeCell ref="J97:J101"/>
    <mergeCell ref="A119:C123"/>
    <mergeCell ref="A59:A63"/>
    <mergeCell ref="A130:C134"/>
    <mergeCell ref="A113:J113"/>
    <mergeCell ref="A114:C118"/>
    <mergeCell ref="A124:J124"/>
    <mergeCell ref="A125:C129"/>
  </mergeCells>
  <printOptions horizontalCentered="1"/>
  <pageMargins left="0.23622047244094491" right="0.23622047244094491" top="0.59055118110236227" bottom="0.59055118110236227" header="0" footer="0"/>
  <pageSetup paperSize="9" scale="50" fitToHeight="0" orientation="landscape" r:id="rId1"/>
  <rowBreaks count="6" manualBreakCount="6">
    <brk id="22" max="16383" man="1"/>
    <brk id="38" max="16383" man="1"/>
    <brk id="74" max="12" man="1"/>
    <brk id="106" max="16383" man="1"/>
    <brk id="134" max="12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2023-03-03T07:00:40Z</dcterms:modified>
</cp:coreProperties>
</file>