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IR\Муниципальная программа\Отчеты\"/>
    </mc:Choice>
  </mc:AlternateContent>
  <bookViews>
    <workbookView xWindow="0" yWindow="0" windowWidth="16380" windowHeight="8190" tabRatio="50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Лист1!$9:$12</definedName>
  </definedName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9" i="1" l="1"/>
  <c r="H28" i="1" s="1"/>
  <c r="G29" i="1"/>
  <c r="G28" i="1" s="1"/>
  <c r="I28" i="1" s="1"/>
  <c r="F29" i="1"/>
  <c r="F28" i="1"/>
  <c r="E28" i="1"/>
  <c r="E29" i="1"/>
  <c r="H26" i="1"/>
  <c r="H25" i="1" s="1"/>
  <c r="G26" i="1"/>
  <c r="G25" i="1" s="1"/>
  <c r="I25" i="1" s="1"/>
  <c r="F26" i="1"/>
  <c r="F25" i="1"/>
  <c r="E25" i="1"/>
  <c r="E26" i="1"/>
  <c r="I26" i="1"/>
  <c r="H19" i="1"/>
  <c r="G19" i="1"/>
  <c r="F19" i="1"/>
  <c r="E19" i="1"/>
  <c r="I18" i="1"/>
  <c r="H18" i="1"/>
  <c r="I17" i="1"/>
  <c r="H17" i="1"/>
  <c r="G16" i="1" l="1"/>
  <c r="H16" i="1" l="1"/>
  <c r="I16" i="1" l="1"/>
  <c r="I27" i="1" l="1"/>
  <c r="G23" i="1"/>
  <c r="F23" i="1"/>
  <c r="E23" i="1"/>
  <c r="I22" i="1"/>
  <c r="H22" i="1"/>
  <c r="G20" i="1"/>
  <c r="F20" i="1"/>
  <c r="E20" i="1"/>
  <c r="I19" i="1"/>
  <c r="I15" i="1"/>
  <c r="H15" i="1"/>
  <c r="F24" i="1" l="1"/>
  <c r="E24" i="1"/>
  <c r="G24" i="1"/>
  <c r="H20" i="1"/>
  <c r="H23" i="1"/>
  <c r="I23" i="1"/>
  <c r="I20" i="1"/>
  <c r="H24" i="1" l="1"/>
  <c r="I29" i="1"/>
  <c r="I24" i="1"/>
</calcChain>
</file>

<file path=xl/sharedStrings.xml><?xml version="1.0" encoding="utf-8"?>
<sst xmlns="http://schemas.openxmlformats.org/spreadsheetml/2006/main" count="66" uniqueCount="55">
  <si>
    <t xml:space="preserve">Отчет </t>
  </si>
  <si>
    <t>об исполнении муниципальной программы</t>
  </si>
  <si>
    <t xml:space="preserve"> по состоянию на</t>
  </si>
  <si>
    <t xml:space="preserve">                           (наименование программы)</t>
  </si>
  <si>
    <t>Отдел информационных технологий</t>
  </si>
  <si>
    <t xml:space="preserve">                           (ответственный исполнитель)</t>
  </si>
  <si>
    <t>тыс. рублей</t>
  </si>
  <si>
    <t>№
осно
вн.
меро
прия
тия</t>
  </si>
  <si>
    <t>Наименование основного мероприятия</t>
  </si>
  <si>
    <t>Ответственный исполнитель/ 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</si>
  <si>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</si>
  <si>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</si>
  <si>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</si>
  <si>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Фактическое значение за отчетный период</t>
  </si>
  <si>
    <t>Отклонение</t>
  </si>
  <si>
    <t>Результаты реализации муниципальной программы</t>
  </si>
  <si>
    <t>Абсолютное значение</t>
  </si>
  <si>
    <t>Относительное значение, %</t>
  </si>
  <si>
    <t>(гр.6- гр.7)</t>
  </si>
  <si>
    <t>(гр.7/ гр.6*100%)</t>
  </si>
  <si>
    <t>1</t>
  </si>
  <si>
    <t>местный бюджет</t>
  </si>
  <si>
    <t>2</t>
  </si>
  <si>
    <t>Итого по задаче 1:</t>
  </si>
  <si>
    <t>3</t>
  </si>
  <si>
    <t>Итого по задаче 2:</t>
  </si>
  <si>
    <t>Всего по программе</t>
  </si>
  <si>
    <t>Инвестиции в объекты муниципальной собственности</t>
  </si>
  <si>
    <t>Ответственный исполнитель: Отдел информационных технологий</t>
  </si>
  <si>
    <t>Ефремов П.Н.</t>
  </si>
  <si>
    <t>Дергилев О.В.</t>
  </si>
  <si>
    <t>5-00-61</t>
  </si>
  <si>
    <t>ответственный исполнитель</t>
  </si>
  <si>
    <t>2019 г.</t>
  </si>
  <si>
    <t>Цель: Формирование информационного пространства на основе использования информационных и телекоммуникационных технологий для повышения качества жизни граждан города Югорска и обеспечения условий для реализации эффективной системы управления в органах местного самоуправления города Югорска</t>
  </si>
  <si>
    <t>Задача 1: Развитие информационного общества и электронного правительства, в том числе технологий, обеспечивающих повышение качества муниципального управления, электронного взаимодействия населения и органов местного самоуправления города Югорска</t>
  </si>
  <si>
    <t>Развитие электронного правительства, формирование и сопровождение информационных ресурсов и систем, обеспечение доступа к ним (1,2,3,4,5,6)</t>
  </si>
  <si>
    <t>Развитие технической базы для становления информационного общества и электронного правительства, обеспечение деятельности органов местного самоуправления города Югорска (1,6)</t>
  </si>
  <si>
    <t>Развитие системы обеспечения информационной безопасности органов местного самоуправления города Югорска (1,6,7,8)</t>
  </si>
  <si>
    <t>Задача 2: Обеспечение условий для безопасности информации в информационных системах в органах местного самоуправления города Югорска</t>
  </si>
  <si>
    <t>Отдел информационных технологий администрации города Югорска</t>
  </si>
  <si>
    <t>Муниципальная программа города Югорска "Развитие информационного общества"</t>
  </si>
  <si>
    <t>бюджет автономного округа</t>
  </si>
  <si>
    <t>31 декабря</t>
  </si>
  <si>
    <t>Департамент финансов</t>
  </si>
  <si>
    <t>Выполнена поставка МФУ, запасных частей для средств вычислительной техники</t>
  </si>
  <si>
    <t>Итого по мероприятию 2:</t>
  </si>
  <si>
    <t>в том числе:</t>
  </si>
  <si>
    <t>Соисполнитель: Департамент финансов</t>
  </si>
  <si>
    <t>Мальцева И.Ю.</t>
  </si>
  <si>
    <r>
      <t xml:space="preserve">Дата составления отчета:  </t>
    </r>
    <r>
      <rPr>
        <u/>
        <sz val="11"/>
        <color rgb="FF26282F"/>
        <rFont val="PT Astra Serif"/>
        <family val="1"/>
        <charset val="204"/>
      </rPr>
      <t xml:space="preserve">  30 декабря 2019 года</t>
    </r>
  </si>
  <si>
    <t>Обеспечено круглосуточное функционирование официального сайта и портала органов местного самоуправления в сети Интернет, выполнены контракты на услуги обучения, сопровождения электронных подписей</t>
  </si>
  <si>
    <t>Реализация основных мероприятий завершена, выполнено продление антивирусной программы, аттестация ОСМ</t>
  </si>
  <si>
    <t>Установлен и смонтирован кондиционер в серверной комнате, оплачено сопровождение программного обеспечения</t>
  </si>
  <si>
    <t>Выполнено приобретение серверного оборудования, запасных частей и комплектующих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</si>
</sst>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17" x14ac:knownFonts="1">
    <font>
      <sz val="11"/>
      <color rgb="FF000000"/>
      <name val="Calibri"/>
      <family val="2"/>
      <charset val="1"/>
    </font>
    <font>
      <b/>
      <sz val="12"/>
      <color rgb="FF000000"/>
      <name val="PT Astra Serif"/>
      <family val="1"/>
      <charset val="204"/>
    </font>
    <font>
      <sz val="11"/>
      <color rgb="FF000000"/>
      <name val="PT Astra Serif"/>
      <family val="1"/>
      <charset val="204"/>
    </font>
    <font>
      <u/>
      <sz val="11"/>
      <color rgb="FF000000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8"/>
      <color rgb="FF000000"/>
      <name val="PT Astra Serif"/>
      <family val="1"/>
      <charset val="204"/>
    </font>
    <font>
      <sz val="10"/>
      <color rgb="FF000000"/>
      <name val="PT Astra Serif"/>
      <family val="1"/>
      <charset val="204"/>
    </font>
    <font>
      <sz val="10"/>
      <color rgb="FF000099"/>
      <name val="PT Astra Serif"/>
      <family val="1"/>
      <charset val="204"/>
    </font>
    <font>
      <sz val="10"/>
      <name val="PT Astra Serif"/>
      <family val="1"/>
      <charset val="204"/>
    </font>
    <font>
      <b/>
      <sz val="11"/>
      <name val="PT Astra Serif"/>
      <family val="1"/>
      <charset val="204"/>
    </font>
    <font>
      <b/>
      <sz val="10"/>
      <name val="PT Astra Serif"/>
      <family val="1"/>
      <charset val="204"/>
    </font>
    <font>
      <b/>
      <sz val="12"/>
      <name val="PT Astra Serif"/>
      <family val="1"/>
      <charset val="204"/>
    </font>
    <font>
      <sz val="11"/>
      <name val="PT Astra Serif"/>
      <family val="1"/>
      <charset val="204"/>
    </font>
    <font>
      <sz val="12"/>
      <name val="PT Astra Serif"/>
      <family val="1"/>
      <charset val="204"/>
    </font>
    <font>
      <vertAlign val="superscript"/>
      <sz val="11"/>
      <color rgb="FF000000"/>
      <name val="PT Astra Serif"/>
      <family val="1"/>
      <charset val="204"/>
    </font>
    <font>
      <sz val="11"/>
      <color rgb="FF26282F"/>
      <name val="PT Astra Serif"/>
      <family val="1"/>
      <charset val="204"/>
    </font>
    <font>
      <u/>
      <sz val="11"/>
      <color rgb="FF26282F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top"/>
    </xf>
    <xf numFmtId="49" fontId="8" fillId="0" borderId="2" xfId="0" applyNumberFormat="1" applyFont="1" applyBorder="1" applyAlignment="1">
      <alignment horizontal="center" vertical="top" wrapText="1"/>
    </xf>
    <xf numFmtId="0" fontId="8" fillId="0" borderId="2" xfId="0" applyFont="1" applyBorder="1" applyAlignment="1">
      <alignment vertical="top" wrapText="1"/>
    </xf>
    <xf numFmtId="164" fontId="8" fillId="0" borderId="2" xfId="0" applyNumberFormat="1" applyFont="1" applyBorder="1" applyAlignment="1">
      <alignment horizontal="center" vertical="top" wrapText="1"/>
    </xf>
    <xf numFmtId="164" fontId="8" fillId="0" borderId="2" xfId="0" applyNumberFormat="1" applyFont="1" applyBorder="1" applyAlignment="1">
      <alignment horizontal="right" vertical="top" wrapText="1"/>
    </xf>
    <xf numFmtId="165" fontId="8" fillId="0" borderId="2" xfId="0" applyNumberFormat="1" applyFont="1" applyBorder="1" applyAlignment="1">
      <alignment horizontal="right" vertical="top" wrapText="1"/>
    </xf>
    <xf numFmtId="164" fontId="8" fillId="0" borderId="2" xfId="0" applyNumberFormat="1" applyFont="1" applyBorder="1" applyAlignment="1">
      <alignment horizontal="left" vertical="top" wrapText="1"/>
    </xf>
    <xf numFmtId="164" fontId="10" fillId="0" borderId="2" xfId="0" applyNumberFormat="1" applyFont="1" applyBorder="1" applyAlignment="1">
      <alignment horizontal="right" vertical="top" wrapText="1"/>
    </xf>
    <xf numFmtId="165" fontId="10" fillId="0" borderId="2" xfId="0" applyNumberFormat="1" applyFont="1" applyBorder="1" applyAlignment="1">
      <alignment horizontal="right" vertical="top" wrapText="1"/>
    </xf>
    <xf numFmtId="49" fontId="8" fillId="0" borderId="2" xfId="0" applyNumberFormat="1" applyFont="1" applyFill="1" applyBorder="1" applyAlignment="1">
      <alignment horizontal="center" vertical="top"/>
    </xf>
    <xf numFmtId="0" fontId="6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3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9" fillId="0" borderId="2" xfId="0" applyFont="1" applyBorder="1" applyAlignment="1">
      <alignment vertical="top"/>
    </xf>
    <xf numFmtId="164" fontId="9" fillId="0" borderId="2" xfId="0" applyNumberFormat="1" applyFont="1" applyBorder="1" applyAlignment="1">
      <alignment vertical="top"/>
    </xf>
    <xf numFmtId="165" fontId="9" fillId="0" borderId="2" xfId="0" applyNumberFormat="1" applyFont="1" applyBorder="1" applyAlignment="1">
      <alignment vertical="top"/>
    </xf>
    <xf numFmtId="164" fontId="8" fillId="0" borderId="2" xfId="0" applyNumberFormat="1" applyFont="1" applyFill="1" applyBorder="1" applyAlignment="1">
      <alignment horizontal="right" vertical="top" wrapText="1"/>
    </xf>
    <xf numFmtId="164" fontId="11" fillId="0" borderId="2" xfId="0" applyNumberFormat="1" applyFont="1" applyFill="1" applyBorder="1" applyAlignment="1">
      <alignment horizontal="right" vertical="top"/>
    </xf>
    <xf numFmtId="165" fontId="11" fillId="0" borderId="2" xfId="0" applyNumberFormat="1" applyFont="1" applyFill="1" applyBorder="1" applyAlignment="1">
      <alignment horizontal="right" vertical="top"/>
    </xf>
    <xf numFmtId="0" fontId="12" fillId="0" borderId="2" xfId="0" applyFont="1" applyBorder="1" applyAlignment="1">
      <alignment horizontal="left" vertical="top"/>
    </xf>
    <xf numFmtId="164" fontId="13" fillId="0" borderId="2" xfId="0" applyNumberFormat="1" applyFont="1" applyBorder="1" applyAlignment="1">
      <alignment horizontal="right" vertical="top"/>
    </xf>
    <xf numFmtId="165" fontId="13" fillId="0" borderId="2" xfId="0" applyNumberFormat="1" applyFont="1" applyBorder="1" applyAlignment="1">
      <alignment horizontal="right" vertical="top"/>
    </xf>
    <xf numFmtId="164" fontId="11" fillId="0" borderId="2" xfId="0" applyNumberFormat="1" applyFont="1" applyBorder="1" applyAlignment="1">
      <alignment horizontal="right" vertical="top"/>
    </xf>
    <xf numFmtId="0" fontId="12" fillId="0" borderId="2" xfId="0" applyFont="1" applyBorder="1" applyAlignment="1">
      <alignment horizontal="left" vertical="top" wrapText="1"/>
    </xf>
    <xf numFmtId="0" fontId="1" fillId="0" borderId="0" xfId="0" applyFont="1" applyAlignment="1">
      <alignment horizontal="justify" vertical="top"/>
    </xf>
    <xf numFmtId="0" fontId="12" fillId="0" borderId="1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5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15" fillId="0" borderId="0" xfId="0" applyFont="1" applyAlignment="1">
      <alignment vertical="top"/>
    </xf>
    <xf numFmtId="49" fontId="8" fillId="0" borderId="4" xfId="0" applyNumberFormat="1" applyFont="1" applyBorder="1" applyAlignment="1">
      <alignment vertical="top" wrapText="1"/>
    </xf>
    <xf numFmtId="49" fontId="8" fillId="0" borderId="8" xfId="0" applyNumberFormat="1" applyFont="1" applyBorder="1" applyAlignment="1">
      <alignment horizontal="center" vertical="top" wrapText="1"/>
    </xf>
    <xf numFmtId="49" fontId="8" fillId="0" borderId="5" xfId="0" applyNumberFormat="1" applyFont="1" applyBorder="1" applyAlignment="1">
      <alignment horizontal="center" vertical="top" wrapText="1"/>
    </xf>
    <xf numFmtId="49" fontId="8" fillId="0" borderId="7" xfId="0" applyNumberFormat="1" applyFont="1" applyBorder="1" applyAlignment="1">
      <alignment horizontal="center" vertical="top" wrapText="1"/>
    </xf>
    <xf numFmtId="49" fontId="8" fillId="0" borderId="6" xfId="0" applyNumberFormat="1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8" fillId="0" borderId="6" xfId="0" applyFont="1" applyBorder="1" applyAlignment="1">
      <alignment vertical="top" wrapText="1"/>
    </xf>
    <xf numFmtId="0" fontId="11" fillId="0" borderId="5" xfId="0" applyFont="1" applyFill="1" applyBorder="1" applyAlignment="1">
      <alignment horizontal="center" vertical="top"/>
    </xf>
    <xf numFmtId="0" fontId="12" fillId="0" borderId="7" xfId="0" applyFont="1" applyBorder="1" applyAlignment="1">
      <alignment horizontal="left" vertical="top"/>
    </xf>
    <xf numFmtId="0" fontId="12" fillId="0" borderId="6" xfId="0" applyFont="1" applyBorder="1" applyAlignment="1">
      <alignment horizontal="left" vertical="top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99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6282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topLeftCell="B1" zoomScale="145" zoomScaleNormal="145" workbookViewId="0">
      <selection activeCell="H10" sqref="H10"/>
    </sheetView>
  </sheetViews>
  <sheetFormatPr defaultRowHeight="15" x14ac:dyDescent="0.25"/>
  <cols>
    <col min="1" max="1" width="5.7109375" style="1" customWidth="1"/>
    <col min="2" max="2" width="46.5703125" style="1" customWidth="1"/>
    <col min="3" max="3" width="18" style="1" customWidth="1"/>
    <col min="4" max="4" width="14.28515625" style="1" customWidth="1"/>
    <col min="5" max="5" width="11.28515625" style="1" customWidth="1"/>
    <col min="6" max="6" width="11.42578125" style="1"/>
    <col min="7" max="7" width="11.28515625" style="1" customWidth="1"/>
    <col min="8" max="8" width="11.42578125" style="1"/>
    <col min="9" max="9" width="12.7109375" style="1" customWidth="1"/>
    <col min="10" max="10" width="37" style="1" customWidth="1"/>
    <col min="11" max="1025" width="8.7109375" style="1" customWidth="1"/>
    <col min="1026" max="16384" width="9.140625" style="1"/>
  </cols>
  <sheetData>
    <row r="1" spans="1:10" ht="15.75" x14ac:dyDescent="0.2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15.75" x14ac:dyDescent="0.2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ht="15.75" x14ac:dyDescent="0.25">
      <c r="A3" s="2"/>
      <c r="B3" s="2"/>
      <c r="C3" s="2"/>
      <c r="D3" s="3"/>
      <c r="E3" s="3" t="s">
        <v>2</v>
      </c>
      <c r="F3" s="4" t="s">
        <v>43</v>
      </c>
      <c r="G3" s="5" t="s">
        <v>33</v>
      </c>
      <c r="H3" s="2"/>
      <c r="I3" s="2"/>
      <c r="J3" s="2"/>
    </row>
    <row r="4" spans="1:10" ht="9.75" customHeight="1" x14ac:dyDescent="0.25">
      <c r="A4" s="6"/>
      <c r="G4" s="7"/>
    </row>
    <row r="5" spans="1:10" ht="16.5" customHeight="1" x14ac:dyDescent="0.25">
      <c r="A5" s="31" t="s">
        <v>41</v>
      </c>
      <c r="B5" s="31"/>
      <c r="C5" s="31"/>
      <c r="D5" s="31"/>
      <c r="E5" s="31"/>
      <c r="F5" s="31"/>
    </row>
    <row r="6" spans="1:10" x14ac:dyDescent="0.25">
      <c r="A6" s="29" t="s">
        <v>3</v>
      </c>
      <c r="B6" s="29"/>
      <c r="C6" s="29"/>
      <c r="D6" s="29"/>
    </row>
    <row r="7" spans="1:10" ht="15.75" x14ac:dyDescent="0.25">
      <c r="A7" s="32" t="s">
        <v>40</v>
      </c>
      <c r="B7" s="32"/>
      <c r="C7" s="32"/>
      <c r="D7" s="32"/>
      <c r="E7" s="32"/>
      <c r="F7" s="32"/>
    </row>
    <row r="8" spans="1:10" x14ac:dyDescent="0.25">
      <c r="A8" s="29" t="s">
        <v>5</v>
      </c>
      <c r="B8" s="29"/>
      <c r="C8" s="29"/>
      <c r="D8" s="29"/>
      <c r="J8" s="1" t="s">
        <v>6</v>
      </c>
    </row>
    <row r="9" spans="1:10" ht="27.75" customHeight="1" x14ac:dyDescent="0.25">
      <c r="A9" s="28" t="s">
        <v>7</v>
      </c>
      <c r="B9" s="28" t="s">
        <v>8</v>
      </c>
      <c r="C9" s="26" t="s">
        <v>9</v>
      </c>
      <c r="D9" s="26" t="s">
        <v>10</v>
      </c>
      <c r="E9" s="26" t="s">
        <v>11</v>
      </c>
      <c r="F9" s="27" t="s">
        <v>12</v>
      </c>
      <c r="G9" s="26" t="s">
        <v>13</v>
      </c>
      <c r="H9" s="63" t="s">
        <v>14</v>
      </c>
      <c r="I9" s="63"/>
      <c r="J9" s="28" t="s">
        <v>15</v>
      </c>
    </row>
    <row r="10" spans="1:10" ht="27" customHeight="1" x14ac:dyDescent="0.25">
      <c r="A10" s="28"/>
      <c r="B10" s="28"/>
      <c r="C10" s="26"/>
      <c r="D10" s="26"/>
      <c r="E10" s="26"/>
      <c r="F10" s="27"/>
      <c r="G10" s="26"/>
      <c r="H10" s="64" t="s">
        <v>16</v>
      </c>
      <c r="I10" s="64" t="s">
        <v>17</v>
      </c>
      <c r="J10" s="28"/>
    </row>
    <row r="11" spans="1:10" ht="24.75" customHeight="1" x14ac:dyDescent="0.25">
      <c r="A11" s="28"/>
      <c r="B11" s="28"/>
      <c r="C11" s="26"/>
      <c r="D11" s="26"/>
      <c r="E11" s="26"/>
      <c r="F11" s="27"/>
      <c r="G11" s="26"/>
      <c r="H11" s="65" t="s">
        <v>18</v>
      </c>
      <c r="I11" s="65" t="s">
        <v>19</v>
      </c>
      <c r="J11" s="28"/>
    </row>
    <row r="12" spans="1:10" x14ac:dyDescent="0.25">
      <c r="A12" s="8">
        <v>1</v>
      </c>
      <c r="B12" s="8">
        <v>2</v>
      </c>
      <c r="C12" s="8">
        <v>3</v>
      </c>
      <c r="D12" s="8">
        <v>4</v>
      </c>
      <c r="E12" s="8">
        <v>5</v>
      </c>
      <c r="F12" s="8">
        <v>6</v>
      </c>
      <c r="G12" s="9">
        <v>7</v>
      </c>
      <c r="H12" s="8">
        <v>8</v>
      </c>
      <c r="I12" s="8">
        <v>9</v>
      </c>
      <c r="J12" s="8">
        <v>10</v>
      </c>
    </row>
    <row r="13" spans="1:10" s="33" customFormat="1" ht="26.25" customHeight="1" x14ac:dyDescent="0.25">
      <c r="A13" s="20"/>
      <c r="B13" s="21" t="s">
        <v>34</v>
      </c>
      <c r="C13" s="21"/>
      <c r="D13" s="21"/>
      <c r="E13" s="21"/>
      <c r="F13" s="21"/>
      <c r="G13" s="21"/>
      <c r="H13" s="21"/>
      <c r="I13" s="21"/>
      <c r="J13" s="21"/>
    </row>
    <row r="14" spans="1:10" s="34" customFormat="1" ht="32.25" customHeight="1" x14ac:dyDescent="0.25">
      <c r="A14" s="19"/>
      <c r="B14" s="23" t="s">
        <v>35</v>
      </c>
      <c r="C14" s="24"/>
      <c r="D14" s="24"/>
      <c r="E14" s="24"/>
      <c r="F14" s="24"/>
      <c r="G14" s="24"/>
      <c r="H14" s="24"/>
      <c r="I14" s="24"/>
      <c r="J14" s="25"/>
    </row>
    <row r="15" spans="1:10" s="33" customFormat="1" ht="78.75" customHeight="1" x14ac:dyDescent="0.25">
      <c r="A15" s="11" t="s">
        <v>20</v>
      </c>
      <c r="B15" s="12" t="s">
        <v>36</v>
      </c>
      <c r="C15" s="13" t="s">
        <v>4</v>
      </c>
      <c r="D15" s="14" t="s">
        <v>21</v>
      </c>
      <c r="E15" s="14">
        <v>440.7</v>
      </c>
      <c r="F15" s="14">
        <v>440.7</v>
      </c>
      <c r="G15" s="14">
        <v>440.7</v>
      </c>
      <c r="H15" s="14">
        <f>F15-G15</f>
        <v>0</v>
      </c>
      <c r="I15" s="15">
        <f>IF(G15=0,0,(G15/F15))</f>
        <v>1</v>
      </c>
      <c r="J15" s="16" t="s">
        <v>51</v>
      </c>
    </row>
    <row r="16" spans="1:10" s="33" customFormat="1" ht="54" customHeight="1" x14ac:dyDescent="0.25">
      <c r="A16" s="54" t="s">
        <v>22</v>
      </c>
      <c r="B16" s="57" t="s">
        <v>37</v>
      </c>
      <c r="C16" s="13" t="s">
        <v>4</v>
      </c>
      <c r="D16" s="14" t="s">
        <v>21</v>
      </c>
      <c r="E16" s="14">
        <v>797.4</v>
      </c>
      <c r="F16" s="14">
        <v>797.4</v>
      </c>
      <c r="G16" s="14">
        <f>417.2+380.2</f>
        <v>797.4</v>
      </c>
      <c r="H16" s="14">
        <f>F16-G16</f>
        <v>0</v>
      </c>
      <c r="I16" s="15">
        <f>IF(G16=0,0,(G16/F16))</f>
        <v>1</v>
      </c>
      <c r="J16" s="16" t="s">
        <v>54</v>
      </c>
    </row>
    <row r="17" spans="1:10" s="33" customFormat="1" ht="27.75" customHeight="1" x14ac:dyDescent="0.25">
      <c r="A17" s="55"/>
      <c r="B17" s="58"/>
      <c r="C17" s="13" t="s">
        <v>44</v>
      </c>
      <c r="D17" s="14" t="s">
        <v>21</v>
      </c>
      <c r="E17" s="14">
        <v>166.7</v>
      </c>
      <c r="F17" s="14">
        <v>166.7</v>
      </c>
      <c r="G17" s="14">
        <v>166.7</v>
      </c>
      <c r="H17" s="14">
        <f>F17-G17</f>
        <v>0</v>
      </c>
      <c r="I17" s="15">
        <f>IF(G17=0,0,(G17/F17))</f>
        <v>1</v>
      </c>
      <c r="J17" s="16" t="s">
        <v>45</v>
      </c>
    </row>
    <row r="18" spans="1:10" s="33" customFormat="1" ht="40.5" customHeight="1" x14ac:dyDescent="0.25">
      <c r="A18" s="55"/>
      <c r="B18" s="59"/>
      <c r="C18" s="13" t="s">
        <v>4</v>
      </c>
      <c r="D18" s="13" t="s">
        <v>42</v>
      </c>
      <c r="E18" s="14">
        <v>500</v>
      </c>
      <c r="F18" s="14">
        <v>500</v>
      </c>
      <c r="G18" s="14">
        <v>500</v>
      </c>
      <c r="H18" s="14">
        <f>F18-G18</f>
        <v>0</v>
      </c>
      <c r="I18" s="15">
        <f>IF(G18=0,0,(G18/F18))</f>
        <v>1</v>
      </c>
      <c r="J18" s="16" t="s">
        <v>53</v>
      </c>
    </row>
    <row r="19" spans="1:10" s="33" customFormat="1" ht="15" customHeight="1" x14ac:dyDescent="0.25">
      <c r="A19" s="56"/>
      <c r="B19" s="53" t="s">
        <v>46</v>
      </c>
      <c r="C19" s="52"/>
      <c r="D19" s="13"/>
      <c r="E19" s="14">
        <f>SUBTOTAL(9,E16:E18)</f>
        <v>1464.1</v>
      </c>
      <c r="F19" s="14">
        <f t="shared" ref="F19:H19" si="0">SUBTOTAL(9,F16:F18)</f>
        <v>1464.1</v>
      </c>
      <c r="G19" s="14">
        <f t="shared" si="0"/>
        <v>1464.1</v>
      </c>
      <c r="H19" s="14">
        <f t="shared" si="0"/>
        <v>0</v>
      </c>
      <c r="I19" s="15">
        <f>IF(G19=0,0,(G19/F19))</f>
        <v>1</v>
      </c>
      <c r="J19" s="16"/>
    </row>
    <row r="20" spans="1:10" s="33" customFormat="1" ht="15.75" customHeight="1" x14ac:dyDescent="0.25">
      <c r="A20" s="22" t="s">
        <v>23</v>
      </c>
      <c r="B20" s="22"/>
      <c r="C20" s="22"/>
      <c r="D20" s="14"/>
      <c r="E20" s="17">
        <f>SUBTOTAL(9,E15:E19)</f>
        <v>1904.8</v>
      </c>
      <c r="F20" s="17">
        <f>SUBTOTAL(9,F15:F19)</f>
        <v>1904.8</v>
      </c>
      <c r="G20" s="17">
        <f>SUBTOTAL(9,G15:G19)</f>
        <v>1904.8</v>
      </c>
      <c r="H20" s="17">
        <f>SUBTOTAL(9,H15:H19)</f>
        <v>0</v>
      </c>
      <c r="I20" s="18">
        <f>IF(G20=0,0,(G20/F20))</f>
        <v>1</v>
      </c>
      <c r="J20" s="17"/>
    </row>
    <row r="21" spans="1:10" s="33" customFormat="1" x14ac:dyDescent="0.25">
      <c r="A21" s="10"/>
      <c r="B21" s="35" t="s">
        <v>39</v>
      </c>
      <c r="C21" s="36"/>
      <c r="D21" s="36"/>
      <c r="E21" s="36"/>
      <c r="F21" s="36"/>
      <c r="G21" s="36"/>
      <c r="H21" s="36"/>
      <c r="I21" s="37"/>
      <c r="J21" s="36"/>
    </row>
    <row r="22" spans="1:10" s="33" customFormat="1" ht="39.75" customHeight="1" x14ac:dyDescent="0.25">
      <c r="A22" s="11" t="s">
        <v>24</v>
      </c>
      <c r="B22" s="12" t="s">
        <v>38</v>
      </c>
      <c r="C22" s="13" t="s">
        <v>4</v>
      </c>
      <c r="D22" s="14" t="s">
        <v>21</v>
      </c>
      <c r="E22" s="14">
        <v>1255.2</v>
      </c>
      <c r="F22" s="14">
        <v>1255.2</v>
      </c>
      <c r="G22" s="14">
        <v>1255.2</v>
      </c>
      <c r="H22" s="14">
        <f>F22-G22</f>
        <v>0</v>
      </c>
      <c r="I22" s="15">
        <f>IF(G22=0,0,(G22/F22))</f>
        <v>1</v>
      </c>
      <c r="J22" s="16" t="s">
        <v>52</v>
      </c>
    </row>
    <row r="23" spans="1:10" s="33" customFormat="1" ht="16.5" customHeight="1" x14ac:dyDescent="0.25">
      <c r="A23" s="22" t="s">
        <v>25</v>
      </c>
      <c r="B23" s="22"/>
      <c r="C23" s="22"/>
      <c r="D23" s="14"/>
      <c r="E23" s="17">
        <f>SUBTOTAL(9,E22:E22)</f>
        <v>1255.2</v>
      </c>
      <c r="F23" s="17">
        <f>SUBTOTAL(9,F22:F22)</f>
        <v>1255.2</v>
      </c>
      <c r="G23" s="17">
        <f>SUBTOTAL(9,G22:G22)</f>
        <v>1255.2</v>
      </c>
      <c r="H23" s="17">
        <f>SUBTOTAL(9,H22:H22)</f>
        <v>0</v>
      </c>
      <c r="I23" s="18">
        <f>IF(G23=0,0,(G23/F23))</f>
        <v>1</v>
      </c>
      <c r="J23" s="17"/>
    </row>
    <row r="24" spans="1:10" s="33" customFormat="1" ht="16.5" customHeight="1" x14ac:dyDescent="0.25">
      <c r="A24" s="60" t="s">
        <v>26</v>
      </c>
      <c r="B24" s="60"/>
      <c r="C24" s="60"/>
      <c r="D24" s="38"/>
      <c r="E24" s="39">
        <f>E20+E23</f>
        <v>3160</v>
      </c>
      <c r="F24" s="39">
        <f t="shared" ref="F24:H24" si="1">F20+F23</f>
        <v>3160</v>
      </c>
      <c r="G24" s="39">
        <f t="shared" si="1"/>
        <v>3160</v>
      </c>
      <c r="H24" s="39">
        <f t="shared" si="1"/>
        <v>0</v>
      </c>
      <c r="I24" s="40">
        <f t="shared" ref="I24:I29" si="2">IF(G24=0,0,(G24/F24))</f>
        <v>1</v>
      </c>
      <c r="J24" s="39"/>
    </row>
    <row r="25" spans="1:10" s="33" customFormat="1" ht="16.5" customHeight="1" x14ac:dyDescent="0.25">
      <c r="A25" s="61" t="s">
        <v>47</v>
      </c>
      <c r="B25" s="61"/>
      <c r="C25" s="61"/>
      <c r="D25" s="14" t="s">
        <v>21</v>
      </c>
      <c r="E25" s="42">
        <f>E24-E26</f>
        <v>2660</v>
      </c>
      <c r="F25" s="42">
        <f t="shared" ref="F25:H25" si="3">F24-F26</f>
        <v>2660</v>
      </c>
      <c r="G25" s="42">
        <f t="shared" si="3"/>
        <v>2660</v>
      </c>
      <c r="H25" s="42">
        <f t="shared" si="3"/>
        <v>0</v>
      </c>
      <c r="I25" s="43">
        <f t="shared" si="2"/>
        <v>1</v>
      </c>
      <c r="J25" s="44"/>
    </row>
    <row r="26" spans="1:10" s="33" customFormat="1" ht="39.75" customHeight="1" x14ac:dyDescent="0.25">
      <c r="A26" s="62"/>
      <c r="B26" s="62"/>
      <c r="C26" s="62"/>
      <c r="D26" s="13" t="s">
        <v>42</v>
      </c>
      <c r="E26" s="42">
        <f>E18</f>
        <v>500</v>
      </c>
      <c r="F26" s="42">
        <f t="shared" ref="F26:H26" si="4">F18</f>
        <v>500</v>
      </c>
      <c r="G26" s="42">
        <f t="shared" si="4"/>
        <v>500</v>
      </c>
      <c r="H26" s="42">
        <f t="shared" si="4"/>
        <v>0</v>
      </c>
      <c r="I26" s="43">
        <f t="shared" ref="I26" si="5">IF(G26=0,0,(G26/F26))</f>
        <v>1</v>
      </c>
      <c r="J26" s="44"/>
    </row>
    <row r="27" spans="1:10" s="33" customFormat="1" ht="17.25" customHeight="1" x14ac:dyDescent="0.25">
      <c r="A27" s="41" t="s">
        <v>27</v>
      </c>
      <c r="B27" s="41"/>
      <c r="C27" s="41"/>
      <c r="D27" s="14"/>
      <c r="E27" s="42">
        <v>0</v>
      </c>
      <c r="F27" s="42">
        <v>0</v>
      </c>
      <c r="G27" s="42">
        <v>0</v>
      </c>
      <c r="H27" s="42">
        <v>0</v>
      </c>
      <c r="I27" s="43">
        <f t="shared" si="2"/>
        <v>0</v>
      </c>
      <c r="J27" s="44"/>
    </row>
    <row r="28" spans="1:10" s="33" customFormat="1" ht="17.25" customHeight="1" x14ac:dyDescent="0.25">
      <c r="A28" s="45" t="s">
        <v>28</v>
      </c>
      <c r="B28" s="45"/>
      <c r="C28" s="45"/>
      <c r="D28" s="14"/>
      <c r="E28" s="42">
        <f>E24-E29</f>
        <v>2993.3</v>
      </c>
      <c r="F28" s="42">
        <f t="shared" ref="F28:H28" si="6">F24-F29</f>
        <v>2993.3</v>
      </c>
      <c r="G28" s="42">
        <f t="shared" si="6"/>
        <v>2993.3</v>
      </c>
      <c r="H28" s="42">
        <f t="shared" si="6"/>
        <v>0</v>
      </c>
      <c r="I28" s="43">
        <f t="shared" ref="I28" si="7">IF(G28=0,0,(G28/F28))</f>
        <v>1</v>
      </c>
      <c r="J28" s="44"/>
    </row>
    <row r="29" spans="1:10" s="33" customFormat="1" ht="17.25" customHeight="1" x14ac:dyDescent="0.25">
      <c r="A29" s="45" t="s">
        <v>48</v>
      </c>
      <c r="B29" s="45"/>
      <c r="C29" s="45"/>
      <c r="D29" s="14"/>
      <c r="E29" s="42">
        <f>E17</f>
        <v>166.7</v>
      </c>
      <c r="F29" s="42">
        <f t="shared" ref="F29:H29" si="8">F17</f>
        <v>166.7</v>
      </c>
      <c r="G29" s="42">
        <f t="shared" si="8"/>
        <v>166.7</v>
      </c>
      <c r="H29" s="42">
        <f t="shared" si="8"/>
        <v>0</v>
      </c>
      <c r="I29" s="43">
        <f t="shared" si="2"/>
        <v>1</v>
      </c>
      <c r="J29" s="44"/>
    </row>
    <row r="30" spans="1:10" s="33" customFormat="1" ht="15.75" x14ac:dyDescent="0.25">
      <c r="A30" s="46"/>
    </row>
    <row r="31" spans="1:10" s="33" customFormat="1" x14ac:dyDescent="0.25">
      <c r="A31" s="47" t="s">
        <v>4</v>
      </c>
      <c r="B31" s="48"/>
      <c r="C31" s="34" t="s">
        <v>29</v>
      </c>
      <c r="D31" s="48"/>
      <c r="F31" s="33" t="s">
        <v>30</v>
      </c>
      <c r="G31" s="48"/>
      <c r="H31" s="34" t="s">
        <v>31</v>
      </c>
    </row>
    <row r="32" spans="1:10" s="33" customFormat="1" ht="18" x14ac:dyDescent="0.25">
      <c r="A32" s="49"/>
      <c r="B32" s="50" t="s">
        <v>32</v>
      </c>
    </row>
    <row r="33" spans="1:8" s="33" customFormat="1" x14ac:dyDescent="0.25">
      <c r="A33" s="47" t="s">
        <v>44</v>
      </c>
      <c r="B33" s="48"/>
      <c r="C33" s="34" t="s">
        <v>49</v>
      </c>
      <c r="D33" s="48"/>
      <c r="G33" s="48"/>
      <c r="H33" s="34"/>
    </row>
    <row r="34" spans="1:8" s="33" customFormat="1" ht="18" x14ac:dyDescent="0.25">
      <c r="A34" s="49"/>
      <c r="B34" s="50" t="s">
        <v>32</v>
      </c>
    </row>
    <row r="35" spans="1:8" s="33" customFormat="1" x14ac:dyDescent="0.25">
      <c r="A35" s="51" t="s">
        <v>50</v>
      </c>
    </row>
    <row r="36" spans="1:8" s="33" customFormat="1" x14ac:dyDescent="0.25"/>
    <row r="37" spans="1:8" s="33" customFormat="1" x14ac:dyDescent="0.25"/>
  </sheetData>
  <mergeCells count="25">
    <mergeCell ref="A1:J1"/>
    <mergeCell ref="A2:J2"/>
    <mergeCell ref="A5:F5"/>
    <mergeCell ref="A6:D6"/>
    <mergeCell ref="A7:F7"/>
    <mergeCell ref="A8:D8"/>
    <mergeCell ref="A9:A11"/>
    <mergeCell ref="B9:B11"/>
    <mergeCell ref="C9:C11"/>
    <mergeCell ref="D9:D11"/>
    <mergeCell ref="E9:E11"/>
    <mergeCell ref="F9:F11"/>
    <mergeCell ref="G9:G11"/>
    <mergeCell ref="H9:I9"/>
    <mergeCell ref="J9:J11"/>
    <mergeCell ref="A24:C24"/>
    <mergeCell ref="A27:C27"/>
    <mergeCell ref="A29:C29"/>
    <mergeCell ref="B13:J13"/>
    <mergeCell ref="A20:C20"/>
    <mergeCell ref="A23:C23"/>
    <mergeCell ref="B14:J14"/>
    <mergeCell ref="A26:C26"/>
    <mergeCell ref="A25:C25"/>
    <mergeCell ref="A28:C28"/>
  </mergeCells>
  <pageMargins left="0.15748031496062992" right="0.15748031496062992" top="0.74803149606299213" bottom="0.15748031496062992" header="0.51181102362204722" footer="0.51181102362204722"/>
  <pageSetup paperSize="9" scale="80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Дергилев Олег Владимирович</dc:creator>
  <dc:description/>
  <cp:lastModifiedBy>Дергилев Олег Владимирович</cp:lastModifiedBy>
  <cp:revision>3</cp:revision>
  <cp:lastPrinted>2019-12-30T11:13:17Z</cp:lastPrinted>
  <dcterms:created xsi:type="dcterms:W3CDTF">2006-09-16T00:00:00Z</dcterms:created>
  <dcterms:modified xsi:type="dcterms:W3CDTF">2019-12-30T11:13:20Z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