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405" windowWidth="27360" windowHeight="13005"/>
  </bookViews>
  <sheets>
    <sheet name="НМЦК" sheetId="38" r:id="rId1"/>
  </sheets>
  <definedNames>
    <definedName name="_xlnm._FilterDatabase" localSheetId="0" hidden="1">НМЦК!$A$5:$K$12</definedName>
  </definedNames>
  <calcPr calcId="145621"/>
</workbook>
</file>

<file path=xl/calcChain.xml><?xml version="1.0" encoding="utf-8"?>
<calcChain xmlns="http://schemas.openxmlformats.org/spreadsheetml/2006/main">
  <c r="P19" i="38" l="1"/>
  <c r="K19" i="38"/>
  <c r="J17" i="38" l="1"/>
  <c r="J12" i="38"/>
  <c r="K12" i="38" s="1"/>
  <c r="P20" i="38" s="1"/>
  <c r="K17" i="38" l="1"/>
  <c r="K16" i="38"/>
  <c r="J7" i="38"/>
  <c r="K7" i="38" s="1"/>
  <c r="K11" i="38" s="1"/>
  <c r="K18" i="38" l="1"/>
  <c r="P21" i="38"/>
</calcChain>
</file>

<file path=xl/sharedStrings.xml><?xml version="1.0" encoding="utf-8"?>
<sst xmlns="http://schemas.openxmlformats.org/spreadsheetml/2006/main" count="43" uniqueCount="37">
  <si>
    <t>№ п\п</t>
  </si>
  <si>
    <t>Наименование и описание объекта закупки</t>
  </si>
  <si>
    <t>Ед. изм.</t>
  </si>
  <si>
    <t>Единичные цены (тарифы)</t>
  </si>
  <si>
    <t>1*</t>
  </si>
  <si>
    <t>2*</t>
  </si>
  <si>
    <t>3*</t>
  </si>
  <si>
    <t>Начальная цена, руб.</t>
  </si>
  <si>
    <t>Средняя цена, руб.</t>
  </si>
  <si>
    <t>Администрация</t>
  </si>
  <si>
    <t>Итого по виду товара</t>
  </si>
  <si>
    <t>Итого: начальная (максимальная) цена контракта</t>
  </si>
  <si>
    <t>Метод обоснования начальной (максимальной) цены: метод сопоставления розничных цен</t>
  </si>
  <si>
    <t xml:space="preserve">Способ размещения заказа: электронный аукцион </t>
  </si>
  <si>
    <t>Общее количество</t>
  </si>
  <si>
    <t>Наименование отдела (упр)</t>
  </si>
  <si>
    <t xml:space="preserve"> 1*: </t>
  </si>
  <si>
    <t>Гл. специалист                                                                                                                                       Н.Б. Королева</t>
  </si>
  <si>
    <t xml:space="preserve"> 2*: </t>
  </si>
  <si>
    <t xml:space="preserve"> 3*: </t>
  </si>
  <si>
    <t>КТРУ/ОКПД2</t>
  </si>
  <si>
    <t>Шт.</t>
  </si>
  <si>
    <t>коммерческое предложение  исх. №900 от 05.05.2021 г.</t>
  </si>
  <si>
    <t>коммерческое предложение  № 1035 от 05.05.2021 г.</t>
  </si>
  <si>
    <t>коммерческое предложение  № 611 от 05.05.2021 г.</t>
  </si>
  <si>
    <t xml:space="preserve">Итого </t>
  </si>
  <si>
    <t>IV. Обоснование начальной максимальной цены на поставку канцелярских товаров</t>
  </si>
  <si>
    <t>Отдел опеки и попечительства</t>
  </si>
  <si>
    <t>26.51.33.141-000000002</t>
  </si>
  <si>
    <t xml:space="preserve">Линейка
Длина разметки:  &gt; 25  и  ≤ 30 (см) Материал: Пластик  
Шкала измерения: Сантиметровая
</t>
  </si>
  <si>
    <t>Администрация города Югорска</t>
  </si>
  <si>
    <t>27.20.11.000-00000004</t>
  </si>
  <si>
    <t>опека</t>
  </si>
  <si>
    <t>Дата составления расчета: 18.05.2021 г.</t>
  </si>
  <si>
    <t xml:space="preserve">Элемент первичный и батарея первичных элементов 
Размер элемента питания: АА
Тип электролита элемента питания: Щелочной (алкалиновый) (LR)
Форма элемента питания: Цилиндрическая.
</t>
  </si>
  <si>
    <t xml:space="preserve">Элемент первичный и батарея первичных элементов 
Размер элемента питания: ААА
Тип электролита элемента питания: Щелочной (алкалиновый) (LR)
Форма элемента питания: Цилиндрическая 
</t>
  </si>
  <si>
    <t>Итого: Начальная (максимальная) цена контракта: 16 621 (шестнадцать тысяч шестьсот двадцать один ) рубль 68 копеек.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</si>
</sst>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</font>
    <font>
      <sz val="9"/>
      <name val="Times New Roman"/>
      <family val="1"/>
      <charset val="204"/>
    </font>
    <font>
      <b/>
      <sz val="12"/>
      <color rgb="FF000000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b/>
      <sz val="9"/>
      <name val="Times New Roman"/>
      <family val="1"/>
      <charset val="204"/>
    </font>
    <font>
      <b/>
      <sz val="12"/>
      <color theme="1"/>
      <name val="PT Astra Serif"/>
      <family val="1"/>
      <charset val="204"/>
    </font>
    <font>
      <b/>
      <sz val="9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100">
    <xf numFmtId="0" fontId="0" fillId="0" borderId="0" xfId="0"/>
    <xf numFmtId="0" fontId="6" fillId="0" borderId="0" xfId="0" applyFont="1" applyFill="1" applyBorder="1"/>
    <xf numFmtId="0" fontId="7" fillId="0" borderId="0" xfId="0" applyFont="1" applyFill="1" applyBorder="1" applyAlignment="1"/>
    <xf numFmtId="0" fontId="7" fillId="0" borderId="0" xfId="0" applyFont="1" applyFill="1" applyAlignment="1"/>
    <xf numFmtId="0" fontId="7" fillId="0" borderId="0" xfId="0" applyFont="1" applyFill="1" applyAlignment="1">
      <alignment wrapText="1"/>
    </xf>
    <xf numFmtId="0" fontId="4" fillId="0" borderId="0" xfId="0" applyFont="1" applyFill="1" applyAlignment="1"/>
    <xf numFmtId="0" fontId="3" fillId="0" borderId="0" xfId="0" applyFont="1"/>
    <xf numFmtId="0" fontId="5" fillId="0" borderId="0" xfId="0" applyFont="1" applyFill="1" applyAlignment="1"/>
    <xf numFmtId="0" fontId="10" fillId="0" borderId="0" xfId="0" applyFont="1" applyFill="1" applyBorder="1" applyAlignment="1"/>
    <xf numFmtId="0" fontId="9" fillId="0" borderId="0" xfId="0" applyFont="1" applyFill="1" applyAlignment="1"/>
    <xf numFmtId="0" fontId="10" fillId="4" borderId="0" xfId="0" applyFont="1" applyFill="1" applyBorder="1" applyAlignment="1"/>
    <xf numFmtId="0" fontId="11" fillId="4" borderId="6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4" fontId="10" fillId="4" borderId="2" xfId="1" applyNumberFormat="1" applyFont="1" applyFill="1" applyBorder="1" applyAlignment="1">
      <alignment horizontal="center" vertical="center"/>
    </xf>
    <xf numFmtId="4" fontId="10" fillId="4" borderId="7" xfId="1" applyNumberFormat="1" applyFont="1" applyFill="1" applyBorder="1" applyAlignment="1">
      <alignment horizontal="center" vertical="center"/>
    </xf>
    <xf numFmtId="4" fontId="10" fillId="4" borderId="2" xfId="0" applyNumberFormat="1" applyFont="1" applyFill="1" applyBorder="1" applyAlignment="1">
      <alignment horizontal="center" vertical="center"/>
    </xf>
    <xf numFmtId="4" fontId="10" fillId="4" borderId="8" xfId="1" applyNumberFormat="1" applyFont="1" applyFill="1" applyBorder="1" applyAlignment="1">
      <alignment horizontal="center" vertical="center"/>
    </xf>
    <xf numFmtId="4" fontId="11" fillId="4" borderId="2" xfId="1" applyNumberFormat="1" applyFont="1" applyFill="1" applyBorder="1" applyAlignment="1">
      <alignment horizontal="center" vertical="center"/>
    </xf>
    <xf numFmtId="0" fontId="11" fillId="4" borderId="0" xfId="0" quotePrefix="1" applyFont="1" applyFill="1" applyAlignment="1">
      <alignment horizontal="left"/>
    </xf>
    <xf numFmtId="0" fontId="10" fillId="4" borderId="0" xfId="1" applyFont="1" applyFill="1" applyBorder="1" applyAlignment="1">
      <alignment horizontal="center" vertical="center" wrapText="1"/>
    </xf>
    <xf numFmtId="4" fontId="10" fillId="4" borderId="0" xfId="1" applyNumberFormat="1" applyFont="1" applyFill="1" applyBorder="1" applyAlignment="1">
      <alignment horizontal="center" vertical="center"/>
    </xf>
    <xf numFmtId="4" fontId="11" fillId="4" borderId="0" xfId="1" applyNumberFormat="1" applyFont="1" applyFill="1" applyBorder="1" applyAlignment="1">
      <alignment horizontal="center" vertical="center"/>
    </xf>
    <xf numFmtId="0" fontId="10" fillId="4" borderId="0" xfId="1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4" borderId="0" xfId="0" applyFont="1" applyFill="1" applyAlignment="1">
      <alignment vertical="center"/>
    </xf>
    <xf numFmtId="0" fontId="10" fillId="4" borderId="0" xfId="0" applyFont="1" applyFill="1" applyBorder="1" applyAlignment="1">
      <alignment horizontal="center" vertical="center"/>
    </xf>
    <xf numFmtId="4" fontId="10" fillId="4" borderId="0" xfId="0" applyNumberFormat="1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 wrapText="1"/>
    </xf>
    <xf numFmtId="0" fontId="9" fillId="0" borderId="0" xfId="0" applyFont="1"/>
    <xf numFmtId="4" fontId="9" fillId="0" borderId="9" xfId="0" applyNumberFormat="1" applyFont="1" applyBorder="1" applyAlignment="1">
      <alignment horizontal="center" vertical="center"/>
    </xf>
    <xf numFmtId="0" fontId="10" fillId="4" borderId="2" xfId="1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4" fontId="10" fillId="4" borderId="5" xfId="2" applyNumberFormat="1" applyFont="1" applyFill="1" applyBorder="1" applyAlignment="1">
      <alignment horizontal="center" vertical="center"/>
    </xf>
    <xf numFmtId="4" fontId="10" fillId="4" borderId="5" xfId="0" applyNumberFormat="1" applyFont="1" applyFill="1" applyBorder="1" applyAlignment="1">
      <alignment horizontal="center" vertical="center"/>
    </xf>
    <xf numFmtId="0" fontId="10" fillId="4" borderId="5" xfId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/>
    </xf>
    <xf numFmtId="0" fontId="10" fillId="4" borderId="9" xfId="1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/>
    </xf>
    <xf numFmtId="4" fontId="10" fillId="4" borderId="9" xfId="0" applyNumberFormat="1" applyFont="1" applyFill="1" applyBorder="1" applyAlignment="1">
      <alignment horizontal="center" vertical="center"/>
    </xf>
    <xf numFmtId="0" fontId="10" fillId="4" borderId="2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0" borderId="2" xfId="0" applyFont="1" applyFill="1" applyBorder="1" applyAlignment="1"/>
    <xf numFmtId="0" fontId="0" fillId="0" borderId="2" xfId="0" applyBorder="1"/>
    <xf numFmtId="4" fontId="0" fillId="0" borderId="0" xfId="0" applyNumberFormat="1"/>
    <xf numFmtId="4" fontId="10" fillId="4" borderId="9" xfId="1" applyNumberFormat="1" applyFont="1" applyFill="1" applyBorder="1" applyAlignment="1">
      <alignment horizontal="center" vertical="center"/>
    </xf>
    <xf numFmtId="4" fontId="10" fillId="4" borderId="14" xfId="1" applyNumberFormat="1" applyFont="1" applyFill="1" applyBorder="1" applyAlignment="1">
      <alignment horizontal="center" vertical="center"/>
    </xf>
    <xf numFmtId="4" fontId="11" fillId="4" borderId="9" xfId="1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/>
    <xf numFmtId="0" fontId="9" fillId="4" borderId="2" xfId="0" applyFont="1" applyFill="1" applyBorder="1" applyAlignment="1">
      <alignment horizontal="center" vertical="center" wrapText="1"/>
    </xf>
    <xf numFmtId="4" fontId="0" fillId="0" borderId="2" xfId="0" applyNumberFormat="1" applyBorder="1"/>
    <xf numFmtId="0" fontId="10" fillId="4" borderId="5" xfId="1" applyFont="1" applyFill="1" applyBorder="1" applyAlignment="1">
      <alignment horizontal="center" vertical="center" wrapText="1"/>
    </xf>
    <xf numFmtId="0" fontId="10" fillId="4" borderId="9" xfId="1" applyFont="1" applyFill="1" applyBorder="1" applyAlignment="1">
      <alignment horizontal="center" vertical="center" wrapText="1"/>
    </xf>
    <xf numFmtId="0" fontId="10" fillId="4" borderId="6" xfId="1" applyFont="1" applyFill="1" applyBorder="1" applyAlignment="1">
      <alignment horizontal="center" vertical="center" wrapText="1"/>
    </xf>
    <xf numFmtId="0" fontId="10" fillId="4" borderId="0" xfId="1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1" fillId="4" borderId="13" xfId="1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top"/>
    </xf>
    <xf numFmtId="0" fontId="9" fillId="4" borderId="0" xfId="0" applyFont="1" applyFill="1" applyAlignment="1">
      <alignment horizontal="center"/>
    </xf>
    <xf numFmtId="0" fontId="10" fillId="4" borderId="11" xfId="0" applyFont="1" applyFill="1" applyBorder="1" applyAlignment="1"/>
    <xf numFmtId="0" fontId="9" fillId="4" borderId="11" xfId="0" applyFont="1" applyFill="1" applyBorder="1" applyAlignment="1"/>
    <xf numFmtId="0" fontId="9" fillId="4" borderId="6" xfId="0" applyFont="1" applyFill="1" applyBorder="1" applyAlignment="1">
      <alignment horizontal="center" vertical="center" wrapText="1"/>
    </xf>
    <xf numFmtId="0" fontId="10" fillId="4" borderId="3" xfId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4" fontId="10" fillId="4" borderId="5" xfId="0" applyNumberFormat="1" applyFont="1" applyFill="1" applyBorder="1" applyAlignment="1">
      <alignment horizontal="center" vertical="center"/>
    </xf>
    <xf numFmtId="4" fontId="9" fillId="0" borderId="9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0" fontId="10" fillId="4" borderId="1" xfId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4" fontId="10" fillId="4" borderId="9" xfId="0" applyNumberFormat="1" applyFont="1" applyFill="1" applyBorder="1" applyAlignment="1">
      <alignment horizontal="center" vertical="center"/>
    </xf>
    <xf numFmtId="4" fontId="10" fillId="4" borderId="6" xfId="0" applyNumberFormat="1" applyFont="1" applyFill="1" applyBorder="1" applyAlignment="1">
      <alignment horizontal="center" vertical="center"/>
    </xf>
    <xf numFmtId="4" fontId="10" fillId="4" borderId="5" xfId="2" applyNumberFormat="1" applyFont="1" applyFill="1" applyBorder="1" applyAlignment="1">
      <alignment horizontal="center" vertical="center"/>
    </xf>
    <xf numFmtId="4" fontId="10" fillId="4" borderId="9" xfId="2" applyNumberFormat="1" applyFont="1" applyFill="1" applyBorder="1" applyAlignment="1">
      <alignment horizontal="center" vertical="center"/>
    </xf>
    <xf numFmtId="4" fontId="10" fillId="4" borderId="6" xfId="2" applyNumberFormat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topLeftCell="A4" zoomScaleNormal="100" workbookViewId="0">
      <selection activeCell="P20" sqref="P20"/>
    </sheetView>
  </sheetViews>
  <sheetFormatPr defaultRowHeight="15" x14ac:dyDescent="0.25"/>
  <cols>
    <col min="1" max="1" width="3.42578125" customWidth="1"/>
    <col min="2" max="2" width="19.140625" customWidth="1"/>
    <col min="3" max="3" width="39.28515625" customWidth="1"/>
    <col min="4" max="4" width="16.5703125" customWidth="1"/>
    <col min="5" max="5" width="5.28515625" customWidth="1"/>
    <col min="6" max="6" width="7.85546875" customWidth="1"/>
    <col min="7" max="7" width="10.42578125" customWidth="1"/>
    <col min="8" max="8" width="9.42578125" customWidth="1"/>
    <col min="9" max="9" width="13.7109375" customWidth="1"/>
    <col min="10" max="10" width="22" customWidth="1"/>
    <col min="11" max="11" width="16.42578125" customWidth="1"/>
    <col min="14" max="14" width="10.42578125" customWidth="1"/>
    <col min="16" max="16" width="11.7109375" customWidth="1"/>
  </cols>
  <sheetData>
    <row r="1" spans="1:12" x14ac:dyDescent="0.25">
      <c r="A1" s="67" t="s">
        <v>26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1"/>
    </row>
    <row r="2" spans="1:12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1"/>
    </row>
    <row r="3" spans="1:12" ht="15.75" x14ac:dyDescent="0.25">
      <c r="A3" s="8" t="s">
        <v>12</v>
      </c>
      <c r="B3" s="9"/>
      <c r="C3" s="9"/>
      <c r="D3" s="9"/>
      <c r="E3" s="9"/>
      <c r="F3" s="9"/>
      <c r="G3" s="9"/>
      <c r="H3" s="9"/>
      <c r="I3" s="9"/>
      <c r="J3" s="9"/>
      <c r="K3" s="9"/>
      <c r="L3" s="7"/>
    </row>
    <row r="4" spans="1:12" ht="15.75" x14ac:dyDescent="0.25">
      <c r="A4" s="69" t="s">
        <v>13</v>
      </c>
      <c r="B4" s="70"/>
      <c r="C4" s="70"/>
      <c r="D4" s="70"/>
      <c r="E4" s="70"/>
      <c r="F4" s="70"/>
      <c r="G4" s="70"/>
      <c r="H4" s="70"/>
      <c r="I4" s="70"/>
      <c r="J4" s="70"/>
      <c r="K4" s="10"/>
      <c r="L4" s="2"/>
    </row>
    <row r="5" spans="1:12" ht="15.75" customHeight="1" x14ac:dyDescent="0.25">
      <c r="A5" s="51" t="s">
        <v>0</v>
      </c>
      <c r="B5" s="51" t="s">
        <v>20</v>
      </c>
      <c r="C5" s="51" t="s">
        <v>1</v>
      </c>
      <c r="D5" s="51" t="s">
        <v>15</v>
      </c>
      <c r="E5" s="51" t="s">
        <v>2</v>
      </c>
      <c r="F5" s="72" t="s">
        <v>14</v>
      </c>
      <c r="G5" s="59" t="s">
        <v>3</v>
      </c>
      <c r="H5" s="59"/>
      <c r="I5" s="59"/>
      <c r="J5" s="74" t="s">
        <v>8</v>
      </c>
      <c r="K5" s="76" t="s">
        <v>7</v>
      </c>
      <c r="L5" s="3"/>
    </row>
    <row r="6" spans="1:12" ht="51.75" customHeight="1" x14ac:dyDescent="0.25">
      <c r="A6" s="71"/>
      <c r="B6" s="71"/>
      <c r="C6" s="71"/>
      <c r="D6" s="71"/>
      <c r="E6" s="71"/>
      <c r="F6" s="73"/>
      <c r="G6" s="11" t="s">
        <v>4</v>
      </c>
      <c r="H6" s="11" t="s">
        <v>5</v>
      </c>
      <c r="I6" s="11" t="s">
        <v>6</v>
      </c>
      <c r="J6" s="75"/>
      <c r="K6" s="77"/>
      <c r="L6" s="4"/>
    </row>
    <row r="7" spans="1:12" ht="41.25" customHeight="1" x14ac:dyDescent="0.25">
      <c r="A7" s="61">
        <v>1</v>
      </c>
      <c r="B7" s="85" t="s">
        <v>28</v>
      </c>
      <c r="C7" s="88" t="s">
        <v>29</v>
      </c>
      <c r="D7" s="61" t="s">
        <v>27</v>
      </c>
      <c r="E7" s="51" t="s">
        <v>21</v>
      </c>
      <c r="F7" s="64">
        <v>10</v>
      </c>
      <c r="G7" s="78">
        <v>80</v>
      </c>
      <c r="H7" s="78">
        <v>75</v>
      </c>
      <c r="I7" s="93">
        <v>70</v>
      </c>
      <c r="J7" s="78">
        <f>ROUND((G7+H7+I7)/3,2)</f>
        <v>75</v>
      </c>
      <c r="K7" s="78">
        <f>ROUND((F7*J7),2)</f>
        <v>750</v>
      </c>
      <c r="L7" s="4"/>
    </row>
    <row r="8" spans="1:12" ht="2.25" hidden="1" customHeight="1" x14ac:dyDescent="0.25">
      <c r="A8" s="83"/>
      <c r="B8" s="86"/>
      <c r="C8" s="89"/>
      <c r="D8" s="62"/>
      <c r="E8" s="52"/>
      <c r="F8" s="65"/>
      <c r="G8" s="91"/>
      <c r="H8" s="91"/>
      <c r="I8" s="94"/>
      <c r="J8" s="79"/>
      <c r="K8" s="79"/>
      <c r="L8" s="4"/>
    </row>
    <row r="9" spans="1:12" ht="36.75" hidden="1" customHeight="1" x14ac:dyDescent="0.25">
      <c r="A9" s="83"/>
      <c r="B9" s="86"/>
      <c r="C9" s="89"/>
      <c r="D9" s="62"/>
      <c r="E9" s="52"/>
      <c r="F9" s="65"/>
      <c r="G9" s="91"/>
      <c r="H9" s="91"/>
      <c r="I9" s="94"/>
      <c r="J9" s="79"/>
      <c r="K9" s="79"/>
      <c r="L9" s="4"/>
    </row>
    <row r="10" spans="1:12" ht="18" customHeight="1" x14ac:dyDescent="0.25">
      <c r="A10" s="84"/>
      <c r="B10" s="87"/>
      <c r="C10" s="90"/>
      <c r="D10" s="63"/>
      <c r="E10" s="53"/>
      <c r="F10" s="66"/>
      <c r="G10" s="92"/>
      <c r="H10" s="92"/>
      <c r="I10" s="95"/>
      <c r="J10" s="80"/>
      <c r="K10" s="80"/>
      <c r="L10" s="4"/>
    </row>
    <row r="11" spans="1:12" ht="15.75" x14ac:dyDescent="0.25">
      <c r="A11" s="30"/>
      <c r="B11" s="81" t="s">
        <v>10</v>
      </c>
      <c r="C11" s="82"/>
      <c r="D11" s="30"/>
      <c r="E11" s="30"/>
      <c r="F11" s="12"/>
      <c r="G11" s="13"/>
      <c r="H11" s="14"/>
      <c r="I11" s="15"/>
      <c r="J11" s="16"/>
      <c r="K11" s="17">
        <f>SUM(K7:K10)</f>
        <v>750</v>
      </c>
      <c r="L11" s="3"/>
    </row>
    <row r="12" spans="1:12" ht="37.5" customHeight="1" x14ac:dyDescent="0.25">
      <c r="A12" s="99">
        <v>2</v>
      </c>
      <c r="B12" s="96" t="s">
        <v>31</v>
      </c>
      <c r="C12" s="88" t="s">
        <v>34</v>
      </c>
      <c r="D12" s="61" t="s">
        <v>30</v>
      </c>
      <c r="E12" s="51" t="s">
        <v>21</v>
      </c>
      <c r="F12" s="64">
        <v>240</v>
      </c>
      <c r="G12" s="78">
        <v>55.83</v>
      </c>
      <c r="H12" s="78">
        <v>55</v>
      </c>
      <c r="I12" s="93">
        <v>54.5</v>
      </c>
      <c r="J12" s="78">
        <f>ROUND((G12+H12+I12)/3,2)</f>
        <v>55.11</v>
      </c>
      <c r="K12" s="78">
        <f>ROUND((F12*J12),2)</f>
        <v>13226.4</v>
      </c>
      <c r="L12" s="4"/>
    </row>
    <row r="13" spans="1:12" ht="51.75" hidden="1" customHeight="1" x14ac:dyDescent="0.25">
      <c r="A13" s="83"/>
      <c r="B13" s="97"/>
      <c r="C13" s="89"/>
      <c r="D13" s="62"/>
      <c r="E13" s="52"/>
      <c r="F13" s="65"/>
      <c r="G13" s="91"/>
      <c r="H13" s="91"/>
      <c r="I13" s="94"/>
      <c r="J13" s="79"/>
      <c r="K13" s="79"/>
      <c r="L13" s="4"/>
    </row>
    <row r="14" spans="1:12" ht="51.75" hidden="1" customHeight="1" x14ac:dyDescent="0.25">
      <c r="A14" s="83"/>
      <c r="B14" s="97"/>
      <c r="C14" s="89"/>
      <c r="D14" s="62"/>
      <c r="E14" s="52"/>
      <c r="F14" s="65"/>
      <c r="G14" s="91"/>
      <c r="H14" s="91"/>
      <c r="I14" s="94"/>
      <c r="J14" s="79"/>
      <c r="K14" s="79"/>
      <c r="L14" s="4"/>
    </row>
    <row r="15" spans="1:12" ht="60" customHeight="1" x14ac:dyDescent="0.25">
      <c r="A15" s="84"/>
      <c r="B15" s="98"/>
      <c r="C15" s="90"/>
      <c r="D15" s="63"/>
      <c r="E15" s="53"/>
      <c r="F15" s="66"/>
      <c r="G15" s="92"/>
      <c r="H15" s="92"/>
      <c r="I15" s="95"/>
      <c r="J15" s="80"/>
      <c r="K15" s="80"/>
      <c r="L15" s="4"/>
    </row>
    <row r="16" spans="1:12" ht="15.75" x14ac:dyDescent="0.25">
      <c r="A16" s="30"/>
      <c r="B16" s="81" t="s">
        <v>10</v>
      </c>
      <c r="C16" s="82"/>
      <c r="D16" s="30"/>
      <c r="E16" s="30"/>
      <c r="F16" s="12"/>
      <c r="G16" s="13"/>
      <c r="H16" s="14"/>
      <c r="I16" s="15"/>
      <c r="J16" s="16"/>
      <c r="K16" s="17">
        <f>K15+K12</f>
        <v>13226.4</v>
      </c>
      <c r="L16" s="3"/>
    </row>
    <row r="17" spans="1:16" ht="117" customHeight="1" x14ac:dyDescent="0.25">
      <c r="A17" s="41">
        <v>3</v>
      </c>
      <c r="B17" s="31" t="s">
        <v>31</v>
      </c>
      <c r="C17" s="32" t="s">
        <v>35</v>
      </c>
      <c r="D17" s="61" t="s">
        <v>27</v>
      </c>
      <c r="E17" s="35" t="s">
        <v>21</v>
      </c>
      <c r="F17" s="36">
        <v>48</v>
      </c>
      <c r="G17" s="34">
        <v>55.83</v>
      </c>
      <c r="H17" s="34">
        <v>55</v>
      </c>
      <c r="I17" s="33">
        <v>54.5</v>
      </c>
      <c r="J17" s="29">
        <f>ROUND((G17+H17+I17)/3,2)</f>
        <v>55.11</v>
      </c>
      <c r="K17" s="29">
        <f>ROUND((J17*F17),2)</f>
        <v>2645.28</v>
      </c>
      <c r="L17" s="4"/>
    </row>
    <row r="18" spans="1:16" s="43" customFormat="1" ht="15.75" x14ac:dyDescent="0.25">
      <c r="A18" s="40"/>
      <c r="B18" s="59" t="s">
        <v>10</v>
      </c>
      <c r="C18" s="60"/>
      <c r="D18" s="62"/>
      <c r="E18" s="40"/>
      <c r="F18" s="12"/>
      <c r="G18" s="13"/>
      <c r="H18" s="13"/>
      <c r="I18" s="15"/>
      <c r="J18" s="13"/>
      <c r="K18" s="17">
        <f>K17</f>
        <v>2645.28</v>
      </c>
      <c r="L18" s="42"/>
    </row>
    <row r="19" spans="1:16" ht="15.75" x14ac:dyDescent="0.25">
      <c r="A19" s="37"/>
      <c r="B19" s="57" t="s">
        <v>25</v>
      </c>
      <c r="C19" s="58"/>
      <c r="D19" s="63"/>
      <c r="E19" s="37"/>
      <c r="F19" s="38"/>
      <c r="G19" s="45"/>
      <c r="H19" s="20"/>
      <c r="I19" s="39"/>
      <c r="J19" s="46"/>
      <c r="K19" s="47">
        <f>K18+K16+K11</f>
        <v>16621.68</v>
      </c>
      <c r="L19" s="3"/>
      <c r="N19" t="s">
        <v>32</v>
      </c>
      <c r="P19" s="44">
        <f>K17+K7</f>
        <v>3395.28</v>
      </c>
    </row>
    <row r="20" spans="1:16" s="43" customFormat="1" ht="15.75" x14ac:dyDescent="0.25">
      <c r="A20" s="40"/>
      <c r="B20" s="48" t="s">
        <v>11</v>
      </c>
      <c r="C20" s="49"/>
      <c r="D20" s="40"/>
      <c r="E20" s="40"/>
      <c r="F20" s="12"/>
      <c r="G20" s="13"/>
      <c r="H20" s="13"/>
      <c r="I20" s="15"/>
      <c r="J20" s="13"/>
      <c r="K20" s="17"/>
      <c r="L20" s="42"/>
      <c r="N20" s="43" t="s">
        <v>9</v>
      </c>
      <c r="P20" s="50">
        <f>K12</f>
        <v>13226.4</v>
      </c>
    </row>
    <row r="21" spans="1:16" ht="20.25" customHeight="1" x14ac:dyDescent="0.25">
      <c r="A21" s="19"/>
      <c r="B21" s="18" t="s">
        <v>36</v>
      </c>
      <c r="C21" s="27"/>
      <c r="D21" s="19"/>
      <c r="E21" s="19"/>
      <c r="F21" s="25"/>
      <c r="G21" s="20"/>
      <c r="H21" s="20"/>
      <c r="I21" s="26"/>
      <c r="J21" s="20"/>
      <c r="K21" s="21"/>
      <c r="L21" s="3"/>
      <c r="P21" s="44">
        <f>P20+P19</f>
        <v>16621.68</v>
      </c>
    </row>
    <row r="22" spans="1:16" s="6" customFormat="1" ht="15.75" x14ac:dyDescent="0.2">
      <c r="A22" s="19"/>
      <c r="B22" s="54" t="s">
        <v>17</v>
      </c>
      <c r="C22" s="56"/>
      <c r="D22" s="56"/>
      <c r="E22" s="56"/>
      <c r="F22" s="56"/>
      <c r="G22" s="56"/>
      <c r="H22" s="56"/>
      <c r="I22" s="56"/>
      <c r="J22" s="20"/>
      <c r="K22" s="21"/>
      <c r="L22" s="5"/>
    </row>
    <row r="23" spans="1:16" s="6" customFormat="1" ht="17.25" customHeight="1" x14ac:dyDescent="0.2">
      <c r="A23" s="19"/>
      <c r="B23" s="22"/>
      <c r="C23" s="23"/>
      <c r="D23" s="23"/>
      <c r="E23" s="23"/>
      <c r="F23" s="23"/>
      <c r="G23" s="23"/>
      <c r="H23" s="23"/>
      <c r="I23" s="23"/>
      <c r="J23" s="20"/>
      <c r="K23" s="21"/>
      <c r="L23" s="5"/>
    </row>
    <row r="24" spans="1:16" s="6" customFormat="1" ht="15.75" hidden="1" x14ac:dyDescent="0.2">
      <c r="A24" s="19"/>
      <c r="B24" s="54"/>
      <c r="C24" s="55"/>
      <c r="D24" s="24"/>
      <c r="E24" s="19"/>
      <c r="F24" s="25"/>
      <c r="G24" s="20"/>
      <c r="H24" s="20"/>
      <c r="I24" s="26"/>
      <c r="J24" s="20"/>
      <c r="K24" s="21"/>
      <c r="L24" s="5"/>
    </row>
    <row r="25" spans="1:16" ht="13.5" hidden="1" customHeight="1" x14ac:dyDescent="0.25">
      <c r="A25" s="19"/>
      <c r="B25" s="19"/>
      <c r="C25" s="27"/>
      <c r="D25" s="19"/>
      <c r="E25" s="19"/>
      <c r="F25" s="25"/>
      <c r="G25" s="20"/>
      <c r="H25" s="20"/>
      <c r="I25" s="26"/>
      <c r="J25" s="20"/>
      <c r="K25" s="21"/>
      <c r="L25" s="3"/>
    </row>
    <row r="26" spans="1:16" ht="15.75" hidden="1" x14ac:dyDescent="0.25">
      <c r="A26" s="19"/>
      <c r="B26" s="19"/>
      <c r="C26" s="27"/>
      <c r="D26" s="54"/>
      <c r="E26" s="56"/>
      <c r="F26" s="56"/>
      <c r="G26" s="20"/>
      <c r="H26" s="20"/>
      <c r="I26" s="26"/>
      <c r="J26" s="20"/>
      <c r="K26" s="21"/>
      <c r="L26" s="3"/>
    </row>
    <row r="27" spans="1:16" ht="15.75" hidden="1" x14ac:dyDescent="0.25">
      <c r="A27" s="19"/>
      <c r="B27" s="19"/>
      <c r="C27" s="27"/>
      <c r="D27" s="19"/>
      <c r="E27" s="19"/>
      <c r="F27" s="25"/>
      <c r="G27" s="20"/>
      <c r="H27" s="20"/>
      <c r="I27" s="26"/>
      <c r="J27" s="20"/>
      <c r="K27" s="21"/>
      <c r="L27" s="3"/>
    </row>
    <row r="28" spans="1:16" ht="15.75" x14ac:dyDescent="0.25">
      <c r="A28" s="19"/>
      <c r="B28" s="28" t="s">
        <v>16</v>
      </c>
      <c r="C28" s="28"/>
      <c r="D28" s="28" t="s">
        <v>22</v>
      </c>
      <c r="E28" s="28"/>
      <c r="F28" s="28"/>
      <c r="G28" s="28"/>
      <c r="H28" s="28"/>
      <c r="I28" s="26"/>
      <c r="J28" s="20"/>
      <c r="K28" s="21"/>
      <c r="L28" s="3"/>
    </row>
    <row r="29" spans="1:16" ht="15.75" x14ac:dyDescent="0.25">
      <c r="A29" s="19"/>
      <c r="B29" s="28" t="s">
        <v>18</v>
      </c>
      <c r="C29" s="28"/>
      <c r="D29" s="28" t="s">
        <v>23</v>
      </c>
      <c r="E29" s="28"/>
      <c r="F29" s="28"/>
      <c r="G29" s="28"/>
      <c r="H29" s="28"/>
      <c r="I29" s="26"/>
      <c r="J29" s="20"/>
      <c r="K29" s="21"/>
      <c r="L29" s="3"/>
    </row>
    <row r="30" spans="1:16" ht="14.25" customHeight="1" x14ac:dyDescent="0.25">
      <c r="A30" s="19"/>
      <c r="B30" s="28" t="s">
        <v>19</v>
      </c>
      <c r="C30" s="28"/>
      <c r="D30" s="28" t="s">
        <v>24</v>
      </c>
      <c r="E30" s="28"/>
      <c r="F30" s="28"/>
      <c r="G30" s="28"/>
      <c r="H30" s="28"/>
      <c r="I30" s="26"/>
      <c r="J30" s="20"/>
      <c r="K30" s="21"/>
      <c r="L30" s="3"/>
    </row>
    <row r="31" spans="1:16" ht="3" hidden="1" customHeight="1" x14ac:dyDescent="0.25">
      <c r="A31" s="19"/>
      <c r="B31" s="19"/>
      <c r="C31" s="27"/>
      <c r="D31" s="19"/>
      <c r="E31" s="19"/>
      <c r="F31" s="25"/>
      <c r="G31" s="20"/>
      <c r="H31" s="20"/>
      <c r="I31" s="26"/>
      <c r="J31" s="20"/>
      <c r="K31" s="21"/>
      <c r="L31" s="3"/>
    </row>
    <row r="32" spans="1:16" ht="15.75" hidden="1" x14ac:dyDescent="0.25">
      <c r="A32" s="19"/>
      <c r="B32" s="19"/>
      <c r="C32" s="27"/>
      <c r="D32" s="19"/>
      <c r="E32" s="19"/>
      <c r="F32" s="25"/>
      <c r="G32" s="20"/>
      <c r="H32" s="20"/>
      <c r="I32" s="26"/>
      <c r="J32" s="20"/>
      <c r="K32" s="21"/>
      <c r="L32" s="3"/>
    </row>
    <row r="33" spans="1:12" ht="15.75" hidden="1" x14ac:dyDescent="0.25">
      <c r="A33" s="19"/>
      <c r="B33" s="19"/>
      <c r="C33" s="27"/>
      <c r="D33" s="19"/>
      <c r="E33" s="19"/>
      <c r="F33" s="25"/>
      <c r="G33" s="20"/>
      <c r="H33" s="20"/>
      <c r="I33" s="26"/>
      <c r="J33" s="20"/>
      <c r="K33" s="21"/>
      <c r="L33" s="3"/>
    </row>
    <row r="34" spans="1:12" ht="15.75" hidden="1" x14ac:dyDescent="0.25">
      <c r="A34" s="19"/>
      <c r="B34" s="19"/>
      <c r="C34" s="27"/>
      <c r="D34" s="19"/>
      <c r="E34" s="19"/>
      <c r="F34" s="25"/>
      <c r="G34" s="20"/>
      <c r="H34" s="20"/>
      <c r="I34" s="26"/>
      <c r="J34" s="20"/>
      <c r="K34" s="21"/>
      <c r="L34" s="3"/>
    </row>
    <row r="35" spans="1:12" ht="15.75" hidden="1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</row>
    <row r="36" spans="1:12" ht="15.75" x14ac:dyDescent="0.2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</row>
    <row r="37" spans="1:12" ht="15" customHeight="1" x14ac:dyDescent="0.25">
      <c r="A37" s="28"/>
      <c r="B37" s="28" t="s">
        <v>33</v>
      </c>
      <c r="C37" s="28"/>
      <c r="D37" s="28"/>
      <c r="E37" s="28"/>
      <c r="F37" s="28"/>
      <c r="G37" s="28"/>
      <c r="H37" s="28"/>
      <c r="I37" s="28"/>
      <c r="J37" s="28"/>
      <c r="K37" s="28"/>
    </row>
  </sheetData>
  <mergeCells count="41">
    <mergeCell ref="J12:J15"/>
    <mergeCell ref="K12:K15"/>
    <mergeCell ref="G12:G15"/>
    <mergeCell ref="H12:H15"/>
    <mergeCell ref="I12:I15"/>
    <mergeCell ref="J7:J10"/>
    <mergeCell ref="K7:K10"/>
    <mergeCell ref="B11:C11"/>
    <mergeCell ref="B16:C16"/>
    <mergeCell ref="A7:A10"/>
    <mergeCell ref="B7:B10"/>
    <mergeCell ref="C7:C10"/>
    <mergeCell ref="D7:D10"/>
    <mergeCell ref="E7:E10"/>
    <mergeCell ref="F7:F10"/>
    <mergeCell ref="G7:G10"/>
    <mergeCell ref="H7:H10"/>
    <mergeCell ref="I7:I10"/>
    <mergeCell ref="B12:B15"/>
    <mergeCell ref="A12:A15"/>
    <mergeCell ref="C12:C15"/>
    <mergeCell ref="A1:K2"/>
    <mergeCell ref="A4:J4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E12:E15"/>
    <mergeCell ref="B24:C24"/>
    <mergeCell ref="D26:F26"/>
    <mergeCell ref="B22:I22"/>
    <mergeCell ref="B19:C19"/>
    <mergeCell ref="B18:C18"/>
    <mergeCell ref="D12:D15"/>
    <mergeCell ref="F12:F15"/>
    <mergeCell ref="D17:D19"/>
  </mergeCells>
  <pageMargins left="0.19685039370078741" right="0.19685039370078741" top="0.17" bottom="0.17" header="0.17" footer="0.17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Чичасова Екатерина Ивановна</dc:creator>
  <cp:lastModifiedBy>Ловыгина Наталья Борисовна</cp:lastModifiedBy>
  <cp:lastPrinted>2021-06-02T10:25:35Z</cp:lastPrinted>
  <dcterms:created xsi:type="dcterms:W3CDTF">2016-01-21T04:36:45Z</dcterms:created>
  <dcterms:modified xsi:type="dcterms:W3CDTF">2021-06-03T11:27:29Z</dcterms:modified>
</cp:coreProperties>
</file>