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2" i="1" l="1"/>
  <c r="H25" i="1"/>
  <c r="G57" i="1" l="1"/>
  <c r="F57" i="1"/>
  <c r="E57" i="1"/>
  <c r="I57" i="1" l="1"/>
  <c r="H46" i="1"/>
  <c r="H57" i="1" s="1"/>
  <c r="I51" i="1" l="1"/>
  <c r="I50" i="1"/>
  <c r="I49" i="1"/>
  <c r="I46" i="1"/>
  <c r="I40" i="1"/>
  <c r="I39" i="1"/>
  <c r="I38" i="1"/>
  <c r="I37" i="1"/>
  <c r="I19" i="1"/>
  <c r="I18" i="1"/>
  <c r="I17" i="1"/>
  <c r="I27" i="1"/>
  <c r="I26" i="1"/>
  <c r="I25" i="1"/>
  <c r="I24" i="1"/>
  <c r="I23" i="1"/>
  <c r="I22" i="1"/>
  <c r="I33" i="1"/>
  <c r="H52" i="1"/>
  <c r="H51" i="1"/>
  <c r="H50" i="1"/>
  <c r="H49" i="1"/>
  <c r="H47" i="1"/>
  <c r="H40" i="1"/>
  <c r="H39" i="1"/>
  <c r="H38" i="1"/>
  <c r="H37" i="1"/>
  <c r="H33" i="1"/>
  <c r="H27" i="1"/>
  <c r="H26" i="1"/>
  <c r="H24" i="1"/>
  <c r="H23" i="1"/>
  <c r="H22" i="1"/>
  <c r="H19" i="1"/>
  <c r="H18" i="1"/>
  <c r="H17" i="1"/>
  <c r="G47" i="1"/>
  <c r="G41" i="1"/>
  <c r="I41" i="1" s="1"/>
  <c r="G35" i="1"/>
  <c r="G28" i="1"/>
  <c r="G20" i="1"/>
  <c r="F53" i="1"/>
  <c r="E53" i="1"/>
  <c r="F28" i="1"/>
  <c r="E28" i="1"/>
  <c r="F20" i="1"/>
  <c r="E20" i="1"/>
  <c r="H41" i="1" l="1"/>
  <c r="I20" i="1"/>
  <c r="H53" i="1"/>
  <c r="H54" i="1" s="1"/>
  <c r="H28" i="1"/>
  <c r="H20" i="1"/>
  <c r="G29" i="1"/>
  <c r="I34" i="1"/>
  <c r="I28" i="1"/>
  <c r="H34" i="1"/>
  <c r="H35" i="1" s="1"/>
  <c r="H42" i="1" s="1"/>
  <c r="E29" i="1"/>
  <c r="F29" i="1"/>
  <c r="G53" i="1"/>
  <c r="F47" i="1"/>
  <c r="F54" i="1" s="1"/>
  <c r="E47" i="1"/>
  <c r="E54" i="1" s="1"/>
  <c r="F41" i="1"/>
  <c r="E41" i="1"/>
  <c r="G42" i="1"/>
  <c r="F35" i="1"/>
  <c r="I35" i="1" s="1"/>
  <c r="E35" i="1"/>
  <c r="I47" i="1" l="1"/>
  <c r="I29" i="1"/>
  <c r="H29" i="1"/>
  <c r="H55" i="1" s="1"/>
  <c r="H56" i="1" s="1"/>
  <c r="G54" i="1"/>
  <c r="I54" i="1" s="1"/>
  <c r="I53" i="1"/>
  <c r="F42" i="1"/>
  <c r="F55" i="1" s="1"/>
  <c r="F56" i="1" s="1"/>
  <c r="E42" i="1"/>
  <c r="E55" i="1" s="1"/>
  <c r="E56" i="1" s="1"/>
  <c r="G55" i="1" l="1"/>
  <c r="G56" i="1" s="1"/>
  <c r="I56" i="1" s="1"/>
  <c r="I42" i="1"/>
  <c r="I55" i="1" l="1"/>
</calcChain>
</file>

<file path=xl/sharedStrings.xml><?xml version="1.0" encoding="utf-8"?>
<sst xmlns="http://schemas.openxmlformats.org/spreadsheetml/2006/main" count="168" uniqueCount="107">
  <si>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</si>
  <si>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</si>
  <si>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</si>
  <si>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</si>
  <si>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</si>
  <si>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</si>
  <si>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</si>
  <si>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</si>
  <si>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</si>
  <si>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</si>
  <si>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</si>
  <si>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</si>
  <si>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</si>
  <si>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</si>
  <si>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</si>
  <si>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</si>
  <si>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</si>
  <si>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</si>
  <si>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по</t>
  </si>
  <si>
    <t>состоянию на</t>
  </si>
  <si>
    <t>Фактическое значение за отчетный период</t>
  </si>
  <si>
    <t>Подпрограмма 1: Электронный муниципалитет</t>
  </si>
  <si>
    <t>1.1.1</t>
  </si>
  <si>
    <t>Формирование информационных веб-ресурсов и обеспечение доступа к ним</t>
  </si>
  <si>
    <t>1.1.2</t>
  </si>
  <si>
    <t>Обеспечение рабочих мест исполнителей услуг оборудованием и программным обеспечением, разработка и внедрение электронных сервисов</t>
  </si>
  <si>
    <t>1.1.3</t>
  </si>
  <si>
    <t>Приобретение и сопровождение электронных подписей</t>
  </si>
  <si>
    <t>Итого по задаче 1:</t>
  </si>
  <si>
    <t>Задача 2: Техническое обеспечение деятельности органов местного самоуправления города Югорска</t>
  </si>
  <si>
    <t>1.2.1</t>
  </si>
  <si>
    <t>Развитие и сопровождение внутреннего портала администрации города</t>
  </si>
  <si>
    <t>1.2.2</t>
  </si>
  <si>
    <t>Приобретение и сопровождение программного обеспечения</t>
  </si>
  <si>
    <t>1.2.3</t>
  </si>
  <si>
    <t>Приобретение оборудования для оснащения рабочих мест</t>
  </si>
  <si>
    <t>1.2.4</t>
  </si>
  <si>
    <t>Сопровождение, модернизация и развитие  серверного узла</t>
  </si>
  <si>
    <t>1.2.5</t>
  </si>
  <si>
    <t>Обучение пользователей и администраторов информационных систем</t>
  </si>
  <si>
    <t>1.2.6</t>
  </si>
  <si>
    <t>Обеспечение информационной безопасности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</si>
  <si>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</si>
  <si>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</si>
  <si>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</si>
  <si>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2.1.1</t>
  </si>
  <si>
    <t>Предоставление субсидии в целях возмещения недополученных доходов в связи с выпуском периодического печатного средства массовой информации города Югорска газеты «Югорский вестник»</t>
  </si>
  <si>
    <t>2.1.2</t>
  </si>
  <si>
    <t>Информирование о деятельности органов местного самоуправления города Югорска, социально-экономическом и культурном развитии  города Югорска в электронных СМИ, в том числе в региональных СМИ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</si>
  <si>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</si>
  <si>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</si>
  <si>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 xml:space="preserve">Подготовка и размещение  информации о деятельности органов местного самоуправления города Югорска в электронных и печатных СМИ города Югорска </t>
  </si>
  <si>
    <t>2.2.2</t>
  </si>
  <si>
    <t>Организация и проведение специальных информационных мероприятий и публичных выступлений (пресс-конференций, брифингов, пресс-туров, выступлений в СМИ и.д.)</t>
  </si>
  <si>
    <t>2.2.3</t>
  </si>
  <si>
    <t>Подготовка ежегодного отчета о деятельности администрации города Югорска, изготовление выставочных и презентационных материалов</t>
  </si>
  <si>
    <t>2.2.4</t>
  </si>
  <si>
    <t xml:space="preserve">Изучение мнения населения об  уровне удовлетворенности деятельностью органов местного самоуправления города Югорска, в том числе информационной открытостью </t>
  </si>
  <si>
    <t>Итого по подпрограмме 2:</t>
  </si>
  <si>
    <t>Подпрограмма 3: Поддержка социально ориентированных некоммерческих организаций</t>
  </si>
  <si>
    <t>3.1.1</t>
  </si>
  <si>
    <t>Оказание финансовой поддержки социально-ориентированным некоммерческим организациям путем предоставления субсидий на конкурсной основе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</si>
  <si>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</si>
  <si>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</si>
  <si>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Информационная поддержка социально ориентированных  некоммерческих организаций города, подготовка информационного справочника об их деятельности</t>
  </si>
  <si>
    <t>3.2.2</t>
  </si>
  <si>
    <t>Проведение мероприятий (круглых столов, совещаний и иных мероприятии) для социально ориентированных некоммерческих организаций</t>
  </si>
  <si>
    <t>3.2.3</t>
  </si>
  <si>
    <t>Обеспечение  участия социально ориентированных некоммерческих организаций в межмуниципальных, региональных конкурсах, форумах по обмену опытом</t>
  </si>
  <si>
    <t>3.2.4</t>
  </si>
  <si>
    <t>Участие социально ориентированных некоммерческих организаций в общегородских мероприятиях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</si>
  <si>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</si>
  <si>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</si>
  <si>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</si>
  <si>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</si>
  <si>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</si>
  <si>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</si>
  <si>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</si>
  <si>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</si>
  <si>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</si>
  <si>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Аристова Г.Р.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</si>
  <si>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</si>
  <si>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</si>
  <si>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</si>
  <si>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</si>
  <si>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</si>
  <si>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</si>
  <si>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2015 г.</t>
  </si>
  <si>
    <t>01 октября</t>
  </si>
  <si>
    <t>Ответственный исполнитель: Управление информационной политики</t>
  </si>
  <si>
    <t>Соисполнитель: Управление по вопросам общественной безопасности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</si>
  <si>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02 октября 2015 года</t>
    </r>
  </si>
  <si>
    <t>Исполнение мероприятий запланировано на 4 квартал 2015 г</t>
  </si>
  <si>
    <t>Управление по вопросам общ. безопасности</t>
  </si>
  <si>
    <t>УВОБ</t>
  </si>
  <si>
    <t>Грабовецкий В.В.</t>
  </si>
  <si>
    <t>Исполнены мероприятия по поддержке официального сайта: оплата услуг хостинга, услуг сопровождения</t>
  </si>
  <si>
    <t>Исполнены мероприятия по поддержке внутреннего портала администрации города</t>
  </si>
  <si>
    <t>Выполнено сопровождение программнго обеспечения VipNet Client для исполнителей услуг в электронном виде</t>
  </si>
  <si>
    <t>Выполнено внедрение новой версии СЭДД, оплачено сопровождение используемого программного обеспечения</t>
  </si>
  <si>
    <t>Приобретено 49 единиц средств вычислительной техники, запасные части</t>
  </si>
  <si>
    <t>Приобретены комплектующие для серверов: жесткие диски, модули памяти, заключен контракт на обслуживание кондиционера</t>
  </si>
  <si>
    <t>Продлено сопровождение антивирусных программ. Исполнение остальных мероприятий запланировано на 4 квартал 2015 г</t>
  </si>
  <si>
    <t>В соответсвии с заключенным договором  выполняется выплата субсидии для выпуска городского СМИ - газеты "Югорский вестник"</t>
  </si>
  <si>
    <t>В соответствии с заключенным контрактом выполняется информирование о деятельности администрации города в эфире телекомпании "Югорск-ТВ"</t>
  </si>
  <si>
    <t>Проведен конкурс на оказание финансовой поддержки социально-ориентированным некоммерческим организациям</t>
  </si>
  <si>
    <t>Исполнено в рамках текущей деятельности без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</si>
</sst>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164" fontId="6" fillId="2" borderId="4" xfId="0" applyNumberFormat="1" applyFont="1" applyFill="1" applyBorder="1" applyAlignment="1">
      <alignment horizontal="right" vertical="center" wrapText="1"/>
    </xf>
    <xf numFmtId="164" fontId="15" fillId="2" borderId="4" xfId="0" applyNumberFormat="1" applyFont="1" applyFill="1" applyBorder="1" applyAlignment="1">
      <alignment horizontal="right"/>
    </xf>
    <xf numFmtId="165" fontId="15" fillId="2" borderId="4" xfId="0" applyNumberFormat="1" applyFont="1" applyFill="1" applyBorder="1" applyAlignment="1">
      <alignment horizontal="right"/>
    </xf>
    <xf numFmtId="164" fontId="6" fillId="0" borderId="9" xfId="0" applyNumberFormat="1" applyFont="1" applyBorder="1" applyAlignment="1">
      <alignment vertical="center" wrapText="1"/>
    </xf>
    <xf numFmtId="0" fontId="12" fillId="0" borderId="0" xfId="0" applyFont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130" zoomScaleNormal="130" workbookViewId="0">
      <selection activeCell="J34" sqref="J34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14" customWidth="1"/>
    <col min="5" max="7" width="11.28515625" customWidth="1"/>
    <col min="8" max="8" width="11.42578125" customWidth="1"/>
    <col min="9" max="9" width="12.7109375" customWidth="1"/>
    <col min="10" max="10" width="37" customWidth="1"/>
  </cols>
  <sheetData>
    <row r="1" spans="1:10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.75" x14ac:dyDescent="0.25">
      <c r="A3" s="10"/>
      <c r="B3" s="10"/>
      <c r="C3" s="10"/>
      <c r="D3" s="13" t="s">
        <v>18</v>
      </c>
      <c r="E3" s="1" t="s">
        <v>19</v>
      </c>
      <c r="F3" s="11" t="s">
        <v>88</v>
      </c>
      <c r="G3" s="12" t="s">
        <v>87</v>
      </c>
      <c r="H3" s="10"/>
      <c r="I3" s="10"/>
      <c r="J3" s="10"/>
    </row>
    <row r="4" spans="1:10" ht="15.75" x14ac:dyDescent="0.25">
      <c r="A4" s="1"/>
    </row>
    <row r="5" spans="1:10" ht="16.5" customHeight="1" x14ac:dyDescent="0.25">
      <c r="A5" s="61" t="s">
        <v>74</v>
      </c>
      <c r="B5" s="61"/>
      <c r="C5" s="61"/>
      <c r="D5" s="61"/>
      <c r="E5" s="61"/>
      <c r="F5" s="61"/>
    </row>
    <row r="6" spans="1:10" x14ac:dyDescent="0.25">
      <c r="A6" s="52" t="s">
        <v>2</v>
      </c>
      <c r="B6" s="52"/>
      <c r="C6" s="52"/>
      <c r="D6" s="52"/>
    </row>
    <row r="7" spans="1:10" ht="15.75" x14ac:dyDescent="0.25">
      <c r="A7" s="62" t="s">
        <v>73</v>
      </c>
      <c r="B7" s="62"/>
      <c r="C7" s="62"/>
      <c r="D7" s="62"/>
      <c r="E7" s="62"/>
      <c r="F7" s="62"/>
    </row>
    <row r="8" spans="1:10" x14ac:dyDescent="0.25">
      <c r="A8" s="52" t="s">
        <v>3</v>
      </c>
      <c r="B8" s="52"/>
      <c r="C8" s="52"/>
      <c r="D8" s="52"/>
      <c r="J8" s="32" t="s">
        <v>83</v>
      </c>
    </row>
    <row r="9" spans="1:10" ht="6.75" customHeight="1" x14ac:dyDescent="0.25">
      <c r="A9" s="2" t="s">
        <v>4</v>
      </c>
      <c r="G9" s="9"/>
    </row>
    <row r="10" spans="1:10" ht="27.75" customHeight="1" x14ac:dyDescent="0.25">
      <c r="A10" s="57" t="s">
        <v>5</v>
      </c>
      <c r="B10" s="57" t="s">
        <v>6</v>
      </c>
      <c r="C10" s="59" t="s">
        <v>7</v>
      </c>
      <c r="D10" s="58" t="s">
        <v>8</v>
      </c>
      <c r="E10" s="59" t="s">
        <v>9</v>
      </c>
      <c r="F10" s="60" t="s">
        <v>10</v>
      </c>
      <c r="G10" s="53" t="s">
        <v>20</v>
      </c>
      <c r="H10" s="56" t="s">
        <v>11</v>
      </c>
      <c r="I10" s="57"/>
      <c r="J10" s="57" t="s">
        <v>12</v>
      </c>
    </row>
    <row r="11" spans="1:10" ht="35.25" customHeight="1" x14ac:dyDescent="0.25">
      <c r="A11" s="57"/>
      <c r="B11" s="57"/>
      <c r="C11" s="59"/>
      <c r="D11" s="58"/>
      <c r="E11" s="59"/>
      <c r="F11" s="60"/>
      <c r="G11" s="54"/>
      <c r="H11" s="8" t="s">
        <v>13</v>
      </c>
      <c r="I11" s="7" t="s">
        <v>15</v>
      </c>
      <c r="J11" s="57"/>
    </row>
    <row r="12" spans="1:10" ht="24" customHeight="1" x14ac:dyDescent="0.25">
      <c r="A12" s="57"/>
      <c r="B12" s="57"/>
      <c r="C12" s="59"/>
      <c r="D12" s="58"/>
      <c r="E12" s="59"/>
      <c r="F12" s="60"/>
      <c r="G12" s="55"/>
      <c r="H12" s="8" t="s">
        <v>14</v>
      </c>
      <c r="I12" s="7" t="s">
        <v>16</v>
      </c>
      <c r="J12" s="57"/>
    </row>
    <row r="13" spans="1:10" x14ac:dyDescent="0.25">
      <c r="A13" s="42">
        <v>1</v>
      </c>
      <c r="B13" s="42">
        <v>2</v>
      </c>
      <c r="C13" s="42">
        <v>3</v>
      </c>
      <c r="D13" s="43">
        <v>4</v>
      </c>
      <c r="E13" s="42">
        <v>5</v>
      </c>
      <c r="F13" s="42">
        <v>6</v>
      </c>
      <c r="G13" s="44">
        <v>7</v>
      </c>
      <c r="H13" s="42">
        <v>8</v>
      </c>
      <c r="I13" s="42">
        <v>9</v>
      </c>
      <c r="J13" s="42">
        <v>10</v>
      </c>
    </row>
    <row r="14" spans="1:10" ht="26.25" customHeight="1" x14ac:dyDescent="0.25">
      <c r="A14" s="41"/>
      <c r="B14" s="69" t="s">
        <v>76</v>
      </c>
      <c r="C14" s="69"/>
      <c r="D14" s="69"/>
      <c r="E14" s="69"/>
      <c r="F14" s="69"/>
      <c r="G14" s="69"/>
      <c r="H14" s="69"/>
      <c r="I14" s="69"/>
      <c r="J14" s="70"/>
    </row>
    <row r="15" spans="1:10" s="19" customFormat="1" x14ac:dyDescent="0.25">
      <c r="A15" s="15"/>
      <c r="B15" s="16" t="s">
        <v>21</v>
      </c>
      <c r="C15" s="17"/>
      <c r="D15" s="18"/>
      <c r="E15" s="18"/>
      <c r="F15" s="18"/>
      <c r="G15" s="18"/>
      <c r="H15" s="18"/>
      <c r="I15" s="18"/>
      <c r="J15" s="18"/>
    </row>
    <row r="16" spans="1:10" s="19" customFormat="1" x14ac:dyDescent="0.25">
      <c r="A16" s="20"/>
      <c r="B16" s="21" t="s">
        <v>84</v>
      </c>
      <c r="C16" s="21"/>
      <c r="D16" s="21"/>
      <c r="E16" s="21"/>
      <c r="F16" s="21"/>
      <c r="G16" s="21"/>
      <c r="H16" s="21"/>
      <c r="I16" s="21"/>
      <c r="J16" s="21"/>
    </row>
    <row r="17" spans="1:10" ht="39.75" customHeight="1" x14ac:dyDescent="0.25">
      <c r="A17" s="22" t="s">
        <v>22</v>
      </c>
      <c r="B17" s="23" t="s">
        <v>23</v>
      </c>
      <c r="C17" s="31" t="s">
        <v>75</v>
      </c>
      <c r="D17" s="24" t="s">
        <v>17</v>
      </c>
      <c r="E17" s="24">
        <v>79.900000000000006</v>
      </c>
      <c r="F17" s="24">
        <v>79.900000000000006</v>
      </c>
      <c r="G17" s="24">
        <v>72.099999999999994</v>
      </c>
      <c r="H17" s="24">
        <f>F17-G17</f>
        <v>7.8000000000000114</v>
      </c>
      <c r="I17" s="36">
        <f t="shared" ref="I17:I19" si="0">IF(G17=0,0,(G17/F17))</f>
        <v>0.90237797246558182</v>
      </c>
      <c r="J17" s="40" t="s">
        <v>96</v>
      </c>
    </row>
    <row r="18" spans="1:10" ht="39.75" customHeight="1" x14ac:dyDescent="0.25">
      <c r="A18" s="22" t="s">
        <v>24</v>
      </c>
      <c r="B18" s="23" t="s">
        <v>25</v>
      </c>
      <c r="C18" s="31" t="s">
        <v>75</v>
      </c>
      <c r="D18" s="24" t="s">
        <v>17</v>
      </c>
      <c r="E18" s="24">
        <v>102</v>
      </c>
      <c r="F18" s="24">
        <v>102</v>
      </c>
      <c r="G18" s="24">
        <v>101.1</v>
      </c>
      <c r="H18" s="24">
        <f t="shared" ref="H18:H19" si="1">F18-G18</f>
        <v>0.90000000000000568</v>
      </c>
      <c r="I18" s="36">
        <f t="shared" si="0"/>
        <v>0.99117647058823521</v>
      </c>
      <c r="J18" s="40" t="s">
        <v>98</v>
      </c>
    </row>
    <row r="19" spans="1:10" ht="27" customHeight="1" x14ac:dyDescent="0.25">
      <c r="A19" s="22" t="s">
        <v>26</v>
      </c>
      <c r="B19" s="23" t="s">
        <v>27</v>
      </c>
      <c r="C19" s="31" t="s">
        <v>75</v>
      </c>
      <c r="D19" s="24" t="s">
        <v>17</v>
      </c>
      <c r="E19" s="24">
        <v>140</v>
      </c>
      <c r="F19" s="24">
        <v>140</v>
      </c>
      <c r="G19" s="24">
        <v>0</v>
      </c>
      <c r="H19" s="24">
        <f t="shared" si="1"/>
        <v>140</v>
      </c>
      <c r="I19" s="36">
        <f t="shared" si="0"/>
        <v>0</v>
      </c>
      <c r="J19" s="40" t="s">
        <v>92</v>
      </c>
    </row>
    <row r="20" spans="1:10" ht="15.75" customHeight="1" x14ac:dyDescent="0.25">
      <c r="A20" s="66" t="s">
        <v>28</v>
      </c>
      <c r="B20" s="67"/>
      <c r="C20" s="68"/>
      <c r="D20" s="24" t="s">
        <v>17</v>
      </c>
      <c r="E20" s="26">
        <f t="shared" ref="E20:H20" si="2">SUBTOTAL(9,E17:E19)</f>
        <v>321.89999999999998</v>
      </c>
      <c r="F20" s="26">
        <f t="shared" si="2"/>
        <v>321.89999999999998</v>
      </c>
      <c r="G20" s="26">
        <f t="shared" si="2"/>
        <v>173.2</v>
      </c>
      <c r="H20" s="26">
        <f t="shared" si="2"/>
        <v>148.70000000000002</v>
      </c>
      <c r="I20" s="37">
        <f>IF(G20=0,0,(G20/F20))</f>
        <v>0.53805529667598628</v>
      </c>
      <c r="J20" s="26"/>
    </row>
    <row r="21" spans="1:10" x14ac:dyDescent="0.25">
      <c r="A21" s="20"/>
      <c r="B21" s="21" t="s">
        <v>29</v>
      </c>
      <c r="C21" s="27"/>
      <c r="D21" s="27"/>
      <c r="E21" s="27"/>
      <c r="F21" s="27"/>
      <c r="G21" s="27"/>
      <c r="H21" s="27"/>
      <c r="I21" s="38"/>
      <c r="J21" s="27"/>
    </row>
    <row r="22" spans="1:10" ht="27" customHeight="1" x14ac:dyDescent="0.25">
      <c r="A22" s="22" t="s">
        <v>30</v>
      </c>
      <c r="B22" s="23" t="s">
        <v>31</v>
      </c>
      <c r="C22" s="31" t="s">
        <v>75</v>
      </c>
      <c r="D22" s="24" t="s">
        <v>17</v>
      </c>
      <c r="E22" s="24">
        <v>81</v>
      </c>
      <c r="F22" s="24">
        <v>81</v>
      </c>
      <c r="G22" s="24">
        <v>77</v>
      </c>
      <c r="H22" s="24">
        <f t="shared" ref="H22:H27" si="3">F22-G22</f>
        <v>4</v>
      </c>
      <c r="I22" s="36">
        <f t="shared" ref="I22:I27" si="4">IF(G22=0,0,(G22/F22))</f>
        <v>0.95061728395061729</v>
      </c>
      <c r="J22" s="40" t="s">
        <v>97</v>
      </c>
    </row>
    <row r="23" spans="1:10" ht="40.5" customHeight="1" x14ac:dyDescent="0.25">
      <c r="A23" s="22" t="s">
        <v>32</v>
      </c>
      <c r="B23" s="23" t="s">
        <v>33</v>
      </c>
      <c r="C23" s="31" t="s">
        <v>75</v>
      </c>
      <c r="D23" s="24" t="s">
        <v>17</v>
      </c>
      <c r="E23" s="24">
        <v>852.6</v>
      </c>
      <c r="F23" s="24">
        <v>852.6</v>
      </c>
      <c r="G23" s="24">
        <v>783.1</v>
      </c>
      <c r="H23" s="24">
        <f t="shared" si="3"/>
        <v>69.5</v>
      </c>
      <c r="I23" s="36">
        <f t="shared" si="4"/>
        <v>0.91848463523340373</v>
      </c>
      <c r="J23" s="40" t="s">
        <v>99</v>
      </c>
    </row>
    <row r="24" spans="1:10" ht="27" customHeight="1" x14ac:dyDescent="0.25">
      <c r="A24" s="22" t="s">
        <v>34</v>
      </c>
      <c r="B24" s="23" t="s">
        <v>35</v>
      </c>
      <c r="C24" s="31" t="s">
        <v>75</v>
      </c>
      <c r="D24" s="24" t="s">
        <v>17</v>
      </c>
      <c r="E24" s="24">
        <v>984.5</v>
      </c>
      <c r="F24" s="24">
        <v>984.5</v>
      </c>
      <c r="G24" s="24">
        <v>981.8</v>
      </c>
      <c r="H24" s="24">
        <f t="shared" si="3"/>
        <v>2.7000000000000455</v>
      </c>
      <c r="I24" s="36">
        <f t="shared" si="4"/>
        <v>0.99725749111223971</v>
      </c>
      <c r="J24" s="49" t="s">
        <v>100</v>
      </c>
    </row>
    <row r="25" spans="1:10" ht="39" customHeight="1" x14ac:dyDescent="0.25">
      <c r="A25" s="22" t="s">
        <v>36</v>
      </c>
      <c r="B25" s="23" t="s">
        <v>37</v>
      </c>
      <c r="C25" s="31" t="s">
        <v>75</v>
      </c>
      <c r="D25" s="24" t="s">
        <v>17</v>
      </c>
      <c r="E25" s="24">
        <v>216</v>
      </c>
      <c r="F25" s="24">
        <v>216</v>
      </c>
      <c r="G25" s="24">
        <v>155.5</v>
      </c>
      <c r="H25" s="24">
        <f t="shared" si="3"/>
        <v>60.5</v>
      </c>
      <c r="I25" s="36">
        <f t="shared" si="4"/>
        <v>0.71990740740740744</v>
      </c>
      <c r="J25" s="40" t="s">
        <v>101</v>
      </c>
    </row>
    <row r="26" spans="1:10" ht="26.25" customHeight="1" x14ac:dyDescent="0.25">
      <c r="A26" s="22" t="s">
        <v>38</v>
      </c>
      <c r="B26" s="23" t="s">
        <v>39</v>
      </c>
      <c r="C26" s="31" t="s">
        <v>75</v>
      </c>
      <c r="D26" s="24" t="s">
        <v>17</v>
      </c>
      <c r="E26" s="24">
        <v>80</v>
      </c>
      <c r="F26" s="24">
        <v>80</v>
      </c>
      <c r="G26" s="24">
        <v>0</v>
      </c>
      <c r="H26" s="24">
        <f t="shared" si="3"/>
        <v>80</v>
      </c>
      <c r="I26" s="36">
        <f t="shared" si="4"/>
        <v>0</v>
      </c>
      <c r="J26" s="40" t="s">
        <v>92</v>
      </c>
    </row>
    <row r="27" spans="1:10" ht="40.5" customHeight="1" x14ac:dyDescent="0.25">
      <c r="A27" s="22" t="s">
        <v>40</v>
      </c>
      <c r="B27" s="23" t="s">
        <v>41</v>
      </c>
      <c r="C27" s="31" t="s">
        <v>75</v>
      </c>
      <c r="D27" s="24" t="s">
        <v>17</v>
      </c>
      <c r="E27" s="24">
        <v>440</v>
      </c>
      <c r="F27" s="24">
        <v>440</v>
      </c>
      <c r="G27" s="24">
        <v>118.6</v>
      </c>
      <c r="H27" s="24">
        <f t="shared" si="3"/>
        <v>321.39999999999998</v>
      </c>
      <c r="I27" s="36">
        <f t="shared" si="4"/>
        <v>0.26954545454545453</v>
      </c>
      <c r="J27" s="40" t="s">
        <v>102</v>
      </c>
    </row>
    <row r="28" spans="1:10" ht="16.5" customHeight="1" x14ac:dyDescent="0.25">
      <c r="A28" s="66" t="s">
        <v>42</v>
      </c>
      <c r="B28" s="67"/>
      <c r="C28" s="68"/>
      <c r="D28" s="24" t="s">
        <v>17</v>
      </c>
      <c r="E28" s="26">
        <f t="shared" ref="E28:F28" si="5">SUBTOTAL(9,E22:E27)</f>
        <v>2654.1</v>
      </c>
      <c r="F28" s="26">
        <f t="shared" si="5"/>
        <v>2654.1</v>
      </c>
      <c r="G28" s="26">
        <f t="shared" ref="G28:H28" si="6">SUBTOTAL(9,G22:G27)</f>
        <v>2116</v>
      </c>
      <c r="H28" s="26">
        <f t="shared" si="6"/>
        <v>538.1</v>
      </c>
      <c r="I28" s="37">
        <f>IF(G28=0,0,(G28/F28))</f>
        <v>0.7972570739610414</v>
      </c>
      <c r="J28" s="26"/>
    </row>
    <row r="29" spans="1:10" ht="16.5" customHeight="1" x14ac:dyDescent="0.25">
      <c r="A29" s="66" t="s">
        <v>43</v>
      </c>
      <c r="B29" s="67"/>
      <c r="C29" s="68"/>
      <c r="D29" s="24" t="s">
        <v>17</v>
      </c>
      <c r="E29" s="26">
        <f t="shared" ref="E29:F29" si="7">E20+E28</f>
        <v>2976</v>
      </c>
      <c r="F29" s="26">
        <f t="shared" si="7"/>
        <v>2976</v>
      </c>
      <c r="G29" s="26">
        <f t="shared" ref="G29:H29" si="8">G20+G28</f>
        <v>2289.1999999999998</v>
      </c>
      <c r="H29" s="26">
        <f t="shared" si="8"/>
        <v>686.80000000000007</v>
      </c>
      <c r="I29" s="37">
        <f>IF(G29=0,0,(G29/F29))</f>
        <v>0.76922043010752683</v>
      </c>
      <c r="J29" s="26"/>
    </row>
    <row r="30" spans="1:10" ht="26.25" customHeight="1" x14ac:dyDescent="0.25">
      <c r="A30" s="41"/>
      <c r="B30" s="69" t="s">
        <v>77</v>
      </c>
      <c r="C30" s="69"/>
      <c r="D30" s="69"/>
      <c r="E30" s="69"/>
      <c r="F30" s="69"/>
      <c r="G30" s="69"/>
      <c r="H30" s="69"/>
      <c r="I30" s="69"/>
      <c r="J30" s="70"/>
    </row>
    <row r="31" spans="1:10" s="19" customFormat="1" x14ac:dyDescent="0.25">
      <c r="A31" s="15"/>
      <c r="B31" s="16" t="s">
        <v>44</v>
      </c>
      <c r="C31" s="17"/>
      <c r="D31" s="18"/>
      <c r="E31" s="18"/>
      <c r="F31" s="18"/>
      <c r="G31" s="18"/>
      <c r="H31" s="18"/>
      <c r="I31" s="18"/>
      <c r="J31" s="18"/>
    </row>
    <row r="32" spans="1:10" s="19" customFormat="1" ht="31.5" customHeight="1" x14ac:dyDescent="0.25">
      <c r="A32" s="20"/>
      <c r="B32" s="63" t="s">
        <v>85</v>
      </c>
      <c r="C32" s="64"/>
      <c r="D32" s="64"/>
      <c r="E32" s="64"/>
      <c r="F32" s="64"/>
      <c r="G32" s="64"/>
      <c r="H32" s="64"/>
      <c r="I32" s="64"/>
      <c r="J32" s="65"/>
    </row>
    <row r="33" spans="1:11" ht="52.5" customHeight="1" x14ac:dyDescent="0.25">
      <c r="A33" s="25" t="s">
        <v>45</v>
      </c>
      <c r="B33" s="23" t="s">
        <v>46</v>
      </c>
      <c r="C33" s="31" t="s">
        <v>75</v>
      </c>
      <c r="D33" s="24" t="s">
        <v>17</v>
      </c>
      <c r="E33" s="24">
        <v>12693</v>
      </c>
      <c r="F33" s="24">
        <v>12693</v>
      </c>
      <c r="G33" s="24">
        <v>10377.200000000001</v>
      </c>
      <c r="H33" s="24">
        <f t="shared" ref="H33:H34" si="9">F33-G33</f>
        <v>2315.7999999999993</v>
      </c>
      <c r="I33" s="36">
        <f>IF(G33=0,0,(G33/F33))</f>
        <v>0.81755298195855985</v>
      </c>
      <c r="J33" s="40" t="s">
        <v>103</v>
      </c>
      <c r="K33" s="28"/>
    </row>
    <row r="34" spans="1:11" ht="53.25" customHeight="1" x14ac:dyDescent="0.25">
      <c r="A34" s="25" t="s">
        <v>47</v>
      </c>
      <c r="B34" s="23" t="s">
        <v>48</v>
      </c>
      <c r="C34" s="31" t="s">
        <v>75</v>
      </c>
      <c r="D34" s="24" t="s">
        <v>17</v>
      </c>
      <c r="E34" s="24">
        <v>5205</v>
      </c>
      <c r="F34" s="24">
        <v>5205</v>
      </c>
      <c r="G34" s="24">
        <v>4132.3999999999996</v>
      </c>
      <c r="H34" s="24">
        <f t="shared" si="9"/>
        <v>1072.6000000000004</v>
      </c>
      <c r="I34" s="36">
        <f>IF(G34=0,0,(G34/F34))</f>
        <v>0.79392891450528336</v>
      </c>
      <c r="J34" s="40" t="s">
        <v>104</v>
      </c>
      <c r="K34" s="28"/>
    </row>
    <row r="35" spans="1:11" ht="16.5" customHeight="1" x14ac:dyDescent="0.25">
      <c r="A35" s="66" t="s">
        <v>28</v>
      </c>
      <c r="B35" s="67"/>
      <c r="C35" s="68"/>
      <c r="D35" s="24" t="s">
        <v>17</v>
      </c>
      <c r="E35" s="26">
        <f t="shared" ref="E35:H35" si="10">SUBTOTAL(9,E33:E34)</f>
        <v>17898</v>
      </c>
      <c r="F35" s="26">
        <f t="shared" si="10"/>
        <v>17898</v>
      </c>
      <c r="G35" s="26">
        <f t="shared" si="10"/>
        <v>14509.6</v>
      </c>
      <c r="H35" s="26">
        <f t="shared" si="10"/>
        <v>3388.3999999999996</v>
      </c>
      <c r="I35" s="37">
        <f>IF(G35=0,0,(G35/F35))</f>
        <v>0.81068275785003918</v>
      </c>
      <c r="J35" s="26"/>
    </row>
    <row r="36" spans="1:11" x14ac:dyDescent="0.25">
      <c r="A36" s="20"/>
      <c r="B36" s="21" t="s">
        <v>49</v>
      </c>
      <c r="C36" s="27"/>
      <c r="D36" s="27"/>
      <c r="E36" s="27"/>
      <c r="F36" s="27"/>
      <c r="G36" s="27"/>
      <c r="H36" s="27"/>
      <c r="I36" s="27"/>
      <c r="J36" s="27"/>
    </row>
    <row r="37" spans="1:11" ht="39" customHeight="1" x14ac:dyDescent="0.25">
      <c r="A37" s="25" t="s">
        <v>50</v>
      </c>
      <c r="B37" s="23" t="s">
        <v>51</v>
      </c>
      <c r="C37" s="31" t="s">
        <v>75</v>
      </c>
      <c r="D37" s="24" t="s">
        <v>17</v>
      </c>
      <c r="E37" s="24">
        <v>0</v>
      </c>
      <c r="F37" s="24">
        <v>0</v>
      </c>
      <c r="G37" s="24">
        <v>0</v>
      </c>
      <c r="H37" s="24">
        <f t="shared" ref="H37:H40" si="11">F37-G37</f>
        <v>0</v>
      </c>
      <c r="I37" s="36">
        <f t="shared" ref="I37:I42" si="12">IF(G37=0,0,(G37/F37))</f>
        <v>0</v>
      </c>
      <c r="J37" s="40" t="s">
        <v>106</v>
      </c>
    </row>
    <row r="38" spans="1:11" ht="51.75" customHeight="1" x14ac:dyDescent="0.25">
      <c r="A38" s="25" t="s">
        <v>52</v>
      </c>
      <c r="B38" s="23" t="s">
        <v>53</v>
      </c>
      <c r="C38" s="31" t="s">
        <v>75</v>
      </c>
      <c r="D38" s="24" t="s">
        <v>17</v>
      </c>
      <c r="E38" s="24">
        <v>0</v>
      </c>
      <c r="F38" s="24">
        <v>0</v>
      </c>
      <c r="G38" s="24">
        <v>0</v>
      </c>
      <c r="H38" s="24">
        <f t="shared" si="11"/>
        <v>0</v>
      </c>
      <c r="I38" s="36">
        <f t="shared" si="12"/>
        <v>0</v>
      </c>
      <c r="J38" s="40" t="s">
        <v>106</v>
      </c>
    </row>
    <row r="39" spans="1:11" ht="39.75" customHeight="1" x14ac:dyDescent="0.25">
      <c r="A39" s="25" t="s">
        <v>54</v>
      </c>
      <c r="B39" s="23" t="s">
        <v>55</v>
      </c>
      <c r="C39" s="31" t="s">
        <v>75</v>
      </c>
      <c r="D39" s="24" t="s">
        <v>17</v>
      </c>
      <c r="E39" s="24">
        <v>0</v>
      </c>
      <c r="F39" s="24">
        <v>0</v>
      </c>
      <c r="G39" s="24">
        <v>0</v>
      </c>
      <c r="H39" s="24">
        <f t="shared" si="11"/>
        <v>0</v>
      </c>
      <c r="I39" s="36">
        <f t="shared" si="12"/>
        <v>0</v>
      </c>
      <c r="J39" s="40" t="s">
        <v>106</v>
      </c>
    </row>
    <row r="40" spans="1:11" ht="52.5" customHeight="1" x14ac:dyDescent="0.25">
      <c r="A40" s="25" t="s">
        <v>56</v>
      </c>
      <c r="B40" s="23" t="s">
        <v>57</v>
      </c>
      <c r="C40" s="31" t="s">
        <v>75</v>
      </c>
      <c r="D40" s="24" t="s">
        <v>17</v>
      </c>
      <c r="E40" s="24">
        <v>0</v>
      </c>
      <c r="F40" s="24">
        <v>0</v>
      </c>
      <c r="G40" s="24">
        <v>0</v>
      </c>
      <c r="H40" s="24">
        <f t="shared" si="11"/>
        <v>0</v>
      </c>
      <c r="I40" s="36">
        <f t="shared" si="12"/>
        <v>0</v>
      </c>
      <c r="J40" s="40" t="s">
        <v>106</v>
      </c>
    </row>
    <row r="41" spans="1:11" ht="15.75" customHeight="1" x14ac:dyDescent="0.25">
      <c r="A41" s="66" t="s">
        <v>42</v>
      </c>
      <c r="B41" s="67"/>
      <c r="C41" s="68"/>
      <c r="D41" s="24" t="s">
        <v>17</v>
      </c>
      <c r="E41" s="26">
        <f t="shared" ref="E41:H41" si="13">SUBTOTAL(9,E37:E40)</f>
        <v>0</v>
      </c>
      <c r="F41" s="26">
        <f t="shared" si="13"/>
        <v>0</v>
      </c>
      <c r="G41" s="26">
        <f t="shared" si="13"/>
        <v>0</v>
      </c>
      <c r="H41" s="26">
        <f t="shared" si="13"/>
        <v>0</v>
      </c>
      <c r="I41" s="37">
        <f t="shared" si="12"/>
        <v>0</v>
      </c>
      <c r="J41" s="26"/>
    </row>
    <row r="42" spans="1:11" ht="16.5" customHeight="1" x14ac:dyDescent="0.25">
      <c r="A42" s="66" t="s">
        <v>58</v>
      </c>
      <c r="B42" s="67"/>
      <c r="C42" s="68"/>
      <c r="D42" s="24" t="s">
        <v>17</v>
      </c>
      <c r="E42" s="26">
        <f t="shared" ref="E42:H42" si="14">E35+E41</f>
        <v>17898</v>
      </c>
      <c r="F42" s="26">
        <f t="shared" si="14"/>
        <v>17898</v>
      </c>
      <c r="G42" s="26">
        <f t="shared" si="14"/>
        <v>14509.6</v>
      </c>
      <c r="H42" s="26">
        <f t="shared" si="14"/>
        <v>3388.3999999999996</v>
      </c>
      <c r="I42" s="37">
        <f t="shared" si="12"/>
        <v>0.81068275785003918</v>
      </c>
      <c r="J42" s="26"/>
    </row>
    <row r="43" spans="1:11" ht="26.25" customHeight="1" x14ac:dyDescent="0.25">
      <c r="A43" s="41"/>
      <c r="B43" s="69" t="s">
        <v>78</v>
      </c>
      <c r="C43" s="69"/>
      <c r="D43" s="69"/>
      <c r="E43" s="69"/>
      <c r="F43" s="69"/>
      <c r="G43" s="69"/>
      <c r="H43" s="69"/>
      <c r="I43" s="69"/>
      <c r="J43" s="70"/>
    </row>
    <row r="44" spans="1:11" s="19" customFormat="1" x14ac:dyDescent="0.25">
      <c r="A44" s="15"/>
      <c r="B44" s="16" t="s">
        <v>59</v>
      </c>
      <c r="C44" s="17"/>
      <c r="D44" s="18"/>
      <c r="E44" s="18"/>
      <c r="F44" s="18"/>
      <c r="G44" s="18"/>
      <c r="H44" s="18"/>
      <c r="I44" s="18"/>
      <c r="J44" s="18"/>
    </row>
    <row r="45" spans="1:11" x14ac:dyDescent="0.25">
      <c r="A45" s="20"/>
      <c r="B45" s="21" t="s">
        <v>86</v>
      </c>
      <c r="C45" s="27"/>
      <c r="D45" s="27"/>
      <c r="E45" s="27"/>
      <c r="F45" s="27"/>
      <c r="G45" s="27"/>
      <c r="H45" s="27"/>
      <c r="I45" s="27"/>
      <c r="J45" s="27"/>
    </row>
    <row r="46" spans="1:11" ht="39.75" customHeight="1" x14ac:dyDescent="0.25">
      <c r="A46" s="25" t="s">
        <v>60</v>
      </c>
      <c r="B46" s="29" t="s">
        <v>61</v>
      </c>
      <c r="C46" s="31" t="s">
        <v>94</v>
      </c>
      <c r="D46" s="24" t="s">
        <v>17</v>
      </c>
      <c r="E46" s="24">
        <v>100</v>
      </c>
      <c r="F46" s="24">
        <v>100</v>
      </c>
      <c r="G46" s="24">
        <v>100</v>
      </c>
      <c r="H46" s="24">
        <f t="shared" ref="H46" si="15">F46-G46</f>
        <v>0</v>
      </c>
      <c r="I46" s="36">
        <f t="shared" ref="I46:I47" si="16">IF(G46=0,0,(G46/F46))</f>
        <v>1</v>
      </c>
      <c r="J46" s="40" t="s">
        <v>105</v>
      </c>
    </row>
    <row r="47" spans="1:11" ht="15.75" customHeight="1" x14ac:dyDescent="0.25">
      <c r="A47" s="66" t="s">
        <v>28</v>
      </c>
      <c r="B47" s="67"/>
      <c r="C47" s="68"/>
      <c r="D47" s="24" t="s">
        <v>17</v>
      </c>
      <c r="E47" s="26">
        <f t="shared" ref="E47:H47" si="17">SUBTOTAL(9,E46)</f>
        <v>100</v>
      </c>
      <c r="F47" s="26">
        <f t="shared" si="17"/>
        <v>100</v>
      </c>
      <c r="G47" s="26">
        <f t="shared" si="17"/>
        <v>100</v>
      </c>
      <c r="H47" s="26">
        <f t="shared" si="17"/>
        <v>0</v>
      </c>
      <c r="I47" s="37">
        <f t="shared" si="16"/>
        <v>1</v>
      </c>
      <c r="J47" s="26"/>
    </row>
    <row r="48" spans="1:11" x14ac:dyDescent="0.25">
      <c r="A48" s="20"/>
      <c r="B48" s="21" t="s">
        <v>62</v>
      </c>
      <c r="C48" s="27"/>
      <c r="D48" s="27"/>
      <c r="E48" s="27"/>
      <c r="F48" s="27"/>
      <c r="G48" s="27"/>
      <c r="H48" s="27"/>
      <c r="I48" s="27"/>
      <c r="J48" s="27"/>
    </row>
    <row r="49" spans="1:11" ht="40.5" customHeight="1" x14ac:dyDescent="0.25">
      <c r="A49" s="20" t="s">
        <v>63</v>
      </c>
      <c r="B49" s="45" t="s">
        <v>64</v>
      </c>
      <c r="C49" s="31" t="s">
        <v>75</v>
      </c>
      <c r="D49" s="24" t="s">
        <v>17</v>
      </c>
      <c r="E49" s="24">
        <v>0</v>
      </c>
      <c r="F49" s="24">
        <v>0</v>
      </c>
      <c r="G49" s="24">
        <v>0</v>
      </c>
      <c r="H49" s="24">
        <f t="shared" ref="H49:H52" si="18">F49-G49</f>
        <v>0</v>
      </c>
      <c r="I49" s="36">
        <f t="shared" ref="I49:I53" si="19">IF(G49=0,0,(G49/F49))</f>
        <v>0</v>
      </c>
      <c r="J49" s="40" t="s">
        <v>106</v>
      </c>
      <c r="K49" s="28"/>
    </row>
    <row r="50" spans="1:11" ht="39.75" customHeight="1" x14ac:dyDescent="0.25">
      <c r="A50" s="25" t="s">
        <v>65</v>
      </c>
      <c r="B50" s="23" t="s">
        <v>66</v>
      </c>
      <c r="C50" s="31" t="s">
        <v>75</v>
      </c>
      <c r="D50" s="24" t="s">
        <v>17</v>
      </c>
      <c r="E50" s="24">
        <v>0</v>
      </c>
      <c r="F50" s="24">
        <v>0</v>
      </c>
      <c r="G50" s="24">
        <v>0</v>
      </c>
      <c r="H50" s="24">
        <f t="shared" si="18"/>
        <v>0</v>
      </c>
      <c r="I50" s="36">
        <f t="shared" si="19"/>
        <v>0</v>
      </c>
      <c r="J50" s="40" t="s">
        <v>106</v>
      </c>
    </row>
    <row r="51" spans="1:11" ht="39.75" customHeight="1" x14ac:dyDescent="0.25">
      <c r="A51" s="25" t="s">
        <v>67</v>
      </c>
      <c r="B51" s="23" t="s">
        <v>68</v>
      </c>
      <c r="C51" s="31" t="s">
        <v>75</v>
      </c>
      <c r="D51" s="24" t="s">
        <v>17</v>
      </c>
      <c r="E51" s="24">
        <v>0</v>
      </c>
      <c r="F51" s="24">
        <v>0</v>
      </c>
      <c r="G51" s="24">
        <v>0</v>
      </c>
      <c r="H51" s="24">
        <f t="shared" si="18"/>
        <v>0</v>
      </c>
      <c r="I51" s="36">
        <f t="shared" si="19"/>
        <v>0</v>
      </c>
      <c r="J51" s="40" t="s">
        <v>106</v>
      </c>
    </row>
    <row r="52" spans="1:11" ht="27" customHeight="1" x14ac:dyDescent="0.25">
      <c r="A52" s="25" t="s">
        <v>69</v>
      </c>
      <c r="B52" s="23" t="s">
        <v>70</v>
      </c>
      <c r="C52" s="31" t="s">
        <v>75</v>
      </c>
      <c r="D52" s="24" t="s">
        <v>17</v>
      </c>
      <c r="E52" s="24">
        <v>0</v>
      </c>
      <c r="F52" s="24">
        <v>0</v>
      </c>
      <c r="G52" s="24">
        <v>0</v>
      </c>
      <c r="H52" s="24">
        <f t="shared" si="18"/>
        <v>0</v>
      </c>
      <c r="I52" s="36">
        <f>IF(G52=0,0,(G52/F52))</f>
        <v>0</v>
      </c>
      <c r="J52" s="40" t="s">
        <v>106</v>
      </c>
    </row>
    <row r="53" spans="1:11" ht="15" customHeight="1" x14ac:dyDescent="0.25">
      <c r="A53" s="66" t="s">
        <v>42</v>
      </c>
      <c r="B53" s="67"/>
      <c r="C53" s="68"/>
      <c r="D53" s="24" t="s">
        <v>17</v>
      </c>
      <c r="E53" s="26">
        <f t="shared" ref="E53:F53" si="20">SUBTOTAL(9,E49:E52)</f>
        <v>0</v>
      </c>
      <c r="F53" s="26">
        <f t="shared" si="20"/>
        <v>0</v>
      </c>
      <c r="G53" s="26">
        <f t="shared" ref="G53" si="21">SUBTOTAL(9,G49:G52)</f>
        <v>0</v>
      </c>
      <c r="H53" s="26">
        <f t="shared" ref="H53" si="22">SUBTOTAL(9,H49:H52)</f>
        <v>0</v>
      </c>
      <c r="I53" s="37">
        <f t="shared" si="19"/>
        <v>0</v>
      </c>
      <c r="J53" s="26"/>
    </row>
    <row r="54" spans="1:11" ht="16.5" customHeight="1" x14ac:dyDescent="0.25">
      <c r="A54" s="66" t="s">
        <v>71</v>
      </c>
      <c r="B54" s="67"/>
      <c r="C54" s="68"/>
      <c r="D54" s="24" t="s">
        <v>17</v>
      </c>
      <c r="E54" s="26">
        <f t="shared" ref="E54:F54" si="23">E47+E53</f>
        <v>100</v>
      </c>
      <c r="F54" s="26">
        <f t="shared" si="23"/>
        <v>100</v>
      </c>
      <c r="G54" s="26">
        <f t="shared" ref="G54" si="24">G47+G53</f>
        <v>100</v>
      </c>
      <c r="H54" s="26">
        <f t="shared" ref="H54" si="25">H47+H53</f>
        <v>0</v>
      </c>
      <c r="I54" s="37">
        <f>IF(G54=0,0,(G54/F54))</f>
        <v>1</v>
      </c>
      <c r="J54" s="26"/>
    </row>
    <row r="55" spans="1:11" ht="20.25" customHeight="1" x14ac:dyDescent="0.25">
      <c r="A55" s="74" t="s">
        <v>72</v>
      </c>
      <c r="B55" s="75"/>
      <c r="C55" s="76"/>
      <c r="D55" s="46" t="s">
        <v>17</v>
      </c>
      <c r="E55" s="30">
        <f>E29+E42+E54</f>
        <v>20974</v>
      </c>
      <c r="F55" s="30">
        <f>F29+F42+F54</f>
        <v>20974</v>
      </c>
      <c r="G55" s="30">
        <f>G29+G42+G54</f>
        <v>16898.8</v>
      </c>
      <c r="H55" s="30">
        <f>H29+H42+H54</f>
        <v>4075.2</v>
      </c>
      <c r="I55" s="39">
        <f>IF(G55=0,0,(G55/F55))</f>
        <v>0.80570229808334126</v>
      </c>
      <c r="J55" s="30"/>
    </row>
    <row r="56" spans="1:11" ht="21" customHeight="1" x14ac:dyDescent="0.25">
      <c r="A56" s="71" t="s">
        <v>89</v>
      </c>
      <c r="B56" s="72"/>
      <c r="C56" s="73"/>
      <c r="D56" s="46" t="s">
        <v>17</v>
      </c>
      <c r="E56" s="47">
        <f>E55-E57</f>
        <v>20874</v>
      </c>
      <c r="F56" s="47">
        <f t="shared" ref="F56:H56" si="26">F55-F57</f>
        <v>20874</v>
      </c>
      <c r="G56" s="47">
        <f t="shared" si="26"/>
        <v>16798.8</v>
      </c>
      <c r="H56" s="47">
        <f t="shared" si="26"/>
        <v>4075.2</v>
      </c>
      <c r="I56" s="48">
        <f>IF(G56=0,0,(G56/F56))</f>
        <v>0.80477148605921234</v>
      </c>
      <c r="J56" s="30"/>
    </row>
    <row r="57" spans="1:11" ht="21" customHeight="1" x14ac:dyDescent="0.25">
      <c r="A57" s="71" t="s">
        <v>90</v>
      </c>
      <c r="B57" s="72"/>
      <c r="C57" s="73"/>
      <c r="D57" s="46" t="s">
        <v>17</v>
      </c>
      <c r="E57" s="47">
        <f>E46</f>
        <v>100</v>
      </c>
      <c r="F57" s="47">
        <f t="shared" ref="F57:H57" si="27">F46</f>
        <v>100</v>
      </c>
      <c r="G57" s="47">
        <f t="shared" si="27"/>
        <v>100</v>
      </c>
      <c r="H57" s="47">
        <f t="shared" si="27"/>
        <v>0</v>
      </c>
      <c r="I57" s="48">
        <f>IF(G57=0,0,(G57/F57))</f>
        <v>1</v>
      </c>
      <c r="J57" s="30"/>
    </row>
    <row r="58" spans="1:11" ht="15.75" x14ac:dyDescent="0.25">
      <c r="A58" s="3"/>
    </row>
    <row r="59" spans="1:11" ht="15.75" x14ac:dyDescent="0.25">
      <c r="A59" s="5" t="s">
        <v>79</v>
      </c>
      <c r="C59" s="32" t="s">
        <v>80</v>
      </c>
      <c r="D59" s="33"/>
      <c r="F59" s="32" t="s">
        <v>81</v>
      </c>
      <c r="G59" s="35"/>
      <c r="H59" s="34" t="s">
        <v>82</v>
      </c>
    </row>
    <row r="60" spans="1:11" x14ac:dyDescent="0.25">
      <c r="A60" s="4"/>
    </row>
    <row r="61" spans="1:11" ht="15.75" x14ac:dyDescent="0.25">
      <c r="A61" s="5" t="s">
        <v>93</v>
      </c>
      <c r="C61" s="32" t="s">
        <v>95</v>
      </c>
      <c r="D61" s="33"/>
      <c r="F61" s="32"/>
      <c r="G61" s="50"/>
      <c r="H61" s="34"/>
    </row>
    <row r="62" spans="1:11" x14ac:dyDescent="0.25">
      <c r="A62" s="4"/>
    </row>
    <row r="63" spans="1:11" x14ac:dyDescent="0.25">
      <c r="A63" s="6" t="s">
        <v>91</v>
      </c>
    </row>
  </sheetData>
  <mergeCells count="31">
    <mergeCell ref="A35:C35"/>
    <mergeCell ref="A41:C41"/>
    <mergeCell ref="A57:C57"/>
    <mergeCell ref="A42:C42"/>
    <mergeCell ref="A47:C47"/>
    <mergeCell ref="A53:C53"/>
    <mergeCell ref="A54:C54"/>
    <mergeCell ref="A55:C55"/>
    <mergeCell ref="B43:J43"/>
    <mergeCell ref="A56:C56"/>
    <mergeCell ref="B32:J32"/>
    <mergeCell ref="A28:C28"/>
    <mergeCell ref="A29:C29"/>
    <mergeCell ref="B14:J14"/>
    <mergeCell ref="B30:J30"/>
    <mergeCell ref="A20:C20"/>
    <mergeCell ref="A1:J1"/>
    <mergeCell ref="A2:J2"/>
    <mergeCell ref="A6:D6"/>
    <mergeCell ref="A8:D8"/>
    <mergeCell ref="G10:G12"/>
    <mergeCell ref="H10:I10"/>
    <mergeCell ref="J10:J12"/>
    <mergeCell ref="A10:A12"/>
    <mergeCell ref="D10:D12"/>
    <mergeCell ref="E10:E12"/>
    <mergeCell ref="F10:F12"/>
    <mergeCell ref="B10:B12"/>
    <mergeCell ref="C10:C12"/>
    <mergeCell ref="A5:F5"/>
    <mergeCell ref="A7:F7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2015-10-02T05:47:35Z</dcterms:modified>
</cp:coreProperties>
</file>