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165" windowWidth="13500" windowHeight="12270" activeTab="2"/>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V'!$4:$6</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7">'Раздел VII'!$A$1:$N$31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45621"/>
</workbook>
</file>

<file path=xl/calcChain.xml><?xml version="1.0" encoding="utf-8"?>
<calcChain xmlns="http://schemas.openxmlformats.org/spreadsheetml/2006/main">
  <c r="K18" i="13" l="1"/>
  <c r="G18" i="13"/>
  <c r="C18" i="13"/>
  <c r="K17" i="13"/>
  <c r="G17" i="13"/>
  <c r="C17" i="13"/>
  <c r="N15" i="13"/>
  <c r="M15" i="13"/>
  <c r="L15" i="13"/>
  <c r="K15" i="13"/>
  <c r="J15" i="13"/>
  <c r="I15" i="13"/>
  <c r="H15" i="13"/>
  <c r="G15" i="13"/>
  <c r="F15" i="13"/>
  <c r="E15" i="13"/>
  <c r="D15" i="13"/>
  <c r="C15" i="13"/>
  <c r="K14" i="13"/>
  <c r="G14" i="13"/>
  <c r="C14" i="13"/>
  <c r="K13" i="13"/>
  <c r="G13" i="13"/>
  <c r="C13" i="13"/>
  <c r="N11" i="13"/>
  <c r="M11" i="13"/>
  <c r="K11" i="13" s="1"/>
  <c r="L11" i="13"/>
  <c r="J11" i="13"/>
  <c r="I11" i="13"/>
  <c r="G11" i="13" s="1"/>
  <c r="H11" i="13"/>
  <c r="F11" i="13"/>
  <c r="E11" i="13"/>
  <c r="C11" i="13" s="1"/>
  <c r="D11" i="13"/>
  <c r="K10" i="13"/>
  <c r="G10" i="13"/>
  <c r="C10" i="13"/>
  <c r="K9" i="13"/>
  <c r="G9" i="13"/>
  <c r="C9" i="13"/>
  <c r="N7" i="13"/>
  <c r="M7" i="13"/>
  <c r="L7" i="13"/>
  <c r="K7" i="13"/>
  <c r="J7" i="13"/>
  <c r="I7" i="13"/>
  <c r="H7" i="13"/>
  <c r="G7" i="13"/>
  <c r="F7" i="13"/>
  <c r="E7" i="13"/>
  <c r="D7" i="13"/>
  <c r="C7" i="13"/>
  <c r="D36" i="12"/>
  <c r="C36" i="12"/>
  <c r="F57" i="8"/>
  <c r="E57" i="8"/>
  <c r="D57" i="8"/>
  <c r="E22" i="4" s="1"/>
  <c r="C57" i="8"/>
  <c r="F47" i="8"/>
  <c r="E47" i="8"/>
  <c r="D47" i="8"/>
  <c r="E21" i="4" s="1"/>
  <c r="C47" i="8"/>
  <c r="F37" i="8"/>
  <c r="E37" i="8"/>
  <c r="D37" i="8"/>
  <c r="C37" i="8"/>
  <c r="F27" i="8"/>
  <c r="E27" i="8"/>
  <c r="D27" i="8"/>
  <c r="E19" i="4" s="1"/>
  <c r="C27" i="8"/>
  <c r="D19" i="4" s="1"/>
  <c r="D16" i="4" s="1"/>
  <c r="F16" i="8"/>
  <c r="E16" i="8"/>
  <c r="D16" i="8"/>
  <c r="C16" i="8"/>
  <c r="D62" i="6"/>
  <c r="C62" i="6"/>
  <c r="D61" i="6"/>
  <c r="E55" i="4" s="1"/>
  <c r="C61" i="6"/>
  <c r="B61" i="6"/>
  <c r="B60" i="6"/>
  <c r="D51" i="6"/>
  <c r="E40" i="4" s="1"/>
  <c r="C51" i="6"/>
  <c r="D50" i="6"/>
  <c r="C50" i="6"/>
  <c r="B50" i="6"/>
  <c r="E52" i="4" s="1"/>
  <c r="B49" i="6"/>
  <c r="D40" i="6"/>
  <c r="C40" i="6"/>
  <c r="D39" i="6"/>
  <c r="E51" i="4" s="1"/>
  <c r="C39" i="6"/>
  <c r="B39" i="6"/>
  <c r="B38" i="6"/>
  <c r="D29" i="6"/>
  <c r="E36" i="4" s="1"/>
  <c r="C29" i="6"/>
  <c r="D28" i="6"/>
  <c r="C28" i="6"/>
  <c r="B28" i="6"/>
  <c r="E48" i="4" s="1"/>
  <c r="B27" i="6"/>
  <c r="D18" i="6"/>
  <c r="C18" i="6"/>
  <c r="D17" i="6"/>
  <c r="E47" i="4" s="1"/>
  <c r="E45" i="4" s="1"/>
  <c r="C17" i="6"/>
  <c r="B17" i="6"/>
  <c r="B16" i="6"/>
  <c r="H91" i="5"/>
  <c r="G91" i="5"/>
  <c r="F91" i="5"/>
  <c r="E91" i="5"/>
  <c r="C91" i="5"/>
  <c r="H90" i="5"/>
  <c r="G90" i="5"/>
  <c r="F90" i="5"/>
  <c r="E90" i="5"/>
  <c r="C90" i="5"/>
  <c r="H89" i="5"/>
  <c r="G89" i="5"/>
  <c r="F89" i="5"/>
  <c r="E89" i="5"/>
  <c r="C89" i="5"/>
  <c r="H88" i="5"/>
  <c r="G88" i="5"/>
  <c r="F88" i="5"/>
  <c r="E88" i="5"/>
  <c r="C88" i="5"/>
  <c r="H87" i="5"/>
  <c r="G87" i="5"/>
  <c r="F87" i="5"/>
  <c r="E87" i="5"/>
  <c r="C87" i="5"/>
  <c r="H86" i="5"/>
  <c r="G86" i="5"/>
  <c r="F86" i="5"/>
  <c r="E86" i="5"/>
  <c r="C86" i="5"/>
  <c r="H85" i="5"/>
  <c r="G85" i="5"/>
  <c r="F85" i="5"/>
  <c r="E85" i="5"/>
  <c r="C85" i="5"/>
  <c r="H84" i="5"/>
  <c r="G84" i="5"/>
  <c r="F84" i="5"/>
  <c r="E84" i="5"/>
  <c r="C84" i="5"/>
  <c r="H83" i="5"/>
  <c r="G83" i="5"/>
  <c r="F83" i="5"/>
  <c r="E83" i="5"/>
  <c r="C83" i="5"/>
  <c r="H82" i="5"/>
  <c r="G82" i="5"/>
  <c r="F82" i="5"/>
  <c r="E82" i="5"/>
  <c r="C82" i="5"/>
  <c r="H81" i="5"/>
  <c r="G81" i="5"/>
  <c r="F81" i="5"/>
  <c r="E81" i="5"/>
  <c r="C81" i="5"/>
  <c r="H80" i="5"/>
  <c r="G80" i="5"/>
  <c r="F80" i="5"/>
  <c r="E80" i="5"/>
  <c r="C80" i="5"/>
  <c r="H79" i="5"/>
  <c r="G79" i="5"/>
  <c r="F79" i="5"/>
  <c r="E79" i="5"/>
  <c r="C79" i="5"/>
  <c r="D77" i="5"/>
  <c r="B77" i="5" s="1"/>
  <c r="D76" i="5"/>
  <c r="B76" i="5" s="1"/>
  <c r="D75" i="5"/>
  <c r="B75" i="5" s="1"/>
  <c r="D74" i="5"/>
  <c r="B74" i="5" s="1"/>
  <c r="D73" i="5"/>
  <c r="B73" i="5" s="1"/>
  <c r="D72" i="5"/>
  <c r="B72" i="5" s="1"/>
  <c r="D71" i="5"/>
  <c r="B71" i="5" s="1"/>
  <c r="D70" i="5"/>
  <c r="B70" i="5" s="1"/>
  <c r="D69" i="5"/>
  <c r="B69" i="5" s="1"/>
  <c r="D68" i="5"/>
  <c r="B68" i="5" s="1"/>
  <c r="D67" i="5"/>
  <c r="B67" i="5" s="1"/>
  <c r="D66" i="5"/>
  <c r="B66" i="5" s="1"/>
  <c r="D65" i="5"/>
  <c r="B65" i="5" s="1"/>
  <c r="D63" i="5"/>
  <c r="B63" i="5" s="1"/>
  <c r="D62" i="5"/>
  <c r="B62" i="5" s="1"/>
  <c r="D61" i="5"/>
  <c r="B61" i="5" s="1"/>
  <c r="D60" i="5"/>
  <c r="B60" i="5" s="1"/>
  <c r="D59" i="5"/>
  <c r="B59" i="5" s="1"/>
  <c r="D58" i="5"/>
  <c r="B58" i="5" s="1"/>
  <c r="D57" i="5"/>
  <c r="B57" i="5" s="1"/>
  <c r="D56" i="5"/>
  <c r="B56" i="5" s="1"/>
  <c r="D55" i="5"/>
  <c r="B55" i="5" s="1"/>
  <c r="D54" i="5"/>
  <c r="B54" i="5" s="1"/>
  <c r="D53" i="5"/>
  <c r="B53" i="5" s="1"/>
  <c r="D52" i="5"/>
  <c r="B52" i="5" s="1"/>
  <c r="D51" i="5"/>
  <c r="B51" i="5" s="1"/>
  <c r="D49" i="5"/>
  <c r="B49" i="5" s="1"/>
  <c r="D48" i="5"/>
  <c r="B48" i="5" s="1"/>
  <c r="D47" i="5"/>
  <c r="B47" i="5" s="1"/>
  <c r="D46" i="5"/>
  <c r="B46" i="5" s="1"/>
  <c r="D45" i="5"/>
  <c r="B45" i="5" s="1"/>
  <c r="D44" i="5"/>
  <c r="B44" i="5" s="1"/>
  <c r="D43" i="5"/>
  <c r="B43" i="5" s="1"/>
  <c r="D42" i="5"/>
  <c r="B42" i="5" s="1"/>
  <c r="D41" i="5"/>
  <c r="B41" i="5" s="1"/>
  <c r="D40" i="5"/>
  <c r="B40" i="5" s="1"/>
  <c r="D39" i="5"/>
  <c r="B39" i="5" s="1"/>
  <c r="D38" i="5"/>
  <c r="B38" i="5" s="1"/>
  <c r="D37" i="5"/>
  <c r="B37" i="5" s="1"/>
  <c r="D35" i="5"/>
  <c r="B35" i="5" s="1"/>
  <c r="D34" i="5"/>
  <c r="B34" i="5" s="1"/>
  <c r="D33" i="5"/>
  <c r="B33" i="5" s="1"/>
  <c r="D32" i="5"/>
  <c r="B32" i="5" s="1"/>
  <c r="D31" i="5"/>
  <c r="B31" i="5" s="1"/>
  <c r="D30" i="5"/>
  <c r="B30" i="5" s="1"/>
  <c r="D29" i="5"/>
  <c r="B29" i="5" s="1"/>
  <c r="D28" i="5"/>
  <c r="B28" i="5" s="1"/>
  <c r="D27" i="5"/>
  <c r="B27" i="5" s="1"/>
  <c r="D26" i="5"/>
  <c r="B26" i="5" s="1"/>
  <c r="D25" i="5"/>
  <c r="B25" i="5" s="1"/>
  <c r="D24" i="5"/>
  <c r="B24" i="5" s="1"/>
  <c r="D23" i="5"/>
  <c r="B23" i="5" s="1"/>
  <c r="D21" i="5"/>
  <c r="D90" i="5" s="1"/>
  <c r="D20" i="5"/>
  <c r="B20" i="5" s="1"/>
  <c r="D19" i="5"/>
  <c r="D89" i="5" s="1"/>
  <c r="D18" i="5"/>
  <c r="D88" i="5" s="1"/>
  <c r="D17" i="5"/>
  <c r="D87" i="5" s="1"/>
  <c r="D16" i="5"/>
  <c r="B16" i="5" s="1"/>
  <c r="B86" i="5" s="1"/>
  <c r="D15" i="5"/>
  <c r="D85" i="5" s="1"/>
  <c r="D14" i="5"/>
  <c r="D84" i="5" s="1"/>
  <c r="D13" i="5"/>
  <c r="B13" i="5" s="1"/>
  <c r="D12" i="5"/>
  <c r="B12" i="5" s="1"/>
  <c r="B82" i="5" s="1"/>
  <c r="D11" i="5"/>
  <c r="D81" i="5" s="1"/>
  <c r="D10" i="5"/>
  <c r="D80" i="5" s="1"/>
  <c r="D9" i="5"/>
  <c r="D79" i="5" s="1"/>
  <c r="E115" i="4"/>
  <c r="E114" i="4"/>
  <c r="E113" i="4"/>
  <c r="E112" i="4" s="1"/>
  <c r="E103" i="4"/>
  <c r="D103" i="4"/>
  <c r="E95" i="4"/>
  <c r="E91" i="4"/>
  <c r="E83" i="4"/>
  <c r="D80" i="4"/>
  <c r="D78" i="4"/>
  <c r="D76" i="4"/>
  <c r="D74" i="4"/>
  <c r="D72" i="4"/>
  <c r="D69" i="4"/>
  <c r="E67" i="4"/>
  <c r="D67" i="4"/>
  <c r="E66" i="4"/>
  <c r="D65" i="4"/>
  <c r="E63" i="4"/>
  <c r="D63" i="4"/>
  <c r="D61" i="4"/>
  <c r="E59" i="4"/>
  <c r="D59" i="4"/>
  <c r="E54" i="4"/>
  <c r="E80" i="4" s="1"/>
  <c r="E53" i="4"/>
  <c r="E50" i="4"/>
  <c r="E76" i="4" s="1"/>
  <c r="E49" i="4"/>
  <c r="E46" i="4"/>
  <c r="D43" i="4"/>
  <c r="E42" i="4"/>
  <c r="E41" i="4"/>
  <c r="E39" i="4"/>
  <c r="E38" i="4"/>
  <c r="E37" i="4"/>
  <c r="E35" i="4"/>
  <c r="E34" i="4"/>
  <c r="E33" i="4"/>
  <c r="E30" i="4"/>
  <c r="D30" i="4"/>
  <c r="E29" i="4"/>
  <c r="E28" i="4"/>
  <c r="E78" i="4" s="1"/>
  <c r="E27" i="4"/>
  <c r="E64" i="4" s="1"/>
  <c r="E26" i="4"/>
  <c r="E75" i="4" s="1"/>
  <c r="E25" i="4"/>
  <c r="D23" i="4"/>
  <c r="D22" i="4"/>
  <c r="D21" i="4"/>
  <c r="E20" i="4"/>
  <c r="D20" i="4"/>
  <c r="E18" i="4"/>
  <c r="D18" i="4"/>
  <c r="D8" i="4"/>
  <c r="D258" i="10"/>
  <c r="D255" i="10"/>
  <c r="D254" i="10"/>
  <c r="D251" i="10"/>
  <c r="D248" i="10"/>
  <c r="D244" i="10"/>
  <c r="D56" i="4" l="1"/>
  <c r="E16" i="4"/>
  <c r="E73" i="4"/>
  <c r="E81" i="4"/>
  <c r="E32" i="4"/>
  <c r="E43" i="4"/>
  <c r="B83" i="5"/>
  <c r="E72" i="4"/>
  <c r="E23" i="4"/>
  <c r="E62" i="4"/>
  <c r="E79" i="4"/>
  <c r="D83" i="5"/>
  <c r="E60" i="4"/>
  <c r="E65" i="4"/>
  <c r="E68" i="4"/>
  <c r="E74" i="4"/>
  <c r="E77" i="4"/>
  <c r="B9" i="5"/>
  <c r="B79" i="5" s="1"/>
  <c r="B11" i="5"/>
  <c r="B81" i="5" s="1"/>
  <c r="B15" i="5"/>
  <c r="B85" i="5" s="1"/>
  <c r="B17" i="5"/>
  <c r="B87" i="5" s="1"/>
  <c r="B19" i="5"/>
  <c r="B89" i="5" s="1"/>
  <c r="B21" i="5"/>
  <c r="B90" i="5" s="1"/>
  <c r="D82" i="5"/>
  <c r="D86" i="5"/>
  <c r="E61" i="4"/>
  <c r="B10" i="5"/>
  <c r="B80" i="5" s="1"/>
  <c r="B14" i="5"/>
  <c r="B84" i="5" s="1"/>
  <c r="B18" i="5"/>
  <c r="B88" i="5" s="1"/>
  <c r="D91" i="5"/>
  <c r="B91" i="5"/>
  <c r="E71" i="4" l="1"/>
  <c r="E69" i="4"/>
  <c r="E56" i="4"/>
  <c r="E58" i="4"/>
</calcChain>
</file>

<file path=xl/sharedStrings.xml><?xml version="1.0" encoding="utf-8"?>
<sst xmlns="http://schemas.openxmlformats.org/spreadsheetml/2006/main" count="1266" uniqueCount="652">
  <si>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</si>
  <si>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</si>
  <si>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</si>
  <si>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</si>
  <si>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</si>
  <si>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</si>
  <si>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</si>
  <si>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</si>
  <si>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</si>
  <si>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</si>
  <si>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</si>
  <si>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</si>
  <si>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</si>
  <si>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</si>
  <si>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</si>
  <si>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</si>
  <si>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</si>
  <si>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</si>
  <si>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</si>
  <si>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</si>
  <si>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</si>
  <si>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</si>
  <si>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</si>
  <si>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</si>
  <si>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</si>
  <si>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</si>
  <si>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</si>
  <si>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</si>
  <si>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</si>
  <si>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</si>
  <si>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</si>
  <si>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</si>
  <si>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</si>
  <si>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</si>
  <si>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</si>
  <si>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</si>
  <si>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</si>
  <si>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</si>
  <si>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</si>
  <si>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</si>
  <si>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</si>
  <si>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</si>
  <si>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</si>
  <si>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</si>
  <si>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</si>
  <si>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</si>
  <si>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</si>
  <si>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</si>
  <si>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</si>
  <si>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</si>
  <si>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</si>
  <si>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</si>
  <si>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</si>
  <si>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</si>
  <si>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</si>
  <si>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</si>
  <si>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</si>
  <si>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</si>
  <si>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</si>
  <si>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</si>
  <si>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</si>
  <si>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</si>
  <si>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</si>
  <si>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</si>
  <si>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</si>
  <si>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</si>
  <si>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</si>
  <si>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</si>
  <si>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</si>
  <si>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</si>
  <si>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</si>
  <si>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</si>
  <si>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</si>
  <si>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</si>
  <si>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</si>
  <si>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</si>
  <si>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</si>
  <si>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</si>
  <si>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</si>
  <si>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</si>
  <si>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</si>
  <si>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</si>
  <si>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</si>
  <si>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</si>
  <si>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</si>
  <si>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</si>
  <si>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</si>
  <si>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</si>
  <si>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</si>
  <si>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</si>
  <si>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</si>
  <si>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</si>
  <si>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</si>
  <si>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</si>
  <si>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</si>
  <si>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</si>
  <si>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</si>
  <si>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</si>
  <si>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</si>
  <si>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</si>
  <si>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</si>
  <si>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</si>
  <si>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</si>
  <si>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</si>
  <si>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</si>
  <si>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</si>
  <si>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</si>
  <si>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</si>
  <si>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</si>
  <si>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</si>
  <si>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</si>
  <si>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</si>
  <si>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</si>
  <si>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</si>
  <si>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</si>
  <si>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</si>
  <si>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</si>
  <si>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</si>
  <si>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</si>
  <si>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</si>
  <si>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</si>
  <si>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</si>
  <si>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</si>
  <si>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</si>
  <si>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</si>
  <si>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</si>
  <si>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</si>
  <si>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</si>
  <si>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</si>
  <si>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 самостоятельно организованных муниципальным образованием</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</si>
  <si>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</si>
  <si>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</si>
  <si>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</si>
  <si>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</si>
  <si>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</si>
  <si>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</si>
  <si>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</si>
  <si>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</si>
  <si>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</si>
  <si>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</si>
  <si>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</si>
  <si>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</si>
  <si>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</si>
  <si>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</si>
  <si>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</si>
  <si>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</si>
  <si>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</si>
  <si>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</si>
  <si>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</si>
  <si>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</si>
  <si>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</si>
  <si>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</si>
  <si>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</si>
  <si>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</si>
  <si>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</si>
  <si>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</si>
  <si>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</si>
  <si>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</si>
  <si>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</si>
  <si>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</si>
  <si>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</si>
  <si>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</si>
  <si>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</si>
  <si>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</si>
  <si>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</si>
  <si>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</si>
  <si>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</si>
  <si>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</si>
  <si>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</si>
  <si>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</si>
  <si>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</si>
  <si>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</si>
  <si>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</si>
  <si>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</si>
  <si>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</si>
  <si>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</si>
  <si>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</si>
  <si>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</si>
  <si>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</si>
  <si>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</si>
  <si>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</si>
  <si>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</si>
  <si>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</si>
  <si>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</si>
  <si>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</si>
  <si>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</si>
  <si>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</si>
  <si>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</si>
  <si>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</si>
  <si>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</si>
  <si>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</si>
  <si>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</si>
  <si>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</si>
  <si>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</si>
  <si>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</si>
  <si>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</si>
  <si>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</si>
  <si>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</si>
  <si>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</si>
  <si>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</si>
  <si>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</si>
  <si>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</si>
  <si>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</si>
  <si>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</si>
  <si>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</si>
  <si>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</si>
  <si>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</si>
  <si>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</si>
  <si>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</si>
  <si>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</si>
  <si>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</si>
  <si>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</si>
  <si>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</si>
  <si>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</si>
  <si>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</si>
  <si>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</si>
  <si>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</si>
  <si>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</si>
  <si>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</si>
  <si>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</si>
  <si>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</si>
  <si>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</si>
  <si>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</si>
  <si>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</si>
  <si>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</si>
  <si>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</si>
  <si>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</si>
  <si>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</si>
  <si>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</si>
  <si>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</si>
  <si>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</si>
  <si>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</si>
  <si>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</si>
  <si>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</si>
  <si>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</si>
  <si>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</si>
  <si>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</si>
  <si>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</si>
  <si>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</si>
  <si>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</si>
  <si>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</si>
  <si>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</si>
  <si>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</si>
  <si>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</si>
  <si>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</si>
  <si>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</si>
  <si>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</si>
  <si>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</si>
  <si>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</si>
  <si>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</si>
  <si>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</si>
  <si>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</si>
  <si>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</si>
  <si>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</si>
  <si>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</si>
  <si>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</si>
  <si>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</si>
  <si>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</si>
  <si>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</si>
  <si>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rPr>
        <vertAlign val="superscript"/>
        <sz val="12"/>
        <rFont val="Times New Roman"/>
        <family val="1"/>
        <charset val="204"/>
      </rPr>
      <t>3</t>
    </r>
    <r>
      <rPr>
        <sz val="12"/>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</si>
  <si>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</si>
  <si>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</si>
  <si>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</si>
  <si>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</si>
  <si>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</si>
  <si>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</si>
  <si>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</si>
  <si>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</si>
  <si>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</si>
  <si>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</si>
  <si>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</si>
  <si>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</si>
  <si>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</si>
  <si>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</si>
  <si>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</si>
  <si>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</si>
  <si>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</si>
  <si>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</si>
  <si>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</si>
  <si>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</si>
  <si>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</si>
  <si>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</si>
  <si>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</si>
  <si>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</si>
  <si>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</si>
  <si>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</si>
  <si>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</si>
  <si>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</si>
  <si>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</si>
  <si>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</si>
  <si>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</si>
  <si>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</si>
  <si>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</si>
  <si>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</si>
  <si>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</si>
  <si>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</si>
  <si>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</si>
  <si>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</si>
  <si>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</si>
  <si>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</si>
  <si>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</si>
  <si>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</si>
  <si>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</si>
  <si>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</si>
  <si>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</si>
  <si>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</si>
  <si>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</si>
  <si>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</si>
  <si>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</si>
  <si>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</si>
  <si>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</si>
  <si>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</si>
  <si>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Муниципальные организации, оказывающие услуги (выполняющие работы) за счет средств бюджета муниципального образования</t>
  </si>
  <si>
    <t>Негосударственные (немуниципальные) организации, оказывающие услуги (выполняющие работы) за счет средств бюджета муниципального образования</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</si>
  <si>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</si>
  <si>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</si>
  <si>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</si>
  <si>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</si>
  <si>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</si>
  <si>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</si>
  <si>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</si>
  <si>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</si>
  <si>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</si>
  <si>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</si>
  <si>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</si>
  <si>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</si>
  <si>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</si>
  <si>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</si>
  <si>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</si>
  <si>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</si>
  <si>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</si>
  <si>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</si>
  <si>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</si>
  <si>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</si>
  <si>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</si>
  <si>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</si>
  <si>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</si>
  <si>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</si>
  <si>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от ___.___.2019 № _____________</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</si>
  <si>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</si>
  <si>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</si>
  <si>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</si>
  <si>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</si>
  <si>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</si>
  <si>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r>
      <rPr>
        <vertAlign val="superscript"/>
        <sz val="12"/>
        <rFont val="Times New Roman"/>
        <family val="1"/>
        <charset val="204"/>
      </rPr>
      <t>4</t>
    </r>
    <r>
      <rPr>
        <sz val="12"/>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</si>
  <si>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r>
      <rPr>
        <vertAlign val="superscript"/>
        <sz val="12"/>
        <rFont val="Times New Roman"/>
        <family val="1"/>
        <charset val="204"/>
      </rPr>
      <t>2</t>
    </r>
    <r>
      <rPr>
        <sz val="12"/>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</si>
  <si>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</si>
  <si>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</si>
  <si>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</si>
  <si>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</si>
  <si>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</si>
  <si>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</si>
  <si>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</si>
  <si>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</si>
  <si>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</si>
  <si>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</si>
  <si>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</si>
  <si>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</si>
  <si>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</si>
  <si>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</si>
  <si>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</si>
  <si>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</si>
  <si>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</si>
  <si>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</si>
  <si>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</si>
  <si>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</si>
  <si>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</si>
  <si>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</si>
  <si>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</si>
  <si>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</si>
  <si>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</si>
  <si>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</si>
  <si>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</si>
  <si>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</si>
  <si>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</si>
  <si>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</si>
  <si>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</si>
  <si>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</si>
  <si>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</si>
  <si>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</si>
  <si>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</si>
  <si>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</si>
  <si>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r>
      <rPr>
        <vertAlign val="superscript"/>
        <sz val="11"/>
        <rFont val="Times New Roman"/>
        <family val="1"/>
        <charset val="204"/>
      </rPr>
      <t>1</t>
    </r>
    <r>
      <rPr>
        <sz val="11"/>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</si>
  <si>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</si>
  <si>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</si>
  <si>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</si>
  <si>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</si>
  <si>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</si>
  <si>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</si>
  <si>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</si>
  <si>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</si>
  <si>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</si>
  <si>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</si>
  <si>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</si>
  <si>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</si>
  <si>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</si>
  <si>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</si>
  <si>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</si>
  <si>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</si>
  <si>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</si>
  <si>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</si>
  <si>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</si>
  <si>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</si>
  <si>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</si>
  <si>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</si>
  <si>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</si>
  <si>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</si>
  <si>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</si>
  <si>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</si>
  <si>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</si>
  <si>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</si>
  <si>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</si>
  <si>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</si>
  <si>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</si>
  <si>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</si>
  <si>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</si>
  <si>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</si>
  <si>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</si>
  <si>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</si>
  <si>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</si>
  <si>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</si>
  <si>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</si>
  <si>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</si>
  <si>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</si>
  <si>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</si>
  <si>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</si>
  <si>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</si>
  <si>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</si>
  <si>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</si>
  <si>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</si>
  <si>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</si>
  <si>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</si>
  <si>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</si>
  <si>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</si>
  <si>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</si>
  <si>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</si>
  <si>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</si>
  <si>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</si>
  <si>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</si>
  <si>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</si>
  <si>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</si>
  <si>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</si>
  <si>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</si>
  <si>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</si>
  <si>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</si>
  <si>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</si>
  <si>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</si>
  <si>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</si>
  <si>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</si>
  <si>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</si>
  <si>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</si>
  <si>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</si>
  <si>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</si>
  <si>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</si>
  <si>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</si>
  <si>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</si>
  <si>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</si>
  <si>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</si>
  <si>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</si>
  <si>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</si>
  <si>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</si>
  <si>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</si>
  <si>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</si>
  <si>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</si>
  <si>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</si>
  <si>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</si>
  <si>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</si>
  <si>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</si>
  <si>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</si>
  <si>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</si>
  <si>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</si>
  <si>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</si>
  <si>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</si>
  <si>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</si>
  <si>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</si>
  <si>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</si>
  <si>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</si>
  <si>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</si>
  <si>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</si>
  <si>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</si>
  <si>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</si>
  <si>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</si>
  <si>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</si>
  <si>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</si>
  <si>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</si>
  <si>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</si>
  <si>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</si>
  <si>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</si>
  <si>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</si>
  <si>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</si>
  <si>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</si>
  <si>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</si>
  <si>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</si>
  <si>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</si>
  <si>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</si>
  <si>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</si>
  <si>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</si>
  <si>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</si>
  <si>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</si>
  <si>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</si>
  <si>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</si>
  <si>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</si>
  <si>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</si>
  <si>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</si>
  <si>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</si>
  <si>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</si>
  <si>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</si>
  <si>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</si>
  <si>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</si>
  <si>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</si>
  <si>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</si>
  <si>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</si>
  <si>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</si>
  <si>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</si>
  <si>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</si>
  <si>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</si>
  <si>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</si>
  <si>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</si>
  <si>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(программы / подпрограммы / мероприятий), направленный из бюджета муниципального образования в отчетном периоде на поддержку СО НКО (кассовые расходы), млн. рублей</t>
  </si>
  <si>
    <t>фактический объем финансирования (программы / подпрограммы / мероприятий), направленный из бюджета муниципального образования в отчетном периоде на поддержку социального предпринимательства (кассовые расходы),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</si>
  <si>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</si>
  <si>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</si>
  <si>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</si>
  <si>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</si>
  <si>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</si>
  <si>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</si>
  <si>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</si>
  <si>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</si>
  <si>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</si>
  <si>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</si>
  <si>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</si>
  <si>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</si>
  <si>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</si>
  <si>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</si>
  <si>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</si>
  <si>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</si>
  <si>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Количество фактов получения гражданами услуги (работы) в негосударственной (немуниципальной) организации, в т.ч. СО НКО, единиц</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</si>
  <si>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</si>
  <si>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</si>
  <si>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</si>
  <si>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</si>
  <si>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объем финансирования муниципальной программы (план), тыс. рублей</t>
  </si>
  <si>
    <t>объем финансирования муниципальной программы (факт), тыс. рублей</t>
  </si>
  <si>
    <t>количество проектов, получивших поддержку, единиц</t>
  </si>
  <si>
    <t>количество СО НКО, получивших поддержку, единиц</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</si>
  <si>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</si>
  <si>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</si>
  <si>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</si>
  <si>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</si>
  <si>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</si>
  <si>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</si>
  <si>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</si>
  <si>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</si>
  <si>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</si>
  <si>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</si>
  <si>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</si>
  <si>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</si>
  <si>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</si>
  <si>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</si>
  <si>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</si>
  <si>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</si>
  <si>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</si>
  <si>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</si>
  <si>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</si>
  <si>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</si>
  <si>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</si>
  <si>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 3004</t>
  </si>
  <si>
    <t>Постановление администрации города Югорска "О муниципальной программе 
города Югорска "Культурное пространство "</t>
  </si>
  <si>
    <t>№ 3001</t>
  </si>
  <si>
    <t xml:space="preserve">О внесении изменений 
в постановление администрации 
города Югорска от 30.10.2018 № 3001
«О муниципальной программе города Югорска
«Культурное пространство» </t>
  </si>
  <si>
    <t>№ 890</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</si>
  <si>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</si>
  <si>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"Развитие физической культуры и спорта"</t>
  </si>
  <si>
    <t>№ 3010</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</si>
  <si>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</si>
  <si>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</si>
  <si>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</si>
  <si>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</si>
  <si>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 на 2019 год"</t>
  </si>
  <si>
    <t>№ 3636</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</si>
  <si>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</si>
  <si>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</si>
  <si>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постановление администрации города Югорска "Об утверждении положения о порядке формирования, едения, обязательного опубликования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</si>
  <si>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2890</t>
  </si>
  <si>
    <t>постановление администрации города Югорска "Об утверждении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</si>
  <si>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2923</t>
  </si>
  <si>
    <t xml:space="preserve"> Перечень имущество для субъектов малого и среднего предпринимательства</t>
  </si>
  <si>
    <t>Постновление администрации орода Югорска " Об утверждении Порядка определения величины арендной платы"</t>
  </si>
  <si>
    <t>№ 3616</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</si>
  <si>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</si>
  <si>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</si>
  <si>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</si>
  <si>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8 (34675) 5-00-40</t>
  </si>
  <si>
    <t>econ@ugorsk.ru</t>
  </si>
  <si>
    <t>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(проектов)</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</si>
  <si>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</si>
  <si>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</si>
  <si>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</si>
  <si>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 xml:space="preserve">http://adm.ugorsk.ru/nko/ </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</si>
  <si>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</si>
  <si>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администарции города Югорска "О внесении изменений в постановление администрации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</si>
  <si>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Реализация основных общеобразовательных программ дошкольного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</si>
  <si>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</si>
  <si>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</si>
  <si>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</si>
  <si>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</si>
  <si>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</si>
  <si>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</si>
  <si>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Реализация основных общеобразовательных программ начального, основного общего образования</t>
  </si>
  <si>
    <t>Организация и проведение официальных спортивных мероприятий</t>
  </si>
  <si>
    <t>Управление образования администрации города Югорска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</si>
  <si>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</si>
  <si>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</si>
  <si>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</si>
  <si>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Бурматов Владимир Михайлович</t>
  </si>
  <si>
    <t>Нестерова Наталья Николаевна</t>
  </si>
  <si>
    <t>начальник управления</t>
  </si>
  <si>
    <t>(34675) 7 26 41</t>
  </si>
  <si>
    <t>(34675) 5 00 20</t>
  </si>
  <si>
    <t>(34675) 5 00 25</t>
  </si>
  <si>
    <t xml:space="preserve">obrazovanie@ugorsk.ru  </t>
  </si>
  <si>
    <t xml:space="preserve">usp@ugorsk.ru </t>
  </si>
  <si>
    <t xml:space="preserve">kultura@ugorsk.ru </t>
  </si>
  <si>
    <t>Саргсян Сусанна Юрьевна</t>
  </si>
  <si>
    <t>Самсоненко Оксана Валерьевна</t>
  </si>
  <si>
    <t>Начальник отдела планирования и финансового обеспечения МКУ "Централизованная бухгалтерия учреждений образования"</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</si>
  <si>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</si>
  <si>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</si>
  <si>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</si>
  <si>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24</t>
  </si>
  <si>
    <t>(34675) 5 00 26</t>
  </si>
  <si>
    <t xml:space="preserve">ugorckcbuo@mail.ru  </t>
  </si>
  <si>
    <t>Нерода Татьяна Михайловна</t>
  </si>
  <si>
    <t>заместитель начальника управления образования</t>
  </si>
  <si>
    <t>(34675) 7 18 06</t>
  </si>
  <si>
    <t>Наумова Татьяна Витальевна</t>
  </si>
  <si>
    <t>Николаева Надежда Валентиновна</t>
  </si>
  <si>
    <t>Специалист-эксперт</t>
  </si>
  <si>
    <t>(34675) 5 00 65</t>
  </si>
  <si>
    <t xml:space="preserve">uoip@ugorsk.ru </t>
  </si>
  <si>
    <t>Оводова Татьяна Витальевна</t>
  </si>
  <si>
    <t>(34675)5 00 66</t>
  </si>
  <si>
    <t>начальник отдела</t>
  </si>
  <si>
    <t>Отдел опеки и попечительства</t>
  </si>
  <si>
    <t>№ 2830</t>
  </si>
  <si>
    <t>Сформирован единый перечень  услуг. Отраслевые муниципальные  правовые акты не утверждались .</t>
  </si>
  <si>
    <t>перечень услуг</t>
  </si>
  <si>
    <t>перечень имущества для передачи СОНКО</t>
  </si>
  <si>
    <t>Сформирован единый перечень (реестр) поставщиков услуг. Отраслевые муниципальные  правовые акты не утверждались .</t>
  </si>
  <si>
    <t>реестр поставщиков услуг</t>
  </si>
  <si>
    <t xml:space="preserve">постановление администрации города Югорска "О внесении изменений
в постановление администрации
города Югорска от 31.10.2018 № 3010 «О муниципальной программе города Югорска
«Развитие физической культуры и спорта»
</t>
  </si>
  <si>
    <t>37 (18 публикаций в газете, 9 сюжетов на ТВ, 10 публикаций в соцсетях)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</si>
</sst>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3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sz val="11"/>
      <color rgb="FF000000"/>
      <name val="Calibri"/>
      <family val="2"/>
      <charset val="204"/>
    </font>
    <font>
      <u/>
      <sz val="11"/>
      <color theme="10"/>
      <name val="Calibri"/>
      <family val="2"/>
      <scheme val="minor"/>
    </font>
    <font>
      <sz val="9"/>
      <name val="Times New Roman"/>
      <family val="1"/>
      <charset val="204"/>
    </font>
    <font>
      <sz val="12"/>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s>
  <cellStyleXfs count="2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applyBorder="0" applyProtection="0"/>
    <xf numFmtId="0" fontId="30" fillId="0" borderId="0" applyNumberFormat="0" applyFill="0" applyBorder="0" applyAlignment="0" applyProtection="0"/>
  </cellStyleXfs>
  <cellXfs count="382">
    <xf numFmtId="0" fontId="0" fillId="0" borderId="0" xfId="0"/>
    <xf numFmtId="0" fontId="8" fillId="0" borderId="0" xfId="0" applyFont="1"/>
    <xf numFmtId="0" fontId="8" fillId="0" borderId="0" xfId="0" applyFont="1" applyBorder="1"/>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left"/>
    </xf>
    <xf numFmtId="14" fontId="8" fillId="0" borderId="0" xfId="0" applyNumberFormat="1" applyFont="1" applyAlignment="1">
      <alignment horizontal="left"/>
    </xf>
    <xf numFmtId="164" fontId="3"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top" wrapText="1"/>
      <protection locked="0"/>
    </xf>
    <xf numFmtId="0" fontId="11" fillId="0" borderId="3" xfId="0" applyFont="1" applyFill="1" applyBorder="1" applyAlignment="1" applyProtection="1">
      <alignment horizontal="left" vertical="top" wrapText="1" indent="3"/>
      <protection locked="0"/>
    </xf>
    <xf numFmtId="0" fontId="2" fillId="0" borderId="0" xfId="0" applyFont="1" applyFill="1" applyProtection="1">
      <protection locked="0"/>
    </xf>
    <xf numFmtId="0" fontId="4" fillId="0" borderId="0" xfId="0" applyFont="1" applyProtection="1">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protection locked="0"/>
    </xf>
    <xf numFmtId="0" fontId="5" fillId="0" borderId="0" xfId="0" applyFont="1" applyBorder="1" applyAlignment="1" applyProtection="1">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5" fillId="0" borderId="0"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left"/>
      <protection locked="0"/>
    </xf>
    <xf numFmtId="0" fontId="3" fillId="0" borderId="3" xfId="0"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64"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3" fontId="3" fillId="0" borderId="3" xfId="0" applyNumberFormat="1" applyFont="1" applyFill="1" applyBorder="1" applyAlignment="1" applyProtection="1">
      <alignment horizontal="center" vertical="center" wrapText="1"/>
      <protection locked="0"/>
    </xf>
    <xf numFmtId="3" fontId="3" fillId="0" borderId="15" xfId="0" applyNumberFormat="1" applyFont="1" applyFill="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center" wrapText="1"/>
      <protection locked="0"/>
    </xf>
    <xf numFmtId="3" fontId="3" fillId="0" borderId="7"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0" fontId="11" fillId="2" borderId="3" xfId="0" applyFont="1" applyFill="1" applyBorder="1" applyAlignment="1" applyProtection="1">
      <alignment horizontal="center" vertical="top" wrapText="1"/>
      <protection locked="0"/>
    </xf>
    <xf numFmtId="49" fontId="11" fillId="2" borderId="3" xfId="0" applyNumberFormat="1" applyFont="1" applyFill="1" applyBorder="1" applyAlignment="1" applyProtection="1">
      <alignment horizontal="left" vertical="top" wrapText="1"/>
      <protection locked="0"/>
    </xf>
    <xf numFmtId="16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0" xfId="0" applyFont="1" applyFill="1" applyProtection="1">
      <protection locked="0"/>
    </xf>
    <xf numFmtId="3" fontId="11" fillId="2" borderId="3"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2" fillId="0" borderId="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6" xfId="0" applyFont="1" applyBorder="1" applyAlignment="1" applyProtection="1">
      <alignment horizontal="center" vertical="top" wrapText="1"/>
      <protection locked="0"/>
    </xf>
    <xf numFmtId="0" fontId="11" fillId="0" borderId="13" xfId="0" applyFont="1" applyBorder="1" applyAlignment="1" applyProtection="1">
      <alignment horizontal="left" vertical="top" wrapText="1"/>
      <protection locked="0"/>
    </xf>
    <xf numFmtId="0" fontId="11" fillId="0" borderId="19" xfId="0" applyNumberFormat="1" applyFont="1" applyBorder="1" applyAlignment="1" applyProtection="1">
      <alignment horizontal="center" vertical="center" wrapText="1"/>
      <protection locked="0"/>
    </xf>
    <xf numFmtId="0" fontId="11" fillId="0" borderId="6" xfId="0" applyNumberFormat="1" applyFont="1" applyBorder="1" applyAlignment="1" applyProtection="1">
      <alignment horizontal="center" vertical="center" wrapText="1"/>
      <protection locked="0"/>
    </xf>
    <xf numFmtId="0" fontId="11" fillId="0" borderId="20" xfId="0" applyNumberFormat="1" applyFont="1" applyBorder="1" applyAlignment="1" applyProtection="1">
      <alignment horizontal="center" vertical="center" wrapText="1"/>
      <protection locked="0"/>
    </xf>
    <xf numFmtId="0" fontId="11" fillId="0" borderId="12"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top" wrapText="1"/>
      <protection locked="0"/>
    </xf>
    <xf numFmtId="0" fontId="11" fillId="0" borderId="11" xfId="0" applyFont="1" applyBorder="1" applyAlignment="1" applyProtection="1">
      <alignment horizontal="left" vertical="top" wrapText="1" indent="2"/>
      <protection locked="0"/>
    </xf>
    <xf numFmtId="0" fontId="11" fillId="0" borderId="21" xfId="0" applyNumberFormat="1"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22" xfId="0" applyNumberFormat="1" applyFont="1" applyBorder="1" applyAlignment="1" applyProtection="1">
      <alignment horizontal="center" vertical="center" wrapText="1"/>
      <protection locked="0"/>
    </xf>
    <xf numFmtId="0" fontId="11" fillId="0" borderId="16" xfId="0" applyNumberFormat="1" applyFont="1" applyBorder="1" applyAlignment="1" applyProtection="1">
      <alignment horizontal="center" vertical="center" wrapText="1"/>
      <protection locked="0"/>
    </xf>
    <xf numFmtId="0" fontId="11" fillId="0" borderId="1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indent="2"/>
      <protection locked="0"/>
    </xf>
    <xf numFmtId="0" fontId="11" fillId="0" borderId="17" xfId="0" applyNumberFormat="1" applyFont="1" applyBorder="1" applyAlignment="1" applyProtection="1">
      <alignment horizontal="center" vertical="center" wrapText="1"/>
      <protection locked="0"/>
    </xf>
    <xf numFmtId="0" fontId="11" fillId="0" borderId="3" xfId="0" applyNumberFormat="1" applyFont="1" applyBorder="1" applyAlignment="1" applyProtection="1">
      <alignment horizontal="center" vertical="center" wrapText="1"/>
      <protection locked="0"/>
    </xf>
    <xf numFmtId="0" fontId="11" fillId="0" borderId="18" xfId="0" applyNumberFormat="1" applyFont="1" applyBorder="1" applyAlignment="1" applyProtection="1">
      <alignment horizontal="center" vertical="center" wrapText="1"/>
      <protection locked="0"/>
    </xf>
    <xf numFmtId="0" fontId="11" fillId="0" borderId="5" xfId="0" applyNumberFormat="1" applyFont="1" applyBorder="1" applyAlignment="1" applyProtection="1">
      <alignment horizontal="center" vertical="center" wrapText="1"/>
      <protection locked="0"/>
    </xf>
    <xf numFmtId="0" fontId="11" fillId="0" borderId="4"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left" vertical="top" wrapText="1" indent="2"/>
      <protection locked="0"/>
    </xf>
    <xf numFmtId="0" fontId="2" fillId="0" borderId="0" xfId="0" applyFont="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5" xfId="0" applyNumberFormat="1"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3" xfId="0" applyNumberFormat="1"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xf>
    <xf numFmtId="164" fontId="11" fillId="0" borderId="3" xfId="0" applyNumberFormat="1" applyFont="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164" fontId="3" fillId="0" borderId="3" xfId="0" applyNumberFormat="1" applyFont="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center" vertical="center" wrapText="1"/>
    </xf>
    <xf numFmtId="164" fontId="16" fillId="0" borderId="3" xfId="0" applyNumberFormat="1" applyFont="1" applyBorder="1" applyAlignment="1" applyProtection="1">
      <alignment horizontal="center" vertical="center" wrapText="1"/>
    </xf>
    <xf numFmtId="3" fontId="9" fillId="2" borderId="3" xfId="0" applyNumberFormat="1" applyFont="1" applyFill="1" applyBorder="1" applyAlignment="1" applyProtection="1">
      <alignment horizontal="center" vertical="center" wrapText="1"/>
    </xf>
    <xf numFmtId="0" fontId="11" fillId="0" borderId="19" xfId="0" applyNumberFormat="1" applyFont="1" applyBorder="1" applyAlignment="1" applyProtection="1">
      <alignment horizontal="center" vertical="center" wrapText="1"/>
    </xf>
    <xf numFmtId="0" fontId="11" fillId="0" borderId="6" xfId="0" applyNumberFormat="1" applyFont="1" applyBorder="1" applyAlignment="1" applyProtection="1">
      <alignment horizontal="center" vertical="center" wrapText="1"/>
    </xf>
    <xf numFmtId="0" fontId="11" fillId="0" borderId="20" xfId="0" applyNumberFormat="1" applyFont="1" applyBorder="1" applyAlignment="1" applyProtection="1">
      <alignment horizontal="center" vertical="center" wrapText="1"/>
    </xf>
    <xf numFmtId="0" fontId="11" fillId="0" borderId="12" xfId="0" applyNumberFormat="1" applyFont="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0" fontId="11" fillId="0" borderId="5" xfId="0" applyNumberFormat="1" applyFont="1" applyBorder="1" applyAlignment="1" applyProtection="1">
      <alignment horizontal="center" vertical="center" wrapText="1"/>
    </xf>
    <xf numFmtId="0" fontId="13" fillId="0" borderId="0" xfId="0" applyFont="1" applyFill="1" applyProtection="1">
      <protection locked="0"/>
    </xf>
    <xf numFmtId="0" fontId="3" fillId="0" borderId="6"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Protection="1">
      <protection locked="0"/>
    </xf>
    <xf numFmtId="0" fontId="11" fillId="0" borderId="3" xfId="0" applyFont="1" applyFill="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protection locked="0"/>
    </xf>
    <xf numFmtId="49" fontId="2" fillId="0" borderId="0" xfId="0" applyNumberFormat="1" applyFont="1" applyFill="1" applyAlignment="1" applyProtection="1">
      <alignment horizontal="left" vertical="top"/>
      <protection locked="0"/>
    </xf>
    <xf numFmtId="49" fontId="2" fillId="0" borderId="0" xfId="0" applyNumberFormat="1" applyFont="1" applyFill="1" applyProtection="1">
      <protection locked="0"/>
    </xf>
    <xf numFmtId="0" fontId="11" fillId="0" borderId="3" xfId="0"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11" fillId="0" borderId="3"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14" fontId="12" fillId="0" borderId="7"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right" vertical="top" wrapText="1"/>
      <protection locked="0"/>
    </xf>
    <xf numFmtId="0" fontId="13" fillId="0" borderId="0" xfId="0" applyFont="1" applyProtection="1"/>
    <xf numFmtId="0" fontId="2" fillId="0" borderId="0" xfId="0" applyFont="1" applyProtection="1"/>
    <xf numFmtId="0" fontId="3" fillId="0" borderId="6" xfId="0" applyFont="1" applyBorder="1" applyAlignment="1" applyProtection="1">
      <alignment horizontal="center" vertical="center" wrapText="1"/>
    </xf>
    <xf numFmtId="14" fontId="3" fillId="0" borderId="7"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4" borderId="3" xfId="0" applyFont="1" applyFill="1" applyBorder="1" applyAlignment="1" applyProtection="1">
      <alignment horizontal="left" vertical="top" wrapText="1"/>
    </xf>
    <xf numFmtId="49" fontId="3" fillId="0" borderId="3" xfId="0" applyNumberFormat="1" applyFont="1" applyBorder="1" applyAlignment="1" applyProtection="1">
      <alignment horizontal="center" vertical="top" wrapText="1"/>
    </xf>
    <xf numFmtId="0" fontId="3" fillId="0" borderId="3" xfId="0" applyFont="1" applyBorder="1" applyAlignment="1" applyProtection="1">
      <alignment horizontal="left" vertical="top" wrapText="1"/>
    </xf>
    <xf numFmtId="0" fontId="3" fillId="5" borderId="3"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wrapText="1"/>
    </xf>
    <xf numFmtId="0" fontId="2" fillId="0" borderId="0" xfId="0" applyFont="1" applyFill="1" applyProtection="1"/>
    <xf numFmtId="0" fontId="3" fillId="0" borderId="3" xfId="0" applyFont="1" applyBorder="1" applyAlignment="1" applyProtection="1">
      <alignment horizontal="left" vertical="top" wrapText="1" indent="2"/>
    </xf>
    <xf numFmtId="0" fontId="11" fillId="6" borderId="3"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indent="2"/>
    </xf>
    <xf numFmtId="0" fontId="11" fillId="0" borderId="3" xfId="0" applyFont="1" applyFill="1" applyBorder="1" applyAlignment="1" applyProtection="1">
      <alignment horizontal="left" vertical="top" wrapText="1" indent="1"/>
    </xf>
    <xf numFmtId="49" fontId="11" fillId="0" borderId="3" xfId="0" applyNumberFormat="1" applyFont="1" applyFill="1" applyBorder="1" applyAlignment="1" applyProtection="1">
      <alignment horizontal="left" vertical="top" wrapText="1" indent="2"/>
    </xf>
    <xf numFmtId="0" fontId="11" fillId="0" borderId="6" xfId="0" applyFont="1" applyFill="1" applyBorder="1" applyAlignment="1" applyProtection="1">
      <alignment horizontal="left" vertical="top" wrapText="1" indent="1"/>
    </xf>
    <xf numFmtId="49" fontId="11" fillId="0" borderId="4" xfId="0" applyNumberFormat="1" applyFont="1" applyFill="1" applyBorder="1" applyAlignment="1" applyProtection="1">
      <alignment horizontal="left" vertical="top" wrapText="1" indent="2"/>
    </xf>
    <xf numFmtId="0" fontId="11"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xf>
    <xf numFmtId="49" fontId="2" fillId="0" borderId="3" xfId="0" applyNumberFormat="1"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indent="1"/>
    </xf>
    <xf numFmtId="0" fontId="10" fillId="0" borderId="0" xfId="0" applyFont="1" applyFill="1" applyProtection="1"/>
    <xf numFmtId="49" fontId="3" fillId="0" borderId="0" xfId="0" applyNumberFormat="1" applyFont="1" applyAlignment="1" applyProtection="1">
      <alignment horizontal="left" vertical="top"/>
    </xf>
    <xf numFmtId="0" fontId="2"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3" fillId="0" borderId="0" xfId="0" applyNumberFormat="1" applyFont="1" applyFill="1" applyAlignment="1" applyProtection="1">
      <alignment horizontal="left" vertical="top"/>
    </xf>
    <xf numFmtId="14" fontId="11" fillId="0" borderId="3" xfId="0" applyNumberFormat="1" applyFont="1" applyFill="1" applyBorder="1" applyAlignment="1" applyProtection="1">
      <alignment horizontal="center" vertical="center" wrapText="1"/>
    </xf>
    <xf numFmtId="14" fontId="11" fillId="0" borderId="15" xfId="0" applyNumberFormat="1" applyFont="1" applyFill="1" applyBorder="1" applyAlignment="1" applyProtection="1">
      <alignment horizontal="center" vertical="center" wrapText="1"/>
    </xf>
    <xf numFmtId="14" fontId="11" fillId="0" borderId="7" xfId="0" applyNumberFormat="1" applyFont="1" applyFill="1" applyBorder="1" applyAlignment="1" applyProtection="1">
      <alignment horizontal="center" vertical="center" wrapText="1"/>
    </xf>
    <xf numFmtId="49" fontId="14" fillId="0" borderId="0" xfId="0" applyNumberFormat="1" applyFont="1" applyAlignment="1" applyProtection="1">
      <alignment vertical="center"/>
    </xf>
    <xf numFmtId="0" fontId="3" fillId="0" borderId="0" xfId="0" applyFont="1" applyProtection="1"/>
    <xf numFmtId="0" fontId="3" fillId="0" borderId="0" xfId="0" applyFont="1" applyAlignment="1" applyProtection="1"/>
    <xf numFmtId="0" fontId="3" fillId="0" borderId="0" xfId="0" applyFont="1" applyFill="1" applyProtection="1"/>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xf>
    <xf numFmtId="0" fontId="28" fillId="0" borderId="3" xfId="0" applyFont="1" applyBorder="1" applyAlignment="1" applyProtection="1">
      <alignment horizontal="right" vertical="top" wrapText="1"/>
    </xf>
    <xf numFmtId="0" fontId="16" fillId="0" borderId="0" xfId="0" applyFont="1" applyProtection="1"/>
    <xf numFmtId="0" fontId="2" fillId="0" borderId="3" xfId="0" applyFont="1" applyBorder="1" applyAlignment="1" applyProtection="1">
      <alignment horizontal="right" vertical="top" wrapText="1"/>
    </xf>
    <xf numFmtId="0" fontId="27" fillId="0" borderId="3"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wrapText="1"/>
    </xf>
    <xf numFmtId="0" fontId="11" fillId="0" borderId="0" xfId="0" applyFont="1" applyProtection="1"/>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center" vertical="top" wrapText="1"/>
    </xf>
    <xf numFmtId="0" fontId="11" fillId="0" borderId="3" xfId="0" applyFont="1" applyBorder="1" applyAlignment="1" applyProtection="1">
      <alignment horizontal="left" vertical="top" wrapText="1"/>
    </xf>
    <xf numFmtId="0" fontId="11" fillId="0" borderId="3" xfId="0" applyFont="1" applyFill="1" applyBorder="1" applyAlignment="1" applyProtection="1">
      <alignment horizontal="center" vertical="top" wrapText="1"/>
    </xf>
    <xf numFmtId="0" fontId="11" fillId="0" borderId="0" xfId="0" applyFont="1" applyFill="1" applyProtection="1"/>
    <xf numFmtId="49" fontId="11" fillId="2" borderId="3" xfId="0" applyNumberFormat="1" applyFont="1" applyFill="1" applyBorder="1" applyAlignment="1" applyProtection="1">
      <alignment horizontal="left" vertical="top" wrapText="1"/>
    </xf>
    <xf numFmtId="0" fontId="9" fillId="0" borderId="0" xfId="0" applyFont="1" applyProtection="1"/>
    <xf numFmtId="3" fontId="3"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protection locked="0"/>
    </xf>
    <xf numFmtId="14" fontId="11" fillId="0" borderId="24" xfId="0" applyNumberFormat="1" applyFont="1" applyFill="1" applyBorder="1" applyAlignment="1" applyProtection="1">
      <alignment horizontal="center" vertical="center" wrapText="1"/>
    </xf>
    <xf numFmtId="3" fontId="3" fillId="0" borderId="23" xfId="0" applyNumberFormat="1" applyFont="1" applyFill="1" applyBorder="1" applyAlignment="1" applyProtection="1">
      <alignment horizontal="center" vertical="center" wrapText="1"/>
    </xf>
    <xf numFmtId="14" fontId="11" fillId="0" borderId="23" xfId="0" applyNumberFormat="1" applyFont="1" applyFill="1" applyBorder="1" applyAlignment="1" applyProtection="1">
      <alignment horizontal="center" vertical="center" wrapText="1"/>
    </xf>
    <xf numFmtId="3" fontId="3" fillId="0" borderId="23" xfId="0" applyNumberFormat="1" applyFont="1" applyFill="1" applyBorder="1" applyAlignment="1" applyProtection="1">
      <alignment horizontal="center" vertical="center" wrapText="1"/>
      <protection locked="0"/>
    </xf>
    <xf numFmtId="14" fontId="11" fillId="0" borderId="25" xfId="0" applyNumberFormat="1" applyFont="1" applyFill="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3" xfId="0" applyFont="1" applyFill="1" applyBorder="1" applyAlignment="1" applyProtection="1">
      <alignment horizontal="left" vertical="top" wrapText="1"/>
      <protection locked="0"/>
    </xf>
    <xf numFmtId="165" fontId="11" fillId="0" borderId="3" xfId="0" applyNumberFormat="1"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1" fontId="11" fillId="0" borderId="3" xfId="0" applyNumberFormat="1" applyFont="1" applyFill="1" applyBorder="1" applyAlignment="1" applyProtection="1">
      <alignment horizontal="center" vertical="top" wrapText="1"/>
    </xf>
    <xf numFmtId="164"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center" vertical="center"/>
    </xf>
    <xf numFmtId="0" fontId="11" fillId="5" borderId="3" xfId="0" applyFont="1" applyFill="1" applyBorder="1" applyAlignment="1" applyProtection="1">
      <alignment wrapText="1"/>
    </xf>
    <xf numFmtId="3" fontId="11" fillId="5" borderId="3" xfId="0" applyNumberFormat="1" applyFont="1" applyFill="1" applyBorder="1" applyAlignment="1" applyProtection="1">
      <alignment horizontal="center" vertical="center" wrapText="1"/>
      <protection locked="0"/>
    </xf>
    <xf numFmtId="49" fontId="11" fillId="5" borderId="3" xfId="0" applyNumberFormat="1"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protection locked="0"/>
    </xf>
    <xf numFmtId="3" fontId="3" fillId="0" borderId="9" xfId="0" applyNumberFormat="1" applyFont="1" applyFill="1" applyBorder="1" applyAlignment="1" applyProtection="1">
      <alignment horizontal="center" vertical="center" wrapText="1"/>
      <protection locked="0"/>
    </xf>
    <xf numFmtId="14" fontId="11" fillId="0" borderId="26" xfId="0" applyNumberFormat="1" applyFont="1" applyFill="1" applyBorder="1" applyAlignment="1" applyProtection="1">
      <alignment horizontal="center" vertical="center" wrapText="1"/>
    </xf>
    <xf numFmtId="3" fontId="3" fillId="0" borderId="26" xfId="0" applyNumberFormat="1" applyFont="1" applyFill="1" applyBorder="1" applyAlignment="1" applyProtection="1">
      <alignment horizontal="center" vertical="center" wrapText="1"/>
    </xf>
    <xf numFmtId="3" fontId="3" fillId="0" borderId="26" xfId="0" applyNumberFormat="1" applyFont="1" applyFill="1" applyBorder="1" applyAlignment="1" applyProtection="1">
      <alignment horizontal="center" vertical="center" wrapText="1"/>
      <protection locked="0"/>
    </xf>
    <xf numFmtId="14" fontId="11" fillId="0" borderId="3" xfId="0" applyNumberFormat="1" applyFont="1" applyBorder="1" applyAlignment="1" applyProtection="1">
      <alignment horizontal="left" vertical="top" wrapText="1"/>
      <protection locked="0"/>
    </xf>
    <xf numFmtId="14" fontId="11"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0" fontId="3" fillId="0" borderId="3" xfId="0" applyFont="1" applyBorder="1" applyAlignment="1">
      <alignment horizontal="justify"/>
    </xf>
    <xf numFmtId="0" fontId="11" fillId="0" borderId="3" xfId="0" applyNumberFormat="1" applyFont="1" applyBorder="1" applyAlignment="1">
      <alignment horizontal="left" vertical="top" wrapText="1"/>
    </xf>
    <xf numFmtId="14" fontId="11" fillId="0" borderId="7" xfId="0" applyNumberFormat="1" applyFont="1" applyBorder="1" applyAlignment="1">
      <alignment horizontal="left" vertical="top" wrapText="1"/>
    </xf>
    <xf numFmtId="0" fontId="11" fillId="0" borderId="7" xfId="0" applyFont="1" applyBorder="1" applyAlignment="1">
      <alignment horizontal="left" vertical="top" wrapText="1"/>
    </xf>
    <xf numFmtId="0" fontId="30" fillId="0" borderId="3" xfId="19" applyBorder="1" applyAlignment="1">
      <alignment horizontal="left" vertical="top" wrapText="1"/>
    </xf>
    <xf numFmtId="0" fontId="11" fillId="0" borderId="6" xfId="0" applyFont="1" applyFill="1" applyBorder="1" applyAlignment="1">
      <alignment horizontal="left" vertical="top" wrapText="1"/>
    </xf>
    <xf numFmtId="14" fontId="11" fillId="0" borderId="3" xfId="0" applyNumberFormat="1" applyFont="1" applyFill="1" applyBorder="1" applyAlignment="1" applyProtection="1">
      <alignment horizontal="left" vertical="top" wrapText="1"/>
      <protection locked="0"/>
    </xf>
    <xf numFmtId="0" fontId="30" fillId="0" borderId="3" xfId="19" applyFill="1" applyBorder="1" applyAlignment="1" applyProtection="1">
      <alignment horizontal="left" vertical="top" wrapText="1"/>
      <protection locked="0"/>
    </xf>
    <xf numFmtId="0" fontId="31" fillId="0" borderId="3" xfId="0" applyFont="1" applyFill="1" applyBorder="1" applyAlignment="1" applyProtection="1">
      <alignment horizontal="left" vertical="top" wrapText="1"/>
      <protection locked="0"/>
    </xf>
    <xf numFmtId="1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lignment wrapText="1"/>
    </xf>
    <xf numFmtId="0" fontId="30" fillId="0" borderId="3" xfId="19" applyBorder="1" applyAlignment="1">
      <alignment vertical="top" wrapText="1"/>
    </xf>
    <xf numFmtId="0" fontId="32" fillId="0" borderId="3" xfId="0" applyFont="1" applyBorder="1" applyAlignment="1" applyProtection="1">
      <alignment horizontal="justify" vertical="center" wrapText="1"/>
      <protection locked="0"/>
    </xf>
    <xf numFmtId="0" fontId="6" fillId="0" borderId="0" xfId="0" applyFont="1" applyAlignment="1">
      <alignment horizontal="justify"/>
    </xf>
    <xf numFmtId="0" fontId="30" fillId="0" borderId="15" xfId="19" applyBorder="1" applyAlignment="1" applyProtection="1">
      <alignment horizontal="left" vertical="top" wrapText="1"/>
      <protection locked="0"/>
    </xf>
    <xf numFmtId="0" fontId="30" fillId="0" borderId="25" xfId="19" applyBorder="1" applyAlignment="1">
      <alignment vertical="top"/>
    </xf>
    <xf numFmtId="0" fontId="30" fillId="0" borderId="6" xfId="19" applyBorder="1" applyAlignment="1">
      <alignment vertical="top"/>
    </xf>
    <xf numFmtId="0" fontId="30" fillId="0" borderId="0" xfId="19" applyAlignment="1">
      <alignment vertical="top"/>
    </xf>
    <xf numFmtId="0" fontId="30" fillId="0" borderId="15" xfId="19" applyBorder="1" applyAlignment="1">
      <alignment vertical="top"/>
    </xf>
    <xf numFmtId="0" fontId="30" fillId="0" borderId="27" xfId="19" applyBorder="1" applyAlignment="1">
      <alignment vertical="top"/>
    </xf>
    <xf numFmtId="0" fontId="11" fillId="0" borderId="3" xfId="0" applyFont="1" applyFill="1" applyBorder="1" applyAlignment="1" applyProtection="1">
      <alignment horizontal="left" vertical="top" wrapText="1"/>
      <protection locked="0"/>
    </xf>
    <xf numFmtId="3" fontId="11" fillId="0" borderId="3" xfId="0" applyNumberFormat="1" applyFont="1" applyFill="1" applyBorder="1" applyAlignment="1" applyProtection="1">
      <alignment horizontal="center" vertical="center"/>
      <protection locked="0"/>
    </xf>
    <xf numFmtId="0" fontId="30" fillId="0" borderId="3" xfId="19"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3" fontId="11" fillId="0" borderId="3" xfId="0" applyNumberFormat="1" applyFont="1" applyFill="1" applyBorder="1" applyAlignment="1" applyProtection="1">
      <alignment horizontal="center" vertical="top" wrapText="1"/>
      <protection locked="0"/>
    </xf>
    <xf numFmtId="0" fontId="5"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0" fontId="11" fillId="0" borderId="6" xfId="0" applyFont="1" applyFill="1" applyBorder="1" applyAlignment="1" applyProtection="1">
      <alignment horizontal="left" vertical="top" wrapText="1" indent="2"/>
      <protection locked="0"/>
    </xf>
    <xf numFmtId="0" fontId="11" fillId="0" borderId="9" xfId="0" applyFont="1" applyFill="1" applyBorder="1" applyAlignment="1" applyProtection="1">
      <alignment horizontal="left" vertical="top" wrapText="1" indent="2"/>
      <protection locked="0"/>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top" wrapText="1"/>
      <protection locked="0"/>
    </xf>
    <xf numFmtId="49" fontId="3" fillId="0" borderId="9" xfId="0" applyNumberFormat="1" applyFont="1" applyFill="1" applyBorder="1" applyAlignment="1" applyProtection="1">
      <alignment horizontal="center" vertical="top" wrapText="1"/>
      <protection locked="0"/>
    </xf>
    <xf numFmtId="49" fontId="3" fillId="0" borderId="7"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49" fontId="6" fillId="0" borderId="9"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9" xfId="0" applyNumberFormat="1" applyFont="1" applyFill="1" applyBorder="1" applyAlignment="1" applyProtection="1">
      <alignment horizontal="center" vertical="top" wrapText="1"/>
      <protection locked="0"/>
    </xf>
    <xf numFmtId="49" fontId="11" fillId="0" borderId="7"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49" fontId="14" fillId="0" borderId="0" xfId="0" applyNumberFormat="1" applyFont="1" applyFill="1" applyAlignment="1" applyProtection="1">
      <alignment horizontal="center"/>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top"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49" fontId="10" fillId="0" borderId="0" xfId="0" applyNumberFormat="1" applyFont="1" applyAlignment="1" applyProtection="1">
      <alignment horizontal="left" vertical="top" wrapText="1"/>
    </xf>
    <xf numFmtId="0" fontId="14" fillId="0" borderId="0" xfId="0" applyFont="1" applyAlignment="1" applyProtection="1">
      <alignment horizontal="center"/>
    </xf>
    <xf numFmtId="0" fontId="10" fillId="0" borderId="0"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49" fontId="3" fillId="4" borderId="3" xfId="0" applyNumberFormat="1" applyFont="1" applyFill="1" applyBorder="1" applyAlignment="1" applyProtection="1">
      <alignment horizontal="center" vertical="top" wrapText="1"/>
    </xf>
    <xf numFmtId="0" fontId="3" fillId="4" borderId="3" xfId="0" applyFont="1" applyFill="1" applyBorder="1" applyAlignment="1" applyProtection="1">
      <alignment horizontal="center" vertical="center" wrapText="1"/>
    </xf>
    <xf numFmtId="164" fontId="11" fillId="4" borderId="3" xfId="0" applyNumberFormat="1" applyFont="1" applyFill="1" applyBorder="1" applyAlignment="1" applyProtection="1">
      <alignment horizontal="center" vertical="center" wrapText="1"/>
    </xf>
    <xf numFmtId="49" fontId="3" fillId="5" borderId="3" xfId="0" applyNumberFormat="1" applyFont="1" applyFill="1" applyBorder="1" applyAlignment="1" applyProtection="1">
      <alignment horizontal="center" vertical="top" wrapText="1"/>
    </xf>
    <xf numFmtId="0" fontId="3" fillId="5" borderId="3" xfId="0"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164" fontId="11" fillId="5" borderId="6" xfId="0" applyNumberFormat="1" applyFont="1" applyFill="1" applyBorder="1" applyAlignment="1" applyProtection="1">
      <alignment horizontal="center" vertical="center" wrapText="1"/>
    </xf>
    <xf numFmtId="164" fontId="11" fillId="5" borderId="7"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49" fontId="3" fillId="6" borderId="6" xfId="0" applyNumberFormat="1" applyFont="1" applyFill="1" applyBorder="1" applyAlignment="1" applyProtection="1">
      <alignment horizontal="center" vertical="top" wrapText="1"/>
    </xf>
    <xf numFmtId="49" fontId="3" fillId="6" borderId="7" xfId="0" applyNumberFormat="1" applyFont="1" applyFill="1" applyBorder="1" applyAlignment="1" applyProtection="1">
      <alignment horizontal="center"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164" fontId="11" fillId="6" borderId="6" xfId="0" applyNumberFormat="1" applyFont="1" applyFill="1" applyBorder="1" applyAlignment="1" applyProtection="1">
      <alignment horizontal="center" vertical="center" wrapText="1"/>
    </xf>
    <xf numFmtId="164" fontId="11" fillId="6" borderId="7"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top" wrapText="1"/>
    </xf>
    <xf numFmtId="49" fontId="3" fillId="0" borderId="9" xfId="0" applyNumberFormat="1" applyFont="1" applyFill="1" applyBorder="1" applyAlignment="1" applyProtection="1">
      <alignment horizontal="center" vertical="top" wrapText="1"/>
    </xf>
    <xf numFmtId="49" fontId="3" fillId="0" borderId="7" xfId="0" applyNumberFormat="1" applyFont="1" applyFill="1" applyBorder="1" applyAlignment="1" applyProtection="1">
      <alignment horizontal="center" vertical="top"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3" fontId="3" fillId="4" borderId="7" xfId="0" applyNumberFormat="1" applyFont="1" applyFill="1" applyBorder="1" applyAlignment="1" applyProtection="1">
      <alignment horizontal="center" vertical="center" wrapText="1"/>
    </xf>
    <xf numFmtId="49" fontId="3" fillId="0" borderId="4" xfId="0" applyNumberFormat="1" applyFont="1" applyBorder="1" applyAlignment="1" applyProtection="1">
      <alignment horizontal="left" vertical="top" wrapText="1"/>
    </xf>
    <xf numFmtId="49" fontId="3" fillId="0" borderId="8" xfId="0" applyNumberFormat="1" applyFont="1" applyBorder="1" applyAlignment="1" applyProtection="1">
      <alignment horizontal="left" vertical="top" wrapText="1"/>
    </xf>
    <xf numFmtId="49" fontId="3" fillId="0" borderId="5" xfId="0" applyNumberFormat="1" applyFont="1" applyBorder="1" applyAlignment="1" applyProtection="1">
      <alignment horizontal="left" vertical="top" wrapText="1"/>
    </xf>
    <xf numFmtId="0" fontId="3" fillId="3" borderId="11"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14" fontId="11" fillId="3" borderId="4" xfId="0" applyNumberFormat="1" applyFont="1" applyFill="1" applyBorder="1" applyAlignment="1" applyProtection="1">
      <alignment horizontal="center" vertical="center" wrapText="1"/>
    </xf>
    <xf numFmtId="14" fontId="11" fillId="3" borderId="8" xfId="0" applyNumberFormat="1" applyFont="1" applyFill="1" applyBorder="1" applyAlignment="1" applyProtection="1">
      <alignment horizontal="center" vertical="center" wrapText="1"/>
    </xf>
    <xf numFmtId="14" fontId="11" fillId="3" borderId="5"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0" fillId="0" borderId="0" xfId="0" applyFont="1" applyAlignment="1" applyProtection="1">
      <alignment horizontal="left" vertical="top" wrapText="1"/>
    </xf>
    <xf numFmtId="0" fontId="3" fillId="3" borderId="4"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14" fillId="0" borderId="0" xfId="0" applyNumberFormat="1" applyFont="1" applyFill="1" applyAlignment="1" applyProtection="1">
      <alignment horizontal="center" vertical="center"/>
    </xf>
    <xf numFmtId="0" fontId="14" fillId="0" borderId="0" xfId="0" applyFont="1" applyFill="1" applyAlignment="1" applyProtection="1">
      <alignment horizont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0" borderId="0" xfId="0" applyFont="1" applyAlignment="1" applyProtection="1">
      <alignment horizontal="left" vertical="top" wrapText="1"/>
      <protection locked="0"/>
    </xf>
    <xf numFmtId="0" fontId="15" fillId="0" borderId="0" xfId="0" applyFont="1" applyFill="1" applyAlignment="1" applyProtection="1">
      <alignment horizontal="center"/>
      <protection locked="0"/>
    </xf>
    <xf numFmtId="0" fontId="3" fillId="3" borderId="4"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9" fillId="0" borderId="4" xfId="0" applyFont="1" applyBorder="1" applyAlignment="1" applyProtection="1">
      <alignment horizontal="right"/>
    </xf>
    <xf numFmtId="0" fontId="9" fillId="0" borderId="5" xfId="0" applyFont="1" applyBorder="1" applyAlignment="1" applyProtection="1">
      <alignment horizontal="right"/>
    </xf>
    <xf numFmtId="0" fontId="11" fillId="3" borderId="4" xfId="0" applyFont="1" applyFill="1" applyBorder="1" applyAlignment="1" applyProtection="1">
      <alignment horizontal="center" vertical="top" wrapText="1"/>
    </xf>
    <xf numFmtId="0" fontId="11" fillId="3" borderId="8" xfId="0" applyFont="1" applyFill="1" applyBorder="1" applyAlignment="1" applyProtection="1">
      <alignment horizontal="center" vertical="top" wrapText="1"/>
    </xf>
    <xf numFmtId="0" fontId="11" fillId="3" borderId="5" xfId="0" applyFont="1" applyFill="1" applyBorder="1" applyAlignment="1" applyProtection="1">
      <alignment horizontal="center" vertical="top" wrapText="1"/>
    </xf>
    <xf numFmtId="0" fontId="15" fillId="0" borderId="0" xfId="0" applyFont="1" applyAlignment="1" applyProtection="1">
      <alignment horizontal="center"/>
    </xf>
    <xf numFmtId="0" fontId="11" fillId="0" borderId="1" xfId="0" applyFont="1" applyBorder="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6" xfId="0" applyNumberFormat="1" applyFont="1" applyBorder="1" applyAlignment="1" applyProtection="1">
      <alignment horizontal="left" vertical="top" wrapText="1"/>
      <protection locked="0"/>
    </xf>
    <xf numFmtId="49" fontId="11" fillId="0" borderId="9"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14" fillId="0" borderId="0" xfId="0" applyFont="1" applyAlignment="1" applyProtection="1">
      <alignment horizont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cellXfs>
  <cellStyles count="20">
    <cellStyle name="Excel Built-in Normal" xfId="18"/>
    <cellStyle name="Гиперссылка" xfId="19"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D0%9F%D0%B5%D1%80%D0%B5%D1%87%D0%B5%D0%BD%D1%8C%20%D1%83%D1%81%D0%BB%D1%83%D0%B3%20%20-%D0%BD%D0%B0%2001.01.2020.xlsx" TargetMode="External"/><Relationship Id="rId13" Type="http://schemas.openxmlformats.org/officeDocument/2006/relationships/hyperlink" Target="http://adm.ugorsk.ru/documents/econ/Perechen%20post%20%2001.01.2020%20%D0%BD%D0%B0%20%D1%81%D0%B0%D0%B9%D1%82.docx" TargetMode="External"/><Relationship Id="rId3" Type="http://schemas.openxmlformats.org/officeDocument/2006/relationships/hyperlink" Target="http://adm.ugorsk.ru/regulatory/npa/256/84885/" TargetMode="External"/><Relationship Id="rId7" Type="http://schemas.openxmlformats.org/officeDocument/2006/relationships/hyperlink" Target="http://adm.ugorsk.ru/documents/econ/%D0%9F%D0%B5%D1%80%D0%B5%D1%87%D0%B5%D0%BD%D1%8C%20%D1%83%D1%81%D0%BB%D1%83%D0%B3%20%20-%D0%BD%D0%B0%2001.01.2020.xlsx" TargetMode="External"/><Relationship Id="rId12" Type="http://schemas.openxmlformats.org/officeDocument/2006/relationships/hyperlink" Target="http://adm.ugorsk.ru/documents/econ/Perechen%20post%20%2001.01.2020%20%D0%BD%D0%B0%20%D1%81%D0%B0%D0%B9%D1%82.docx"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adm.ugorsk.ru/documents/econ/Perechen%20post%20%2001.01.2020%20%D0%BD%D0%B0%20%D1%81%D0%B0%D0%B9%D1%82.docx" TargetMode="External"/><Relationship Id="rId5" Type="http://schemas.openxmlformats.org/officeDocument/2006/relationships/hyperlink" Target="http://adm.ugorsk.ru/documents/econ/%D0%9F%D0%B5%D1%80%D0%B5%D1%87%D0%B5%D0%BD%D1%8C%20%D1%83%D1%81%D0%BB%D1%83%D0%B3%20%20-%D0%BD%D0%B0%2001.01.2020.xlsx" TargetMode="External"/><Relationship Id="rId15" Type="http://schemas.openxmlformats.org/officeDocument/2006/relationships/printerSettings" Target="../printerSettings/printerSettings2.bin"/><Relationship Id="rId10" Type="http://schemas.openxmlformats.org/officeDocument/2006/relationships/hyperlink" Target="http://adm.ugorsk.ru/documents/econ/Perechen%20post%20%2001.01.2020%20%D0%BD%D0%B0%20%D1%81%D0%B0%D0%B9%D1%82.docx" TargetMode="External"/><Relationship Id="rId4" Type="http://schemas.openxmlformats.org/officeDocument/2006/relationships/hyperlink" Target="http://adm.ugorsk.ru/regulatory/zakon/4187/86301/" TargetMode="External"/><Relationship Id="rId9" Type="http://schemas.openxmlformats.org/officeDocument/2006/relationships/hyperlink" Target="http://adm.ugorsk.ru/documents/econ/%D0%BF%D0%B5%D1%80%D0%B5%D1%87%D0%B5%D0%BD%D1%8C%20%D0%9D%D0%9A%D0%9E%202704%20%D0%BE%D1%82%2018.12.19.pdf" TargetMode="External"/><Relationship Id="rId14" Type="http://schemas.openxmlformats.org/officeDocument/2006/relationships/hyperlink" Target="http://adm.ugorsk.ru/documents/econ/Perechen%20post%20%2001.01.2020%20%D0%BD%D0%B0%20%D1%81%D0%B0%D0%B9%D1%82.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13" Type="http://schemas.openxmlformats.org/officeDocument/2006/relationships/printerSettings" Target="../printerSettings/printerSettings9.bin"/><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12" Type="http://schemas.openxmlformats.org/officeDocument/2006/relationships/hyperlink" Target="mailto:uoi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11" Type="http://schemas.openxmlformats.org/officeDocument/2006/relationships/hyperlink" Target="mailto:uoip@ugorsk.ru" TargetMode="External"/><Relationship Id="rId5" Type="http://schemas.openxmlformats.org/officeDocument/2006/relationships/hyperlink" Target="mailto:usp@ugorsk.ru" TargetMode="External"/><Relationship Id="rId10" Type="http://schemas.openxmlformats.org/officeDocument/2006/relationships/hyperlink" Target="mailto:uoip@ugorsk.ru" TargetMode="External"/><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workbookViewId="0">
      <selection activeCell="D11" sqref="D11:I11"/>
    </sheetView>
  </sheetViews>
  <sheetFormatPr defaultRowHeight="20.25" x14ac:dyDescent="0.3"/>
  <cols>
    <col min="1" max="14" width="11.42578125" style="11" customWidth="1"/>
    <col min="15" max="16384" width="9.140625" style="11"/>
  </cols>
  <sheetData>
    <row r="1" spans="1:14" x14ac:dyDescent="0.3">
      <c r="K1" s="12"/>
      <c r="L1" s="13" t="s">
        <v>192</v>
      </c>
    </row>
    <row r="2" spans="1:14" x14ac:dyDescent="0.3">
      <c r="K2" s="12"/>
      <c r="L2" s="13" t="s">
        <v>338</v>
      </c>
    </row>
    <row r="9" spans="1:14" s="14" customFormat="1" ht="23.25" x14ac:dyDescent="0.35">
      <c r="A9" s="254" t="s">
        <v>39</v>
      </c>
      <c r="B9" s="254"/>
      <c r="C9" s="254"/>
      <c r="D9" s="254"/>
      <c r="E9" s="254"/>
      <c r="F9" s="254"/>
      <c r="G9" s="254"/>
      <c r="H9" s="254"/>
      <c r="I9" s="254"/>
      <c r="J9" s="254"/>
      <c r="K9" s="254"/>
      <c r="L9" s="254"/>
    </row>
    <row r="10" spans="1:14" s="14" customFormat="1" ht="23.25" x14ac:dyDescent="0.35">
      <c r="A10" s="254" t="s">
        <v>38</v>
      </c>
      <c r="B10" s="254"/>
      <c r="C10" s="254"/>
      <c r="D10" s="254"/>
      <c r="E10" s="254"/>
      <c r="F10" s="254"/>
      <c r="G10" s="254"/>
      <c r="H10" s="254"/>
      <c r="I10" s="254"/>
      <c r="J10" s="254"/>
      <c r="K10" s="254"/>
      <c r="L10" s="254"/>
      <c r="M10" s="15"/>
      <c r="N10" s="15"/>
    </row>
    <row r="11" spans="1:14" s="14" customFormat="1" ht="23.25" x14ac:dyDescent="0.35">
      <c r="A11" s="16"/>
      <c r="B11" s="16"/>
      <c r="C11" s="16"/>
      <c r="D11" s="255" t="s">
        <v>19</v>
      </c>
      <c r="E11" s="255"/>
      <c r="F11" s="255"/>
      <c r="G11" s="255"/>
      <c r="H11" s="255"/>
      <c r="I11" s="255"/>
      <c r="J11" s="16"/>
      <c r="K11" s="16"/>
      <c r="L11" s="16"/>
      <c r="M11" s="16"/>
      <c r="N11" s="16"/>
    </row>
    <row r="12" spans="1:14" x14ac:dyDescent="0.3">
      <c r="B12" s="17"/>
      <c r="D12" s="256" t="s">
        <v>0</v>
      </c>
      <c r="E12" s="256"/>
      <c r="F12" s="256"/>
      <c r="G12" s="256"/>
      <c r="H12" s="256"/>
      <c r="I12" s="256"/>
      <c r="J12" s="17"/>
      <c r="K12" s="17"/>
      <c r="L12" s="18"/>
      <c r="M12" s="18"/>
      <c r="N12" s="18"/>
    </row>
    <row r="13" spans="1:14" s="14" customFormat="1" ht="23.25" x14ac:dyDescent="0.35">
      <c r="A13" s="254" t="s">
        <v>35</v>
      </c>
      <c r="B13" s="254"/>
      <c r="C13" s="254"/>
      <c r="D13" s="254"/>
      <c r="E13" s="254"/>
      <c r="F13" s="254"/>
      <c r="G13" s="254"/>
      <c r="H13" s="254"/>
      <c r="I13" s="254"/>
      <c r="J13" s="254"/>
      <c r="K13" s="254"/>
      <c r="L13" s="254"/>
      <c r="M13" s="15"/>
      <c r="N13" s="15"/>
    </row>
    <row r="14" spans="1:14" s="14" customFormat="1" ht="23.25" x14ac:dyDescent="0.35">
      <c r="A14" s="254" t="s">
        <v>36</v>
      </c>
      <c r="B14" s="254"/>
      <c r="C14" s="254"/>
      <c r="D14" s="254"/>
      <c r="E14" s="254"/>
      <c r="F14" s="254"/>
      <c r="G14" s="254"/>
      <c r="H14" s="254"/>
      <c r="I14" s="254"/>
      <c r="J14" s="254"/>
      <c r="K14" s="254"/>
      <c r="L14" s="254"/>
      <c r="M14" s="15"/>
      <c r="N14" s="15"/>
    </row>
    <row r="15" spans="1:14" s="14" customFormat="1" ht="23.25" x14ac:dyDescent="0.35">
      <c r="A15" s="254" t="s">
        <v>37</v>
      </c>
      <c r="B15" s="254"/>
      <c r="C15" s="254"/>
      <c r="D15" s="254"/>
      <c r="E15" s="254"/>
      <c r="F15" s="254"/>
      <c r="G15" s="254"/>
      <c r="H15" s="254"/>
      <c r="I15" s="254"/>
      <c r="J15" s="254"/>
      <c r="K15" s="254"/>
      <c r="L15" s="254"/>
      <c r="M15" s="15"/>
      <c r="N15" s="15"/>
    </row>
    <row r="16" spans="1:14" s="14" customFormat="1" ht="23.25" x14ac:dyDescent="0.35">
      <c r="A16" s="15"/>
      <c r="B16" s="15"/>
      <c r="C16" s="15"/>
      <c r="D16" s="15"/>
      <c r="F16" s="19" t="s">
        <v>5</v>
      </c>
      <c r="G16" s="20" t="s">
        <v>2</v>
      </c>
      <c r="H16" s="20">
        <v>2020</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pane ySplit="4" topLeftCell="A5" activePane="bottomLeft" state="frozen"/>
      <selection pane="bottomLeft" activeCell="G16" sqref="G16:G18"/>
    </sheetView>
  </sheetViews>
  <sheetFormatPr defaultRowHeight="15.75" x14ac:dyDescent="0.25"/>
  <cols>
    <col min="1" max="1" width="10.7109375" style="31" bestFit="1" customWidth="1"/>
    <col min="2" max="2" width="11.28515625" style="31" bestFit="1" customWidth="1"/>
    <col min="3" max="3" width="10.140625" style="31" bestFit="1" customWidth="1"/>
    <col min="4" max="4" width="10.28515625" style="31" bestFit="1" customWidth="1"/>
    <col min="5" max="5" width="9.5703125" style="31" bestFit="1" customWidth="1"/>
    <col min="6" max="6" width="10.28515625" style="31" bestFit="1" customWidth="1"/>
    <col min="7" max="7" width="84.140625" style="31" customWidth="1"/>
    <col min="8" max="8" width="9.140625" style="31" customWidth="1"/>
    <col min="9" max="16384" width="9.140625" style="31"/>
  </cols>
  <sheetData>
    <row r="1" spans="1:13" ht="16.5" x14ac:dyDescent="0.25">
      <c r="A1" s="375" t="s">
        <v>179</v>
      </c>
      <c r="B1" s="375"/>
      <c r="C1" s="375"/>
      <c r="D1" s="375"/>
      <c r="E1" s="375"/>
      <c r="F1" s="375"/>
      <c r="G1" s="375"/>
      <c r="H1" s="81"/>
      <c r="I1" s="81"/>
      <c r="J1" s="81"/>
      <c r="K1" s="81"/>
      <c r="L1" s="81"/>
      <c r="M1" s="81"/>
    </row>
    <row r="2" spans="1:13" ht="16.5" x14ac:dyDescent="0.25">
      <c r="A2" s="375" t="s">
        <v>184</v>
      </c>
      <c r="B2" s="375"/>
      <c r="C2" s="375"/>
      <c r="D2" s="375"/>
      <c r="E2" s="375"/>
      <c r="F2" s="375"/>
      <c r="G2" s="375"/>
      <c r="H2" s="81"/>
      <c r="I2" s="81"/>
      <c r="J2" s="81"/>
      <c r="K2" s="81"/>
      <c r="L2" s="81"/>
      <c r="M2" s="81"/>
    </row>
    <row r="4" spans="1:13" ht="26.25" customHeight="1" x14ac:dyDescent="0.25">
      <c r="A4" s="82" t="s">
        <v>173</v>
      </c>
      <c r="B4" s="83" t="s">
        <v>174</v>
      </c>
      <c r="C4" s="82" t="s">
        <v>175</v>
      </c>
      <c r="D4" s="82" t="s">
        <v>176</v>
      </c>
      <c r="E4" s="84" t="s">
        <v>186</v>
      </c>
      <c r="F4" s="84" t="s">
        <v>403</v>
      </c>
      <c r="G4" s="82" t="s">
        <v>178</v>
      </c>
    </row>
    <row r="5" spans="1:13" s="33" customFormat="1" ht="54" customHeight="1" x14ac:dyDescent="0.25">
      <c r="A5" s="366" t="s">
        <v>177</v>
      </c>
      <c r="B5" s="86" t="s">
        <v>384</v>
      </c>
      <c r="C5" s="377"/>
      <c r="D5" s="369" t="s">
        <v>182</v>
      </c>
      <c r="E5" s="369"/>
      <c r="F5" s="369" t="s">
        <v>182</v>
      </c>
      <c r="G5" s="379" t="s">
        <v>453</v>
      </c>
    </row>
    <row r="6" spans="1:13" s="33" customFormat="1" ht="54" customHeight="1" x14ac:dyDescent="0.25">
      <c r="A6" s="367"/>
      <c r="B6" s="87" t="s">
        <v>452</v>
      </c>
      <c r="C6" s="376"/>
      <c r="D6" s="370"/>
      <c r="E6" s="370"/>
      <c r="F6" s="370"/>
      <c r="G6" s="380"/>
    </row>
    <row r="7" spans="1:13" s="33" customFormat="1" ht="54" customHeight="1" x14ac:dyDescent="0.25">
      <c r="A7" s="368"/>
      <c r="B7" s="88" t="s">
        <v>385</v>
      </c>
      <c r="C7" s="378"/>
      <c r="D7" s="371"/>
      <c r="E7" s="371"/>
      <c r="F7" s="371"/>
      <c r="G7" s="381"/>
    </row>
    <row r="8" spans="1:13" s="33" customFormat="1" ht="17.25" customHeight="1" x14ac:dyDescent="0.25">
      <c r="A8" s="86" t="s">
        <v>235</v>
      </c>
      <c r="B8" s="376" t="s">
        <v>183</v>
      </c>
      <c r="C8" s="369" t="s">
        <v>182</v>
      </c>
      <c r="D8" s="369"/>
      <c r="E8" s="369" t="s">
        <v>182</v>
      </c>
      <c r="F8" s="369"/>
      <c r="G8" s="372" t="s">
        <v>185</v>
      </c>
    </row>
    <row r="9" spans="1:13" s="33" customFormat="1" ht="17.25" customHeight="1" x14ac:dyDescent="0.25">
      <c r="A9" s="87" t="s">
        <v>236</v>
      </c>
      <c r="B9" s="376"/>
      <c r="C9" s="370"/>
      <c r="D9" s="370"/>
      <c r="E9" s="370"/>
      <c r="F9" s="370"/>
      <c r="G9" s="373"/>
    </row>
    <row r="10" spans="1:13" s="33" customFormat="1" ht="17.25" customHeight="1" x14ac:dyDescent="0.25">
      <c r="A10" s="87" t="s">
        <v>180</v>
      </c>
      <c r="B10" s="376"/>
      <c r="C10" s="370"/>
      <c r="D10" s="370"/>
      <c r="E10" s="370"/>
      <c r="F10" s="370"/>
      <c r="G10" s="373"/>
    </row>
    <row r="11" spans="1:13" s="33" customFormat="1" ht="17.25" customHeight="1" x14ac:dyDescent="0.25">
      <c r="A11" s="87" t="s">
        <v>181</v>
      </c>
      <c r="B11" s="376"/>
      <c r="C11" s="370"/>
      <c r="D11" s="370"/>
      <c r="E11" s="370"/>
      <c r="F11" s="370"/>
      <c r="G11" s="373"/>
    </row>
    <row r="12" spans="1:13" s="33" customFormat="1" ht="32.25" customHeight="1" x14ac:dyDescent="0.25">
      <c r="A12" s="366" t="s">
        <v>237</v>
      </c>
      <c r="B12" s="86" t="s">
        <v>386</v>
      </c>
      <c r="C12" s="369"/>
      <c r="D12" s="369"/>
      <c r="E12" s="369"/>
      <c r="F12" s="369"/>
      <c r="G12" s="372" t="s">
        <v>454</v>
      </c>
    </row>
    <row r="13" spans="1:13" s="33" customFormat="1" ht="32.25" customHeight="1" x14ac:dyDescent="0.25">
      <c r="A13" s="367"/>
      <c r="B13" s="87" t="s">
        <v>387</v>
      </c>
      <c r="C13" s="370"/>
      <c r="D13" s="370"/>
      <c r="E13" s="370"/>
      <c r="F13" s="370"/>
      <c r="G13" s="373"/>
    </row>
    <row r="14" spans="1:13" s="33" customFormat="1" ht="32.25" customHeight="1" x14ac:dyDescent="0.25">
      <c r="A14" s="367"/>
      <c r="B14" s="87" t="s">
        <v>442</v>
      </c>
      <c r="C14" s="370"/>
      <c r="D14" s="370"/>
      <c r="E14" s="370"/>
      <c r="F14" s="370"/>
      <c r="G14" s="373"/>
    </row>
    <row r="15" spans="1:13" s="33" customFormat="1" ht="32.25" customHeight="1" x14ac:dyDescent="0.25">
      <c r="A15" s="368"/>
      <c r="B15" s="88" t="s">
        <v>180</v>
      </c>
      <c r="C15" s="371"/>
      <c r="D15" s="371"/>
      <c r="E15" s="371"/>
      <c r="F15" s="371"/>
      <c r="G15" s="374"/>
    </row>
    <row r="16" spans="1:13" s="33" customFormat="1" ht="21" customHeight="1" x14ac:dyDescent="0.25">
      <c r="A16" s="366" t="s">
        <v>238</v>
      </c>
      <c r="B16" s="86" t="s">
        <v>388</v>
      </c>
      <c r="C16" s="369"/>
      <c r="D16" s="369"/>
      <c r="E16" s="369"/>
      <c r="F16" s="369"/>
      <c r="G16" s="372" t="s">
        <v>455</v>
      </c>
    </row>
    <row r="17" spans="1:7" s="33" customFormat="1" ht="21" customHeight="1" x14ac:dyDescent="0.25">
      <c r="A17" s="367"/>
      <c r="B17" s="87" t="s">
        <v>443</v>
      </c>
      <c r="C17" s="370"/>
      <c r="D17" s="370"/>
      <c r="E17" s="370"/>
      <c r="F17" s="370"/>
      <c r="G17" s="373"/>
    </row>
    <row r="18" spans="1:7" s="33" customFormat="1" ht="21" customHeight="1" x14ac:dyDescent="0.25">
      <c r="A18" s="368"/>
      <c r="B18" s="88" t="s">
        <v>236</v>
      </c>
      <c r="C18" s="371"/>
      <c r="D18" s="371"/>
      <c r="E18" s="371"/>
      <c r="F18" s="371"/>
      <c r="G18" s="374"/>
    </row>
    <row r="19" spans="1:7" s="33" customFormat="1" ht="83.25" customHeight="1" x14ac:dyDescent="0.25">
      <c r="A19" s="84" t="s">
        <v>239</v>
      </c>
      <c r="B19" s="84" t="s">
        <v>389</v>
      </c>
      <c r="C19" s="84"/>
      <c r="D19" s="84"/>
      <c r="E19" s="84"/>
      <c r="F19" s="84"/>
      <c r="G19" s="89" t="s">
        <v>193</v>
      </c>
    </row>
    <row r="20" spans="1:7" x14ac:dyDescent="0.25">
      <c r="A20" s="85"/>
      <c r="B20" s="85"/>
      <c r="C20" s="85"/>
      <c r="D20" s="85"/>
      <c r="E20" s="85"/>
      <c r="F20" s="85"/>
      <c r="G20" s="85"/>
    </row>
    <row r="21" spans="1:7" x14ac:dyDescent="0.25">
      <c r="A21" s="85"/>
      <c r="B21" s="85"/>
      <c r="C21" s="85"/>
      <c r="D21" s="85"/>
      <c r="E21" s="85"/>
      <c r="F21" s="85"/>
      <c r="G21" s="85"/>
    </row>
    <row r="22" spans="1:7" x14ac:dyDescent="0.25">
      <c r="A22" s="85"/>
      <c r="B22" s="85"/>
      <c r="C22" s="85"/>
      <c r="D22" s="85"/>
      <c r="E22" s="85"/>
      <c r="F22" s="85"/>
      <c r="G22" s="85"/>
    </row>
    <row r="23" spans="1:7" x14ac:dyDescent="0.25">
      <c r="A23" s="85"/>
      <c r="B23" s="85"/>
      <c r="C23" s="85"/>
      <c r="D23" s="85"/>
      <c r="E23" s="85"/>
      <c r="F23" s="85"/>
      <c r="G23" s="85"/>
    </row>
    <row r="24" spans="1:7" x14ac:dyDescent="0.25">
      <c r="A24" s="85"/>
      <c r="B24" s="85"/>
      <c r="C24" s="85"/>
      <c r="D24" s="85"/>
      <c r="E24" s="85"/>
      <c r="F24" s="85"/>
      <c r="G24" s="85"/>
    </row>
    <row r="25" spans="1:7" x14ac:dyDescent="0.25">
      <c r="A25" s="85"/>
      <c r="B25" s="85"/>
      <c r="C25" s="85"/>
      <c r="D25" s="85"/>
      <c r="E25" s="85"/>
      <c r="F25" s="85"/>
      <c r="G25" s="85"/>
    </row>
    <row r="26" spans="1:7" x14ac:dyDescent="0.25">
      <c r="A26" s="85"/>
      <c r="B26" s="85"/>
      <c r="C26" s="85"/>
      <c r="D26" s="85"/>
      <c r="E26" s="85"/>
      <c r="F26" s="85"/>
      <c r="G26" s="85"/>
    </row>
    <row r="27" spans="1:7" x14ac:dyDescent="0.25">
      <c r="A27" s="85"/>
      <c r="B27" s="85"/>
      <c r="C27" s="85"/>
      <c r="D27" s="85"/>
      <c r="E27" s="85"/>
      <c r="F27" s="85"/>
      <c r="G27" s="85"/>
    </row>
    <row r="28" spans="1:7" x14ac:dyDescent="0.25">
      <c r="A28" s="85"/>
      <c r="B28" s="85"/>
      <c r="C28" s="85"/>
      <c r="D28" s="85"/>
      <c r="E28" s="85"/>
      <c r="F28" s="85"/>
      <c r="G28" s="85"/>
    </row>
    <row r="29" spans="1:7" x14ac:dyDescent="0.25">
      <c r="A29" s="85"/>
      <c r="B29" s="85"/>
      <c r="C29" s="85"/>
      <c r="D29" s="85"/>
      <c r="E29" s="85"/>
      <c r="F29" s="85"/>
      <c r="G29" s="85"/>
    </row>
    <row r="30" spans="1:7" x14ac:dyDescent="0.25">
      <c r="A30" s="85"/>
      <c r="B30" s="85"/>
      <c r="C30" s="85"/>
      <c r="D30" s="85"/>
      <c r="E30" s="85"/>
      <c r="F30" s="85"/>
      <c r="G30" s="85"/>
    </row>
    <row r="31" spans="1:7" x14ac:dyDescent="0.25">
      <c r="A31" s="85"/>
      <c r="B31" s="85"/>
      <c r="C31" s="85"/>
      <c r="D31" s="85"/>
      <c r="E31" s="85"/>
      <c r="F31" s="85"/>
      <c r="G31" s="85"/>
    </row>
    <row r="32" spans="1:7" x14ac:dyDescent="0.25">
      <c r="A32" s="85"/>
      <c r="B32" s="85"/>
      <c r="C32" s="85"/>
      <c r="D32" s="85"/>
      <c r="E32" s="85"/>
      <c r="F32" s="85"/>
      <c r="G32" s="85"/>
    </row>
    <row r="33" spans="1:7" x14ac:dyDescent="0.25">
      <c r="A33" s="85"/>
      <c r="B33" s="85"/>
      <c r="C33" s="85"/>
      <c r="D33" s="85"/>
      <c r="E33" s="85"/>
      <c r="F33" s="85"/>
      <c r="G33" s="85"/>
    </row>
    <row r="34" spans="1:7" x14ac:dyDescent="0.25">
      <c r="A34" s="85"/>
      <c r="B34" s="85"/>
      <c r="C34" s="85"/>
      <c r="D34" s="85"/>
      <c r="E34" s="85"/>
      <c r="F34" s="85"/>
      <c r="G34" s="85"/>
    </row>
    <row r="35" spans="1:7" x14ac:dyDescent="0.25">
      <c r="A35" s="85"/>
      <c r="B35" s="85"/>
      <c r="C35" s="85"/>
      <c r="D35" s="85"/>
      <c r="E35" s="85"/>
      <c r="F35" s="85"/>
      <c r="G35" s="85"/>
    </row>
    <row r="36" spans="1:7" x14ac:dyDescent="0.25">
      <c r="A36" s="85"/>
      <c r="B36" s="85"/>
      <c r="C36" s="85"/>
      <c r="D36" s="85"/>
      <c r="E36" s="85"/>
      <c r="F36" s="85"/>
      <c r="G36" s="85"/>
    </row>
    <row r="37" spans="1:7" x14ac:dyDescent="0.25">
      <c r="A37" s="85"/>
      <c r="B37" s="85"/>
      <c r="C37" s="85"/>
      <c r="D37" s="85"/>
      <c r="E37" s="85"/>
      <c r="F37" s="85"/>
      <c r="G37" s="85"/>
    </row>
    <row r="38" spans="1:7" x14ac:dyDescent="0.25">
      <c r="A38" s="85"/>
      <c r="B38" s="85"/>
      <c r="C38" s="85"/>
      <c r="D38" s="85"/>
      <c r="E38" s="85"/>
      <c r="F38" s="85"/>
      <c r="G38" s="85"/>
    </row>
    <row r="39" spans="1:7" x14ac:dyDescent="0.25">
      <c r="A39" s="85"/>
      <c r="B39" s="85"/>
      <c r="C39" s="85"/>
      <c r="D39" s="85"/>
      <c r="E39" s="85"/>
      <c r="F39" s="85"/>
      <c r="G39" s="85"/>
    </row>
    <row r="40" spans="1:7" x14ac:dyDescent="0.25">
      <c r="A40" s="85"/>
      <c r="B40" s="85"/>
      <c r="C40" s="85"/>
      <c r="D40" s="85"/>
      <c r="E40" s="85"/>
      <c r="F40" s="85"/>
      <c r="G40" s="85"/>
    </row>
    <row r="41" spans="1:7" x14ac:dyDescent="0.25">
      <c r="A41" s="85"/>
      <c r="B41" s="85"/>
      <c r="C41" s="85"/>
      <c r="D41" s="85"/>
      <c r="E41" s="85"/>
      <c r="F41" s="85"/>
      <c r="G41" s="85"/>
    </row>
    <row r="42" spans="1:7" x14ac:dyDescent="0.25">
      <c r="A42" s="85"/>
      <c r="B42" s="85"/>
      <c r="C42" s="85"/>
      <c r="D42" s="85"/>
      <c r="E42" s="85"/>
      <c r="F42" s="85"/>
      <c r="G42" s="85"/>
    </row>
    <row r="43" spans="1:7" x14ac:dyDescent="0.25">
      <c r="A43" s="85"/>
      <c r="B43" s="85"/>
      <c r="C43" s="85"/>
      <c r="D43" s="85"/>
      <c r="E43" s="85"/>
      <c r="F43" s="85"/>
      <c r="G43" s="85"/>
    </row>
    <row r="44" spans="1:7" x14ac:dyDescent="0.25">
      <c r="A44" s="85"/>
      <c r="B44" s="85"/>
      <c r="C44" s="85"/>
      <c r="D44" s="85"/>
      <c r="E44" s="85"/>
      <c r="F44" s="85"/>
      <c r="G44" s="85"/>
    </row>
    <row r="45" spans="1:7" x14ac:dyDescent="0.25">
      <c r="A45" s="85"/>
      <c r="B45" s="85"/>
      <c r="C45" s="85"/>
      <c r="D45" s="85"/>
      <c r="E45" s="85"/>
      <c r="F45" s="85"/>
      <c r="G45" s="85"/>
    </row>
    <row r="46" spans="1:7" x14ac:dyDescent="0.25">
      <c r="A46" s="85"/>
      <c r="B46" s="85"/>
      <c r="C46" s="85"/>
      <c r="D46" s="85"/>
      <c r="E46" s="85"/>
      <c r="F46" s="85"/>
      <c r="G46" s="85"/>
    </row>
    <row r="47" spans="1:7" x14ac:dyDescent="0.25">
      <c r="A47" s="85"/>
      <c r="B47" s="85"/>
      <c r="C47" s="85"/>
      <c r="D47" s="85"/>
      <c r="E47" s="85"/>
      <c r="F47" s="85"/>
      <c r="G47" s="85"/>
    </row>
    <row r="48" spans="1:7" x14ac:dyDescent="0.25">
      <c r="A48" s="85"/>
      <c r="B48" s="85"/>
      <c r="C48" s="85"/>
      <c r="D48" s="85"/>
      <c r="E48" s="85"/>
      <c r="F48" s="85"/>
      <c r="G48" s="85"/>
    </row>
    <row r="49" spans="1:7" x14ac:dyDescent="0.25">
      <c r="A49" s="85"/>
      <c r="B49" s="85"/>
      <c r="C49" s="85"/>
      <c r="D49" s="85"/>
      <c r="E49" s="85"/>
      <c r="F49" s="85"/>
      <c r="G49" s="85"/>
    </row>
    <row r="50" spans="1:7" x14ac:dyDescent="0.25">
      <c r="A50" s="85"/>
      <c r="B50" s="85"/>
      <c r="C50" s="85"/>
      <c r="D50" s="85"/>
      <c r="E50" s="85"/>
      <c r="F50" s="85"/>
      <c r="G50" s="85"/>
    </row>
    <row r="51" spans="1:7" x14ac:dyDescent="0.25">
      <c r="A51" s="85"/>
      <c r="B51" s="85"/>
      <c r="C51" s="85"/>
      <c r="D51" s="85"/>
      <c r="E51" s="85"/>
      <c r="F51" s="85"/>
      <c r="G51" s="85"/>
    </row>
    <row r="52" spans="1:7" x14ac:dyDescent="0.25">
      <c r="A52" s="85"/>
      <c r="B52" s="85"/>
      <c r="C52" s="85"/>
      <c r="D52" s="85"/>
      <c r="E52" s="85"/>
      <c r="F52" s="85"/>
      <c r="G52" s="85"/>
    </row>
    <row r="53" spans="1:7" x14ac:dyDescent="0.25">
      <c r="A53" s="85"/>
      <c r="B53" s="85"/>
      <c r="C53" s="85"/>
      <c r="D53" s="85"/>
      <c r="E53" s="85"/>
      <c r="F53" s="85"/>
      <c r="G53" s="85"/>
    </row>
    <row r="54" spans="1:7" x14ac:dyDescent="0.25">
      <c r="A54" s="85"/>
      <c r="B54" s="85"/>
      <c r="C54" s="85"/>
      <c r="D54" s="85"/>
      <c r="E54" s="85"/>
      <c r="F54" s="85"/>
      <c r="G54" s="85"/>
    </row>
    <row r="55" spans="1:7" x14ac:dyDescent="0.25">
      <c r="A55" s="85"/>
      <c r="B55" s="85"/>
      <c r="C55" s="85"/>
      <c r="D55" s="85"/>
      <c r="E55" s="85"/>
      <c r="F55" s="85"/>
      <c r="G55" s="85"/>
    </row>
    <row r="56" spans="1:7" x14ac:dyDescent="0.25">
      <c r="A56" s="85"/>
      <c r="B56" s="85"/>
      <c r="C56" s="85"/>
      <c r="D56" s="85"/>
      <c r="E56" s="85"/>
      <c r="F56" s="85"/>
      <c r="G56" s="85"/>
    </row>
    <row r="57" spans="1:7" x14ac:dyDescent="0.25">
      <c r="A57" s="85"/>
      <c r="B57" s="85"/>
      <c r="C57" s="85"/>
      <c r="D57" s="85"/>
      <c r="E57" s="85"/>
      <c r="F57" s="85"/>
      <c r="G57" s="85"/>
    </row>
    <row r="58" spans="1:7" x14ac:dyDescent="0.25">
      <c r="A58" s="85"/>
      <c r="B58" s="85"/>
      <c r="C58" s="85"/>
      <c r="D58" s="85"/>
      <c r="E58" s="85"/>
      <c r="F58" s="85"/>
      <c r="G58" s="85"/>
    </row>
    <row r="59" spans="1:7" x14ac:dyDescent="0.25">
      <c r="A59" s="85"/>
      <c r="B59" s="85"/>
      <c r="C59" s="85"/>
      <c r="D59" s="85"/>
      <c r="E59" s="85"/>
      <c r="F59" s="85"/>
      <c r="G59" s="85"/>
    </row>
    <row r="60" spans="1:7" x14ac:dyDescent="0.25">
      <c r="A60" s="85"/>
      <c r="B60" s="85"/>
      <c r="C60" s="85"/>
      <c r="D60" s="85"/>
      <c r="E60" s="85"/>
      <c r="F60" s="85"/>
      <c r="G60" s="85"/>
    </row>
    <row r="61" spans="1:7" x14ac:dyDescent="0.25">
      <c r="A61" s="85"/>
      <c r="B61" s="85"/>
      <c r="C61" s="85"/>
      <c r="D61" s="85"/>
      <c r="E61" s="85"/>
      <c r="F61" s="85"/>
      <c r="G61" s="85"/>
    </row>
    <row r="62" spans="1:7" x14ac:dyDescent="0.25">
      <c r="A62" s="85"/>
      <c r="B62" s="85"/>
      <c r="C62" s="85"/>
      <c r="D62" s="85"/>
      <c r="E62" s="85"/>
      <c r="F62" s="85"/>
      <c r="G62" s="85"/>
    </row>
    <row r="63" spans="1:7" x14ac:dyDescent="0.25">
      <c r="A63" s="85"/>
      <c r="B63" s="85"/>
      <c r="C63" s="85"/>
      <c r="D63" s="85"/>
      <c r="E63" s="85"/>
      <c r="F63" s="85"/>
      <c r="G63" s="85"/>
    </row>
    <row r="64" spans="1:7" x14ac:dyDescent="0.25">
      <c r="A64" s="85"/>
      <c r="B64" s="85"/>
      <c r="C64" s="85"/>
      <c r="D64" s="85"/>
      <c r="E64" s="85"/>
      <c r="F64" s="85"/>
      <c r="G64" s="85"/>
    </row>
    <row r="65" spans="1:7" x14ac:dyDescent="0.25">
      <c r="A65" s="85"/>
      <c r="B65" s="85"/>
      <c r="C65" s="85"/>
      <c r="D65" s="85"/>
      <c r="E65" s="85"/>
      <c r="F65" s="85"/>
      <c r="G65" s="85"/>
    </row>
    <row r="66" spans="1:7" x14ac:dyDescent="0.25">
      <c r="A66" s="85"/>
      <c r="B66" s="85"/>
      <c r="C66" s="85"/>
      <c r="D66" s="85"/>
      <c r="E66" s="85"/>
      <c r="F66" s="85"/>
      <c r="G66" s="85"/>
    </row>
    <row r="67" spans="1:7" x14ac:dyDescent="0.25">
      <c r="A67" s="85"/>
      <c r="B67" s="85"/>
      <c r="C67" s="85"/>
      <c r="D67" s="85"/>
      <c r="E67" s="85"/>
      <c r="F67" s="85"/>
      <c r="G67" s="85"/>
    </row>
    <row r="68" spans="1:7" x14ac:dyDescent="0.25">
      <c r="A68" s="85"/>
      <c r="B68" s="85"/>
      <c r="C68" s="85"/>
      <c r="D68" s="85"/>
      <c r="E68" s="85"/>
      <c r="F68" s="85"/>
      <c r="G68" s="85"/>
    </row>
    <row r="69" spans="1:7" x14ac:dyDescent="0.25">
      <c r="A69" s="85"/>
      <c r="B69" s="85"/>
      <c r="C69" s="85"/>
      <c r="D69" s="85"/>
      <c r="E69" s="85"/>
      <c r="F69" s="85"/>
      <c r="G69" s="85"/>
    </row>
    <row r="70" spans="1:7" x14ac:dyDescent="0.25">
      <c r="A70" s="85"/>
      <c r="B70" s="85"/>
      <c r="C70" s="85"/>
      <c r="D70" s="85"/>
      <c r="E70" s="85"/>
      <c r="F70" s="85"/>
      <c r="G70" s="85"/>
    </row>
    <row r="71" spans="1:7" x14ac:dyDescent="0.25">
      <c r="A71" s="85"/>
      <c r="B71" s="85"/>
      <c r="C71" s="85"/>
      <c r="D71" s="85"/>
      <c r="E71" s="85"/>
      <c r="F71" s="85"/>
      <c r="G71" s="85"/>
    </row>
    <row r="72" spans="1:7" x14ac:dyDescent="0.25">
      <c r="A72" s="85"/>
      <c r="B72" s="85"/>
      <c r="C72" s="85"/>
      <c r="D72" s="85"/>
      <c r="E72" s="85"/>
      <c r="F72" s="85"/>
      <c r="G72" s="85"/>
    </row>
    <row r="73" spans="1:7" x14ac:dyDescent="0.25">
      <c r="A73" s="85"/>
      <c r="B73" s="85"/>
      <c r="C73" s="85"/>
      <c r="D73" s="85"/>
      <c r="E73" s="85"/>
      <c r="F73" s="85"/>
      <c r="G73" s="85"/>
    </row>
    <row r="74" spans="1:7" x14ac:dyDescent="0.25">
      <c r="A74" s="85"/>
      <c r="B74" s="85"/>
      <c r="C74" s="85"/>
      <c r="D74" s="85"/>
      <c r="E74" s="85"/>
      <c r="F74" s="85"/>
      <c r="G74" s="85"/>
    </row>
    <row r="75" spans="1:7" x14ac:dyDescent="0.25">
      <c r="A75" s="85"/>
      <c r="B75" s="85"/>
      <c r="C75" s="85"/>
      <c r="D75" s="85"/>
      <c r="E75" s="85"/>
      <c r="F75" s="85"/>
      <c r="G75" s="85"/>
    </row>
    <row r="76" spans="1:7" x14ac:dyDescent="0.25">
      <c r="A76" s="85"/>
      <c r="B76" s="85"/>
      <c r="C76" s="85"/>
      <c r="D76" s="85"/>
      <c r="E76" s="85"/>
      <c r="F76" s="85"/>
      <c r="G76" s="85"/>
    </row>
    <row r="77" spans="1:7" x14ac:dyDescent="0.25">
      <c r="A77" s="85"/>
      <c r="B77" s="85"/>
      <c r="C77" s="85"/>
      <c r="D77" s="85"/>
      <c r="E77" s="85"/>
      <c r="F77" s="85"/>
      <c r="G77" s="85"/>
    </row>
    <row r="78" spans="1:7" x14ac:dyDescent="0.25">
      <c r="A78" s="85"/>
      <c r="B78" s="85"/>
      <c r="C78" s="85"/>
      <c r="D78" s="85"/>
      <c r="E78" s="85"/>
      <c r="F78" s="85"/>
      <c r="G78" s="85"/>
    </row>
    <row r="79" spans="1:7" x14ac:dyDescent="0.25">
      <c r="A79" s="85"/>
      <c r="B79" s="85"/>
      <c r="C79" s="85"/>
      <c r="D79" s="85"/>
      <c r="E79" s="85"/>
      <c r="F79" s="85"/>
      <c r="G79" s="85"/>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x14ac:dyDescent="0.3">
      <c r="A1" s="1" t="s">
        <v>2</v>
      </c>
      <c r="B1" s="5">
        <v>2017</v>
      </c>
      <c r="C1" s="3" t="s">
        <v>7</v>
      </c>
      <c r="D1" s="6">
        <v>42736</v>
      </c>
      <c r="E1" s="5" t="s">
        <v>42</v>
      </c>
      <c r="F1" s="1" t="s">
        <v>187</v>
      </c>
      <c r="G1" s="1" t="s">
        <v>190</v>
      </c>
      <c r="H1" s="1" t="s">
        <v>263</v>
      </c>
    </row>
    <row r="2" spans="1:8" x14ac:dyDescent="0.3">
      <c r="A2" s="1" t="s">
        <v>3</v>
      </c>
      <c r="B2" s="5">
        <v>2018</v>
      </c>
      <c r="C2" s="3" t="s">
        <v>8</v>
      </c>
      <c r="D2" s="6">
        <v>42826</v>
      </c>
      <c r="E2" s="5" t="s">
        <v>147</v>
      </c>
      <c r="F2" s="1" t="s">
        <v>188</v>
      </c>
      <c r="G2" s="1" t="s">
        <v>189</v>
      </c>
      <c r="H2" s="1" t="s">
        <v>264</v>
      </c>
    </row>
    <row r="3" spans="1:8" x14ac:dyDescent="0.3">
      <c r="A3" s="1" t="s">
        <v>1</v>
      </c>
      <c r="B3" s="5">
        <v>2019</v>
      </c>
      <c r="C3" s="3" t="s">
        <v>9</v>
      </c>
      <c r="D3" s="6">
        <v>42917</v>
      </c>
      <c r="E3" s="5" t="s">
        <v>150</v>
      </c>
      <c r="G3" s="1" t="s">
        <v>343</v>
      </c>
      <c r="H3" s="1" t="s">
        <v>265</v>
      </c>
    </row>
    <row r="4" spans="1:8" x14ac:dyDescent="0.3">
      <c r="A4" s="1" t="s">
        <v>4</v>
      </c>
      <c r="B4" s="5">
        <v>2020</v>
      </c>
      <c r="C4" s="3" t="s">
        <v>10</v>
      </c>
      <c r="D4" s="6">
        <v>43009</v>
      </c>
      <c r="E4" s="5" t="s">
        <v>151</v>
      </c>
      <c r="H4" s="1" t="s">
        <v>266</v>
      </c>
    </row>
    <row r="5" spans="1:8" x14ac:dyDescent="0.3">
      <c r="B5" s="5">
        <v>2021</v>
      </c>
      <c r="C5" s="4" t="s">
        <v>11</v>
      </c>
      <c r="D5" s="6">
        <v>43101</v>
      </c>
      <c r="E5" s="5" t="s">
        <v>152</v>
      </c>
      <c r="H5" s="1" t="s">
        <v>267</v>
      </c>
    </row>
    <row r="6" spans="1:8" x14ac:dyDescent="0.3">
      <c r="B6" s="5">
        <v>2022</v>
      </c>
      <c r="C6" s="3" t="s">
        <v>12</v>
      </c>
      <c r="D6" s="6">
        <v>43191</v>
      </c>
      <c r="E6" s="5" t="s">
        <v>153</v>
      </c>
      <c r="H6" s="1" t="s">
        <v>268</v>
      </c>
    </row>
    <row r="7" spans="1:8" x14ac:dyDescent="0.3">
      <c r="B7" s="5">
        <v>2023</v>
      </c>
      <c r="C7" s="3" t="s">
        <v>13</v>
      </c>
      <c r="D7" s="6">
        <v>43282</v>
      </c>
      <c r="E7" s="5" t="s">
        <v>154</v>
      </c>
      <c r="H7" s="1" t="s">
        <v>269</v>
      </c>
    </row>
    <row r="8" spans="1:8" x14ac:dyDescent="0.3">
      <c r="B8" s="5">
        <v>2024</v>
      </c>
      <c r="C8" s="3" t="s">
        <v>14</v>
      </c>
      <c r="D8" s="6">
        <v>43374</v>
      </c>
      <c r="E8" s="5" t="s">
        <v>155</v>
      </c>
      <c r="H8" s="1" t="s">
        <v>270</v>
      </c>
    </row>
    <row r="9" spans="1:8" x14ac:dyDescent="0.3">
      <c r="B9" s="5">
        <v>2025</v>
      </c>
      <c r="C9" s="3" t="s">
        <v>15</v>
      </c>
      <c r="D9" s="6">
        <v>43466</v>
      </c>
      <c r="E9" s="5" t="s">
        <v>156</v>
      </c>
      <c r="H9" s="1" t="s">
        <v>271</v>
      </c>
    </row>
    <row r="10" spans="1:8" x14ac:dyDescent="0.3">
      <c r="B10" s="5">
        <v>2026</v>
      </c>
      <c r="C10" s="3" t="s">
        <v>16</v>
      </c>
      <c r="D10" s="6">
        <v>43556</v>
      </c>
      <c r="E10" s="5" t="s">
        <v>157</v>
      </c>
      <c r="H10" s="1" t="s">
        <v>272</v>
      </c>
    </row>
    <row r="11" spans="1:8" x14ac:dyDescent="0.3">
      <c r="B11" s="5">
        <v>2027</v>
      </c>
      <c r="C11" s="3" t="s">
        <v>17</v>
      </c>
      <c r="D11" s="6">
        <v>43647</v>
      </c>
      <c r="E11" s="5" t="s">
        <v>158</v>
      </c>
      <c r="H11" s="1" t="s">
        <v>273</v>
      </c>
    </row>
    <row r="12" spans="1:8" x14ac:dyDescent="0.3">
      <c r="B12" s="5">
        <v>2028</v>
      </c>
      <c r="C12" s="3" t="s">
        <v>18</v>
      </c>
      <c r="D12" s="6">
        <v>43739</v>
      </c>
      <c r="E12" s="5" t="s">
        <v>159</v>
      </c>
      <c r="H12" s="1" t="s">
        <v>274</v>
      </c>
    </row>
    <row r="13" spans="1:8" x14ac:dyDescent="0.3">
      <c r="B13" s="5">
        <v>2029</v>
      </c>
      <c r="C13" s="3" t="s">
        <v>19</v>
      </c>
      <c r="D13" s="6">
        <v>43831</v>
      </c>
      <c r="E13" s="5" t="s">
        <v>160</v>
      </c>
      <c r="H13" s="1" t="s">
        <v>275</v>
      </c>
    </row>
    <row r="14" spans="1:8" x14ac:dyDescent="0.3">
      <c r="B14" s="5">
        <v>2030</v>
      </c>
      <c r="C14" s="3" t="s">
        <v>20</v>
      </c>
      <c r="D14" s="6">
        <v>43922</v>
      </c>
      <c r="E14" s="5" t="s">
        <v>161</v>
      </c>
      <c r="H14" s="1" t="s">
        <v>276</v>
      </c>
    </row>
    <row r="15" spans="1:8" x14ac:dyDescent="0.3">
      <c r="C15" s="4" t="s">
        <v>21</v>
      </c>
      <c r="D15" s="6">
        <v>44013</v>
      </c>
      <c r="H15" s="1" t="s">
        <v>277</v>
      </c>
    </row>
    <row r="16" spans="1:8" x14ac:dyDescent="0.3">
      <c r="C16" s="3" t="s">
        <v>22</v>
      </c>
      <c r="D16" s="6">
        <v>44105</v>
      </c>
      <c r="H16" s="1" t="s">
        <v>278</v>
      </c>
    </row>
    <row r="17" spans="3:8" x14ac:dyDescent="0.3">
      <c r="C17" s="3" t="s">
        <v>23</v>
      </c>
      <c r="D17" s="6">
        <v>44197</v>
      </c>
      <c r="H17" s="1" t="s">
        <v>279</v>
      </c>
    </row>
    <row r="18" spans="3:8" x14ac:dyDescent="0.3">
      <c r="C18" s="3" t="s">
        <v>24</v>
      </c>
      <c r="D18" s="6">
        <v>44287</v>
      </c>
      <c r="H18" s="1" t="s">
        <v>280</v>
      </c>
    </row>
    <row r="19" spans="3:8" x14ac:dyDescent="0.3">
      <c r="C19" s="3" t="s">
        <v>25</v>
      </c>
      <c r="D19" s="6">
        <v>44378</v>
      </c>
      <c r="H19" s="1" t="s">
        <v>281</v>
      </c>
    </row>
    <row r="20" spans="3:8" x14ac:dyDescent="0.3">
      <c r="C20" s="3" t="s">
        <v>26</v>
      </c>
      <c r="D20" s="6">
        <v>44470</v>
      </c>
      <c r="H20" s="1" t="s">
        <v>282</v>
      </c>
    </row>
    <row r="21" spans="3:8" x14ac:dyDescent="0.3">
      <c r="C21" s="3" t="s">
        <v>27</v>
      </c>
      <c r="D21" s="6">
        <v>44562</v>
      </c>
      <c r="H21" s="1" t="s">
        <v>283</v>
      </c>
    </row>
    <row r="22" spans="3:8" x14ac:dyDescent="0.3">
      <c r="C22" s="3" t="s">
        <v>28</v>
      </c>
      <c r="D22" s="6">
        <v>44652</v>
      </c>
      <c r="H22" s="1" t="s">
        <v>284</v>
      </c>
    </row>
    <row r="23" spans="3:8" x14ac:dyDescent="0.3">
      <c r="D23" s="6">
        <v>44743</v>
      </c>
      <c r="H23" s="1" t="s">
        <v>285</v>
      </c>
    </row>
    <row r="24" spans="3:8" x14ac:dyDescent="0.3">
      <c r="C24" s="3"/>
      <c r="D24" s="6">
        <v>44835</v>
      </c>
      <c r="H24" s="1" t="s">
        <v>286</v>
      </c>
    </row>
    <row r="25" spans="3:8" x14ac:dyDescent="0.3">
      <c r="D25" s="6">
        <v>44927</v>
      </c>
      <c r="H25" s="1" t="s">
        <v>287</v>
      </c>
    </row>
    <row r="26" spans="3:8" x14ac:dyDescent="0.3">
      <c r="C26" s="3"/>
      <c r="D26" s="6">
        <v>45017</v>
      </c>
      <c r="H26" s="1" t="s">
        <v>288</v>
      </c>
    </row>
    <row r="27" spans="3:8" x14ac:dyDescent="0.3">
      <c r="D27" s="6">
        <v>45108</v>
      </c>
      <c r="H27" s="1" t="s">
        <v>289</v>
      </c>
    </row>
    <row r="28" spans="3:8" x14ac:dyDescent="0.3">
      <c r="C28" s="3"/>
      <c r="D28" s="6">
        <v>45200</v>
      </c>
      <c r="H28" s="1" t="s">
        <v>290</v>
      </c>
    </row>
    <row r="29" spans="3:8" x14ac:dyDescent="0.3">
      <c r="D29" s="6">
        <v>45292</v>
      </c>
      <c r="H29" s="1" t="s">
        <v>291</v>
      </c>
    </row>
    <row r="30" spans="3:8" x14ac:dyDescent="0.3">
      <c r="C30" s="3"/>
      <c r="D30" s="6">
        <v>45383</v>
      </c>
      <c r="H30" s="1" t="s">
        <v>292</v>
      </c>
    </row>
    <row r="31" spans="3:8" x14ac:dyDescent="0.3">
      <c r="D31" s="6">
        <v>45474</v>
      </c>
      <c r="H31" s="1" t="s">
        <v>293</v>
      </c>
    </row>
    <row r="32" spans="3:8" x14ac:dyDescent="0.3">
      <c r="C32" s="3"/>
      <c r="D32" s="6">
        <v>45566</v>
      </c>
      <c r="H32" s="1" t="s">
        <v>294</v>
      </c>
    </row>
    <row r="33" spans="3:8" x14ac:dyDescent="0.3">
      <c r="D33" s="6">
        <v>45658</v>
      </c>
      <c r="H33" s="1" t="s">
        <v>295</v>
      </c>
    </row>
    <row r="34" spans="3:8" x14ac:dyDescent="0.3">
      <c r="D34" s="6">
        <v>45748</v>
      </c>
      <c r="H34" s="1" t="s">
        <v>296</v>
      </c>
    </row>
    <row r="35" spans="3:8" x14ac:dyDescent="0.3">
      <c r="D35" s="6">
        <v>45839</v>
      </c>
      <c r="H35" s="1" t="s">
        <v>297</v>
      </c>
    </row>
    <row r="36" spans="3:8" x14ac:dyDescent="0.3">
      <c r="D36" s="6">
        <v>45931</v>
      </c>
      <c r="H36" s="1" t="s">
        <v>298</v>
      </c>
    </row>
    <row r="37" spans="3:8" x14ac:dyDescent="0.3">
      <c r="D37" s="6">
        <v>46023</v>
      </c>
      <c r="H37" s="1" t="s">
        <v>299</v>
      </c>
    </row>
    <row r="38" spans="3:8" x14ac:dyDescent="0.3">
      <c r="D38" s="6">
        <v>46113</v>
      </c>
      <c r="H38" s="1" t="s">
        <v>300</v>
      </c>
    </row>
    <row r="39" spans="3:8" x14ac:dyDescent="0.3">
      <c r="D39" s="6">
        <v>46204</v>
      </c>
      <c r="H39" s="1" t="s">
        <v>301</v>
      </c>
    </row>
    <row r="40" spans="3:8" x14ac:dyDescent="0.3">
      <c r="D40" s="6">
        <v>46296</v>
      </c>
      <c r="H40" s="1" t="s">
        <v>302</v>
      </c>
    </row>
    <row r="41" spans="3:8" x14ac:dyDescent="0.3">
      <c r="D41" s="6">
        <v>46388</v>
      </c>
      <c r="H41" s="1" t="s">
        <v>303</v>
      </c>
    </row>
    <row r="42" spans="3:8" x14ac:dyDescent="0.3">
      <c r="D42" s="6">
        <v>46478</v>
      </c>
      <c r="H42" s="1" t="s">
        <v>304</v>
      </c>
    </row>
    <row r="43" spans="3:8" x14ac:dyDescent="0.3">
      <c r="D43" s="6">
        <v>46569</v>
      </c>
      <c r="H43" s="1" t="s">
        <v>305</v>
      </c>
    </row>
    <row r="44" spans="3:8" x14ac:dyDescent="0.3">
      <c r="D44" s="6">
        <v>46661</v>
      </c>
      <c r="H44" s="1" t="s">
        <v>306</v>
      </c>
    </row>
    <row r="45" spans="3:8" x14ac:dyDescent="0.3">
      <c r="C45" s="3"/>
      <c r="D45" s="6">
        <v>46753</v>
      </c>
      <c r="H45" s="1" t="s">
        <v>307</v>
      </c>
    </row>
    <row r="46" spans="3:8" x14ac:dyDescent="0.3">
      <c r="D46" s="6">
        <v>46844</v>
      </c>
      <c r="H46" s="1" t="s">
        <v>308</v>
      </c>
    </row>
    <row r="47" spans="3:8" x14ac:dyDescent="0.3">
      <c r="D47" s="6">
        <v>46935</v>
      </c>
      <c r="H47" s="1" t="s">
        <v>309</v>
      </c>
    </row>
    <row r="48" spans="3:8" x14ac:dyDescent="0.3">
      <c r="D48" s="6">
        <v>47027</v>
      </c>
      <c r="H48" s="1" t="s">
        <v>310</v>
      </c>
    </row>
    <row r="49" spans="4:8" x14ac:dyDescent="0.3">
      <c r="D49" s="6">
        <v>47119</v>
      </c>
      <c r="H49" s="1" t="s">
        <v>311</v>
      </c>
    </row>
    <row r="50" spans="4:8" x14ac:dyDescent="0.3">
      <c r="D50" s="6">
        <v>47209</v>
      </c>
    </row>
    <row r="51" spans="4:8" x14ac:dyDescent="0.3">
      <c r="D51" s="6">
        <v>47300</v>
      </c>
    </row>
    <row r="52" spans="4:8" x14ac:dyDescent="0.3">
      <c r="D52" s="6">
        <v>47392</v>
      </c>
    </row>
    <row r="53" spans="4:8" x14ac:dyDescent="0.3">
      <c r="D53" s="6">
        <v>47484</v>
      </c>
    </row>
    <row r="54" spans="4:8" x14ac:dyDescent="0.3">
      <c r="D54" s="6">
        <v>47574</v>
      </c>
    </row>
    <row r="55" spans="4:8" x14ac:dyDescent="0.3">
      <c r="D55" s="6">
        <v>47665</v>
      </c>
    </row>
    <row r="56" spans="4:8" x14ac:dyDescent="0.3">
      <c r="D56" s="6">
        <v>47757</v>
      </c>
    </row>
    <row r="57" spans="4:8" x14ac:dyDescent="0.3">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workbookViewId="0">
      <pane ySplit="6" topLeftCell="A259" activePane="bottomLeft" state="frozen"/>
      <selection pane="bottomLeft" activeCell="D208" sqref="D208"/>
    </sheetView>
  </sheetViews>
  <sheetFormatPr defaultRowHeight="15" x14ac:dyDescent="0.25"/>
  <cols>
    <col min="1" max="1" width="5.7109375" style="118" customWidth="1"/>
    <col min="2" max="2" width="73" style="10" customWidth="1"/>
    <col min="3" max="3" width="60.7109375" style="114" customWidth="1"/>
    <col min="4" max="4" width="34.28515625" style="114" customWidth="1"/>
    <col min="5" max="5" width="9.140625" style="10"/>
    <col min="6" max="7" width="9.140625" style="10" customWidth="1"/>
    <col min="8" max="16384" width="9.140625" style="10"/>
  </cols>
  <sheetData>
    <row r="1" spans="1:4" s="106" customFormat="1" ht="17.25" x14ac:dyDescent="0.25">
      <c r="A1" s="273" t="s">
        <v>109</v>
      </c>
      <c r="B1" s="273"/>
      <c r="C1" s="273"/>
      <c r="D1" s="273"/>
    </row>
    <row r="2" spans="1:4" s="106" customFormat="1" ht="17.25" x14ac:dyDescent="0.25">
      <c r="A2" s="273" t="s">
        <v>34</v>
      </c>
      <c r="B2" s="273"/>
      <c r="C2" s="273"/>
      <c r="D2" s="273"/>
    </row>
    <row r="4" spans="1:4" ht="15.75" x14ac:dyDescent="0.25">
      <c r="A4" s="276" t="s">
        <v>29</v>
      </c>
      <c r="B4" s="278" t="s">
        <v>30</v>
      </c>
      <c r="C4" s="271" t="s">
        <v>538</v>
      </c>
      <c r="D4" s="135" t="s">
        <v>533</v>
      </c>
    </row>
    <row r="5" spans="1:4" ht="15.75" x14ac:dyDescent="0.25">
      <c r="A5" s="277"/>
      <c r="B5" s="279"/>
      <c r="C5" s="272"/>
      <c r="D5" s="136" t="s">
        <v>267</v>
      </c>
    </row>
    <row r="6" spans="1:4" ht="15.75" x14ac:dyDescent="0.25">
      <c r="A6" s="132" t="s">
        <v>123</v>
      </c>
      <c r="B6" s="107">
        <v>2</v>
      </c>
      <c r="C6" s="122">
        <v>3</v>
      </c>
      <c r="D6" s="122">
        <v>4</v>
      </c>
    </row>
    <row r="7" spans="1:4" ht="15.75" x14ac:dyDescent="0.25">
      <c r="A7" s="108" t="s">
        <v>194</v>
      </c>
      <c r="B7" s="109"/>
      <c r="C7" s="123"/>
      <c r="D7" s="124"/>
    </row>
    <row r="8" spans="1:4" ht="148.5" customHeight="1" x14ac:dyDescent="0.25">
      <c r="A8" s="263">
        <v>1</v>
      </c>
      <c r="B8" s="274" t="s">
        <v>240</v>
      </c>
      <c r="C8" s="130" t="s">
        <v>195</v>
      </c>
      <c r="D8" s="8" t="s">
        <v>545</v>
      </c>
    </row>
    <row r="9" spans="1:4" ht="173.25" x14ac:dyDescent="0.25">
      <c r="A9" s="263"/>
      <c r="B9" s="274"/>
      <c r="C9" s="134" t="s">
        <v>196</v>
      </c>
      <c r="D9" s="8" t="s">
        <v>546</v>
      </c>
    </row>
    <row r="10" spans="1:4" ht="30" customHeight="1" x14ac:dyDescent="0.25">
      <c r="A10" s="263"/>
      <c r="B10" s="274"/>
      <c r="C10" s="134" t="s">
        <v>166</v>
      </c>
      <c r="D10" s="225">
        <v>43385</v>
      </c>
    </row>
    <row r="11" spans="1:4" ht="30" customHeight="1" x14ac:dyDescent="0.25">
      <c r="A11" s="264"/>
      <c r="B11" s="275"/>
      <c r="C11" s="134" t="s">
        <v>167</v>
      </c>
      <c r="D11" s="8" t="s">
        <v>547</v>
      </c>
    </row>
    <row r="12" spans="1:4" ht="15.75" x14ac:dyDescent="0.25">
      <c r="A12" s="262">
        <v>2</v>
      </c>
      <c r="B12" s="259" t="s">
        <v>197</v>
      </c>
      <c r="C12" s="134" t="s">
        <v>198</v>
      </c>
      <c r="D12" s="8" t="s">
        <v>548</v>
      </c>
    </row>
    <row r="13" spans="1:4" ht="31.5" x14ac:dyDescent="0.25">
      <c r="A13" s="263"/>
      <c r="B13" s="260"/>
      <c r="C13" s="134" t="s">
        <v>199</v>
      </c>
      <c r="D13" s="8" t="s">
        <v>549</v>
      </c>
    </row>
    <row r="14" spans="1:4" ht="15.75" x14ac:dyDescent="0.25">
      <c r="A14" s="263"/>
      <c r="B14" s="260"/>
      <c r="C14" s="134" t="s">
        <v>200</v>
      </c>
      <c r="D14" s="220"/>
    </row>
    <row r="15" spans="1:4" ht="15.75" x14ac:dyDescent="0.25">
      <c r="A15" s="263"/>
      <c r="B15" s="260"/>
      <c r="C15" s="134" t="s">
        <v>201</v>
      </c>
      <c r="D15" s="8" t="s">
        <v>550</v>
      </c>
    </row>
    <row r="16" spans="1:4" ht="31.5" x14ac:dyDescent="0.25">
      <c r="A16" s="263"/>
      <c r="B16" s="260"/>
      <c r="C16" s="134" t="s">
        <v>202</v>
      </c>
      <c r="D16" s="8" t="s">
        <v>551</v>
      </c>
    </row>
    <row r="17" spans="1:4" ht="141.75" x14ac:dyDescent="0.25">
      <c r="A17" s="263"/>
      <c r="B17" s="260"/>
      <c r="C17" s="134" t="s">
        <v>203</v>
      </c>
      <c r="D17" s="8" t="s">
        <v>552</v>
      </c>
    </row>
    <row r="18" spans="1:4" ht="15.75" x14ac:dyDescent="0.25">
      <c r="A18" s="263"/>
      <c r="B18" s="260"/>
      <c r="C18" s="134" t="s">
        <v>166</v>
      </c>
      <c r="D18" s="226" t="s">
        <v>553</v>
      </c>
    </row>
    <row r="19" spans="1:4" ht="15.75" x14ac:dyDescent="0.25">
      <c r="A19" s="264"/>
      <c r="B19" s="261"/>
      <c r="C19" s="134" t="s">
        <v>167</v>
      </c>
      <c r="D19" s="227" t="s">
        <v>554</v>
      </c>
    </row>
    <row r="20" spans="1:4" ht="47.25" x14ac:dyDescent="0.25">
      <c r="A20" s="262">
        <v>3</v>
      </c>
      <c r="B20" s="259" t="s">
        <v>204</v>
      </c>
      <c r="C20" s="134" t="s">
        <v>205</v>
      </c>
      <c r="D20" s="228" t="s">
        <v>555</v>
      </c>
    </row>
    <row r="21" spans="1:4" ht="157.5" x14ac:dyDescent="0.25">
      <c r="A21" s="263"/>
      <c r="B21" s="260"/>
      <c r="C21" s="134" t="s">
        <v>203</v>
      </c>
      <c r="D21" s="229" t="s">
        <v>556</v>
      </c>
    </row>
    <row r="22" spans="1:4" ht="15.75" x14ac:dyDescent="0.25">
      <c r="A22" s="263"/>
      <c r="B22" s="260"/>
      <c r="C22" s="134" t="s">
        <v>166</v>
      </c>
      <c r="D22" s="226" t="s">
        <v>553</v>
      </c>
    </row>
    <row r="23" spans="1:4" ht="15.75" x14ac:dyDescent="0.25">
      <c r="A23" s="263"/>
      <c r="B23" s="260"/>
      <c r="C23" s="134" t="s">
        <v>167</v>
      </c>
      <c r="D23" s="227" t="s">
        <v>554</v>
      </c>
    </row>
    <row r="24" spans="1:4" ht="15.75" x14ac:dyDescent="0.25">
      <c r="A24" s="263"/>
      <c r="B24" s="260"/>
      <c r="C24" s="134" t="s">
        <v>206</v>
      </c>
      <c r="D24" s="227" t="s">
        <v>557</v>
      </c>
    </row>
    <row r="25" spans="1:4" ht="47.25" x14ac:dyDescent="0.25">
      <c r="A25" s="263"/>
      <c r="B25" s="260"/>
      <c r="C25" s="134" t="s">
        <v>199</v>
      </c>
      <c r="D25" s="227" t="s">
        <v>558</v>
      </c>
    </row>
    <row r="26" spans="1:4" ht="15.75" x14ac:dyDescent="0.25">
      <c r="A26" s="263"/>
      <c r="B26" s="260"/>
      <c r="C26" s="134" t="s">
        <v>201</v>
      </c>
      <c r="D26" s="227" t="s">
        <v>592</v>
      </c>
    </row>
    <row r="27" spans="1:4" ht="15.75" x14ac:dyDescent="0.25">
      <c r="A27" s="264"/>
      <c r="B27" s="261"/>
      <c r="C27" s="134" t="s">
        <v>202</v>
      </c>
      <c r="D27" s="232" t="s">
        <v>593</v>
      </c>
    </row>
    <row r="28" spans="1:4" ht="157.5" x14ac:dyDescent="0.25">
      <c r="A28" s="262">
        <v>4</v>
      </c>
      <c r="B28" s="259" t="s">
        <v>207</v>
      </c>
      <c r="C28" s="134" t="s">
        <v>208</v>
      </c>
      <c r="D28" s="229" t="s">
        <v>556</v>
      </c>
    </row>
    <row r="29" spans="1:4" ht="15.75" x14ac:dyDescent="0.25">
      <c r="A29" s="263"/>
      <c r="B29" s="260"/>
      <c r="C29" s="134" t="s">
        <v>166</v>
      </c>
      <c r="D29" s="226" t="s">
        <v>553</v>
      </c>
    </row>
    <row r="30" spans="1:4" ht="15.75" x14ac:dyDescent="0.25">
      <c r="A30" s="263"/>
      <c r="B30" s="260"/>
      <c r="C30" s="134" t="s">
        <v>167</v>
      </c>
      <c r="D30" s="227" t="s">
        <v>554</v>
      </c>
    </row>
    <row r="31" spans="1:4" ht="173.25" x14ac:dyDescent="0.25">
      <c r="A31" s="263"/>
      <c r="B31" s="260"/>
      <c r="C31" s="134" t="s">
        <v>209</v>
      </c>
      <c r="D31" s="229" t="s">
        <v>559</v>
      </c>
    </row>
    <row r="32" spans="1:4" ht="15.75" x14ac:dyDescent="0.25">
      <c r="A32" s="263"/>
      <c r="B32" s="260"/>
      <c r="C32" s="134" t="s">
        <v>166</v>
      </c>
      <c r="D32" s="234">
        <v>43829</v>
      </c>
    </row>
    <row r="33" spans="1:4" ht="15.75" x14ac:dyDescent="0.25">
      <c r="A33" s="264"/>
      <c r="B33" s="261"/>
      <c r="C33" s="134" t="s">
        <v>167</v>
      </c>
      <c r="D33" s="248" t="s">
        <v>644</v>
      </c>
    </row>
    <row r="34" spans="1:4" ht="31.5" customHeight="1" x14ac:dyDescent="0.25">
      <c r="A34" s="262">
        <v>5</v>
      </c>
      <c r="B34" s="259" t="s">
        <v>241</v>
      </c>
      <c r="C34" s="134" t="s">
        <v>210</v>
      </c>
      <c r="D34" s="8" t="s">
        <v>560</v>
      </c>
    </row>
    <row r="35" spans="1:4" ht="15.75" x14ac:dyDescent="0.25">
      <c r="A35" s="263"/>
      <c r="B35" s="260"/>
      <c r="C35" s="134" t="s">
        <v>166</v>
      </c>
      <c r="D35" s="225">
        <v>43403</v>
      </c>
    </row>
    <row r="36" spans="1:4" ht="15.75" x14ac:dyDescent="0.25">
      <c r="A36" s="263"/>
      <c r="B36" s="260"/>
      <c r="C36" s="134" t="s">
        <v>167</v>
      </c>
      <c r="D36" s="8">
        <v>2998</v>
      </c>
    </row>
    <row r="37" spans="1:4" ht="47.25" x14ac:dyDescent="0.25">
      <c r="A37" s="263"/>
      <c r="B37" s="260"/>
      <c r="C37" s="134" t="s">
        <v>416</v>
      </c>
      <c r="D37" s="220" t="s">
        <v>561</v>
      </c>
    </row>
    <row r="38" spans="1:4" ht="31.5" x14ac:dyDescent="0.25">
      <c r="A38" s="263"/>
      <c r="B38" s="260"/>
      <c r="C38" s="213" t="s">
        <v>541</v>
      </c>
      <c r="D38" s="212">
        <v>799.1</v>
      </c>
    </row>
    <row r="39" spans="1:4" ht="31.5" x14ac:dyDescent="0.25">
      <c r="A39" s="263"/>
      <c r="B39" s="260"/>
      <c r="C39" s="213" t="s">
        <v>542</v>
      </c>
      <c r="D39" s="212">
        <v>799.1</v>
      </c>
    </row>
    <row r="40" spans="1:4" ht="100.5" customHeight="1" x14ac:dyDescent="0.25">
      <c r="A40" s="263"/>
      <c r="B40" s="260"/>
      <c r="C40" s="134" t="s">
        <v>417</v>
      </c>
      <c r="D40" s="220" t="s">
        <v>594</v>
      </c>
    </row>
    <row r="41" spans="1:4" ht="63" x14ac:dyDescent="0.25">
      <c r="A41" s="263"/>
      <c r="B41" s="260"/>
      <c r="C41" s="211" t="s">
        <v>518</v>
      </c>
      <c r="D41" s="25">
        <v>0.2</v>
      </c>
    </row>
    <row r="42" spans="1:4" ht="15.75" x14ac:dyDescent="0.25">
      <c r="A42" s="263"/>
      <c r="B42" s="260"/>
      <c r="C42" s="213" t="s">
        <v>543</v>
      </c>
      <c r="D42" s="253">
        <v>2</v>
      </c>
    </row>
    <row r="43" spans="1:4" ht="15.75" x14ac:dyDescent="0.25">
      <c r="A43" s="264"/>
      <c r="B43" s="261"/>
      <c r="C43" s="213" t="s">
        <v>544</v>
      </c>
      <c r="D43" s="26">
        <v>2</v>
      </c>
    </row>
    <row r="44" spans="1:4" ht="94.5" x14ac:dyDescent="0.25">
      <c r="A44" s="262" t="s">
        <v>419</v>
      </c>
      <c r="B44" s="259" t="s">
        <v>420</v>
      </c>
      <c r="C44" s="134" t="s">
        <v>210</v>
      </c>
      <c r="D44" s="8" t="s">
        <v>562</v>
      </c>
    </row>
    <row r="45" spans="1:4" ht="15.75" x14ac:dyDescent="0.25">
      <c r="A45" s="263"/>
      <c r="B45" s="260"/>
      <c r="C45" s="134" t="s">
        <v>166</v>
      </c>
      <c r="D45" s="225">
        <v>43403</v>
      </c>
    </row>
    <row r="46" spans="1:4" ht="15.75" x14ac:dyDescent="0.25">
      <c r="A46" s="263"/>
      <c r="B46" s="260"/>
      <c r="C46" s="134" t="s">
        <v>167</v>
      </c>
      <c r="D46" s="8" t="s">
        <v>563</v>
      </c>
    </row>
    <row r="47" spans="1:4" ht="31.5" x14ac:dyDescent="0.25">
      <c r="A47" s="263"/>
      <c r="B47" s="260"/>
      <c r="C47" s="134" t="s">
        <v>421</v>
      </c>
      <c r="D47" s="134"/>
    </row>
    <row r="48" spans="1:4" ht="126" x14ac:dyDescent="0.25">
      <c r="A48" s="263"/>
      <c r="B48" s="260"/>
      <c r="C48" s="134" t="s">
        <v>422</v>
      </c>
      <c r="D48" s="8" t="s">
        <v>564</v>
      </c>
    </row>
    <row r="49" spans="1:4" ht="78.75" x14ac:dyDescent="0.25">
      <c r="A49" s="264"/>
      <c r="B49" s="261"/>
      <c r="C49" s="134" t="s">
        <v>519</v>
      </c>
      <c r="D49" s="25">
        <v>3.2</v>
      </c>
    </row>
    <row r="50" spans="1:4" ht="66" x14ac:dyDescent="0.25">
      <c r="A50" s="133">
        <v>6</v>
      </c>
      <c r="B50" s="134" t="s">
        <v>254</v>
      </c>
      <c r="C50" s="134"/>
      <c r="D50" s="134"/>
    </row>
    <row r="51" spans="1:4" ht="31.5" x14ac:dyDescent="0.25">
      <c r="A51" s="262" t="s">
        <v>86</v>
      </c>
      <c r="B51" s="259" t="s">
        <v>47</v>
      </c>
      <c r="C51" s="134" t="s">
        <v>211</v>
      </c>
      <c r="D51" s="134"/>
    </row>
    <row r="52" spans="1:4" ht="15.75" x14ac:dyDescent="0.25">
      <c r="A52" s="263"/>
      <c r="B52" s="260"/>
      <c r="C52" s="134" t="s">
        <v>166</v>
      </c>
      <c r="D52" s="134"/>
    </row>
    <row r="53" spans="1:4" ht="15.75" x14ac:dyDescent="0.25">
      <c r="A53" s="263"/>
      <c r="B53" s="260"/>
      <c r="C53" s="134" t="s">
        <v>167</v>
      </c>
      <c r="D53" s="134"/>
    </row>
    <row r="54" spans="1:4" ht="31.5" x14ac:dyDescent="0.25">
      <c r="A54" s="263"/>
      <c r="B54" s="260"/>
      <c r="C54" s="134" t="s">
        <v>212</v>
      </c>
      <c r="D54" s="134"/>
    </row>
    <row r="55" spans="1:4" ht="15.75" x14ac:dyDescent="0.25">
      <c r="A55" s="263"/>
      <c r="B55" s="260"/>
      <c r="C55" s="134" t="s">
        <v>166</v>
      </c>
      <c r="D55" s="134"/>
    </row>
    <row r="56" spans="1:4" ht="15.75" x14ac:dyDescent="0.25">
      <c r="A56" s="263"/>
      <c r="B56" s="260"/>
      <c r="C56" s="134" t="s">
        <v>167</v>
      </c>
      <c r="D56" s="134"/>
    </row>
    <row r="57" spans="1:4" ht="47.25" x14ac:dyDescent="0.25">
      <c r="A57" s="263"/>
      <c r="B57" s="260"/>
      <c r="C57" s="134" t="s">
        <v>213</v>
      </c>
      <c r="D57" s="134"/>
    </row>
    <row r="58" spans="1:4" ht="94.5" x14ac:dyDescent="0.25">
      <c r="A58" s="264"/>
      <c r="B58" s="261"/>
      <c r="C58" s="134" t="s">
        <v>520</v>
      </c>
      <c r="D58" s="25"/>
    </row>
    <row r="59" spans="1:4" ht="78.75" x14ac:dyDescent="0.25">
      <c r="A59" s="262" t="s">
        <v>87</v>
      </c>
      <c r="B59" s="259" t="s">
        <v>169</v>
      </c>
      <c r="C59" s="134" t="s">
        <v>211</v>
      </c>
      <c r="D59" s="227" t="s">
        <v>565</v>
      </c>
    </row>
    <row r="60" spans="1:4" ht="15.75" x14ac:dyDescent="0.25">
      <c r="A60" s="263"/>
      <c r="B60" s="260"/>
      <c r="C60" s="134" t="s">
        <v>166</v>
      </c>
      <c r="D60" s="230">
        <v>43403</v>
      </c>
    </row>
    <row r="61" spans="1:4" ht="15.75" x14ac:dyDescent="0.25">
      <c r="A61" s="263"/>
      <c r="B61" s="260"/>
      <c r="C61" s="134" t="s">
        <v>167</v>
      </c>
      <c r="D61" s="231" t="s">
        <v>566</v>
      </c>
    </row>
    <row r="62" spans="1:4" ht="31.5" x14ac:dyDescent="0.25">
      <c r="A62" s="263"/>
      <c r="B62" s="260"/>
      <c r="C62" s="134" t="s">
        <v>212</v>
      </c>
      <c r="D62" s="134"/>
    </row>
    <row r="63" spans="1:4" ht="15.75" x14ac:dyDescent="0.25">
      <c r="A63" s="263"/>
      <c r="B63" s="260"/>
      <c r="C63" s="134" t="s">
        <v>166</v>
      </c>
      <c r="D63" s="134"/>
    </row>
    <row r="64" spans="1:4" ht="15.75" x14ac:dyDescent="0.25">
      <c r="A64" s="263"/>
      <c r="B64" s="260"/>
      <c r="C64" s="134" t="s">
        <v>167</v>
      </c>
      <c r="D64" s="134"/>
    </row>
    <row r="65" spans="1:4" ht="173.25" x14ac:dyDescent="0.25">
      <c r="A65" s="263"/>
      <c r="B65" s="260"/>
      <c r="C65" s="134" t="s">
        <v>213</v>
      </c>
      <c r="D65" s="220" t="s">
        <v>595</v>
      </c>
    </row>
    <row r="66" spans="1:4" ht="94.5" x14ac:dyDescent="0.25">
      <c r="A66" s="264"/>
      <c r="B66" s="261"/>
      <c r="C66" s="134" t="s">
        <v>521</v>
      </c>
      <c r="D66" s="25">
        <v>38.5</v>
      </c>
    </row>
    <row r="67" spans="1:4" ht="78.75" x14ac:dyDescent="0.25">
      <c r="A67" s="262" t="s">
        <v>88</v>
      </c>
      <c r="B67" s="259" t="s">
        <v>48</v>
      </c>
      <c r="C67" s="134" t="s">
        <v>211</v>
      </c>
      <c r="D67" s="8" t="s">
        <v>567</v>
      </c>
    </row>
    <row r="68" spans="1:4" ht="15.75" x14ac:dyDescent="0.25">
      <c r="A68" s="263"/>
      <c r="B68" s="260"/>
      <c r="C68" s="134" t="s">
        <v>166</v>
      </c>
      <c r="D68" s="225">
        <v>43403</v>
      </c>
    </row>
    <row r="69" spans="1:4" ht="15.75" x14ac:dyDescent="0.25">
      <c r="A69" s="263"/>
      <c r="B69" s="260"/>
      <c r="C69" s="134" t="s">
        <v>167</v>
      </c>
      <c r="D69" s="8" t="s">
        <v>568</v>
      </c>
    </row>
    <row r="70" spans="1:4" ht="110.25" x14ac:dyDescent="0.25">
      <c r="A70" s="263"/>
      <c r="B70" s="260"/>
      <c r="C70" s="134" t="s">
        <v>212</v>
      </c>
      <c r="D70" s="8" t="s">
        <v>569</v>
      </c>
    </row>
    <row r="71" spans="1:4" ht="15.75" x14ac:dyDescent="0.25">
      <c r="A71" s="263"/>
      <c r="B71" s="260"/>
      <c r="C71" s="134" t="s">
        <v>166</v>
      </c>
      <c r="D71" s="225">
        <v>43584</v>
      </c>
    </row>
    <row r="72" spans="1:4" ht="15.75" x14ac:dyDescent="0.25">
      <c r="A72" s="263"/>
      <c r="B72" s="260"/>
      <c r="C72" s="134" t="s">
        <v>167</v>
      </c>
      <c r="D72" s="8" t="s">
        <v>570</v>
      </c>
    </row>
    <row r="73" spans="1:4" ht="47.25" x14ac:dyDescent="0.25">
      <c r="A73" s="263"/>
      <c r="B73" s="260"/>
      <c r="C73" s="134" t="s">
        <v>213</v>
      </c>
      <c r="D73" s="231" t="s">
        <v>571</v>
      </c>
    </row>
    <row r="74" spans="1:4" ht="94.5" x14ac:dyDescent="0.25">
      <c r="A74" s="264"/>
      <c r="B74" s="261"/>
      <c r="C74" s="134" t="s">
        <v>522</v>
      </c>
      <c r="D74" s="25">
        <v>0.4</v>
      </c>
    </row>
    <row r="75" spans="1:4" ht="31.5" x14ac:dyDescent="0.25">
      <c r="A75" s="262" t="s">
        <v>89</v>
      </c>
      <c r="B75" s="259" t="s">
        <v>49</v>
      </c>
      <c r="C75" s="134" t="s">
        <v>211</v>
      </c>
      <c r="D75" s="134"/>
    </row>
    <row r="76" spans="1:4" ht="15.75" x14ac:dyDescent="0.25">
      <c r="A76" s="263"/>
      <c r="B76" s="260"/>
      <c r="C76" s="134" t="s">
        <v>166</v>
      </c>
      <c r="D76" s="134"/>
    </row>
    <row r="77" spans="1:4" ht="15.75" x14ac:dyDescent="0.25">
      <c r="A77" s="263"/>
      <c r="B77" s="260"/>
      <c r="C77" s="134" t="s">
        <v>167</v>
      </c>
      <c r="D77" s="134"/>
    </row>
    <row r="78" spans="1:4" ht="31.5" x14ac:dyDescent="0.25">
      <c r="A78" s="263"/>
      <c r="B78" s="260"/>
      <c r="C78" s="134" t="s">
        <v>212</v>
      </c>
      <c r="D78" s="134"/>
    </row>
    <row r="79" spans="1:4" ht="15.75" x14ac:dyDescent="0.25">
      <c r="A79" s="263"/>
      <c r="B79" s="260"/>
      <c r="C79" s="134" t="s">
        <v>166</v>
      </c>
      <c r="D79" s="134"/>
    </row>
    <row r="80" spans="1:4" ht="15.75" x14ac:dyDescent="0.25">
      <c r="A80" s="263"/>
      <c r="B80" s="260"/>
      <c r="C80" s="134" t="s">
        <v>167</v>
      </c>
      <c r="D80" s="134"/>
    </row>
    <row r="81" spans="1:4" ht="47.25" x14ac:dyDescent="0.25">
      <c r="A81" s="263"/>
      <c r="B81" s="260"/>
      <c r="C81" s="134" t="s">
        <v>213</v>
      </c>
      <c r="D81" s="134"/>
    </row>
    <row r="82" spans="1:4" ht="94.5" x14ac:dyDescent="0.25">
      <c r="A82" s="264"/>
      <c r="B82" s="261"/>
      <c r="C82" s="134" t="s">
        <v>523</v>
      </c>
      <c r="D82" s="25"/>
    </row>
    <row r="83" spans="1:4" ht="78.75" x14ac:dyDescent="0.25">
      <c r="A83" s="262" t="s">
        <v>90</v>
      </c>
      <c r="B83" s="259" t="s">
        <v>50</v>
      </c>
      <c r="C83" s="134" t="s">
        <v>211</v>
      </c>
      <c r="D83" s="8" t="s">
        <v>572</v>
      </c>
    </row>
    <row r="84" spans="1:4" ht="15.75" x14ac:dyDescent="0.25">
      <c r="A84" s="263"/>
      <c r="B84" s="260"/>
      <c r="C84" s="134" t="s">
        <v>166</v>
      </c>
      <c r="D84" s="225">
        <v>43404</v>
      </c>
    </row>
    <row r="85" spans="1:4" ht="15.75" x14ac:dyDescent="0.25">
      <c r="A85" s="263"/>
      <c r="B85" s="260"/>
      <c r="C85" s="134" t="s">
        <v>167</v>
      </c>
      <c r="D85" s="8" t="s">
        <v>573</v>
      </c>
    </row>
    <row r="86" spans="1:4" ht="157.5" x14ac:dyDescent="0.25">
      <c r="A86" s="263"/>
      <c r="B86" s="260"/>
      <c r="C86" s="134" t="s">
        <v>212</v>
      </c>
      <c r="D86" s="220" t="s">
        <v>650</v>
      </c>
    </row>
    <row r="87" spans="1:4" ht="15.75" x14ac:dyDescent="0.25">
      <c r="A87" s="263"/>
      <c r="B87" s="260"/>
      <c r="C87" s="134" t="s">
        <v>166</v>
      </c>
      <c r="D87" s="234">
        <v>43748</v>
      </c>
    </row>
    <row r="88" spans="1:4" ht="15.75" x14ac:dyDescent="0.25">
      <c r="A88" s="263"/>
      <c r="B88" s="260"/>
      <c r="C88" s="134" t="s">
        <v>167</v>
      </c>
      <c r="D88" s="134">
        <v>2200</v>
      </c>
    </row>
    <row r="89" spans="1:4" ht="94.5" x14ac:dyDescent="0.25">
      <c r="A89" s="263"/>
      <c r="B89" s="260"/>
      <c r="C89" s="134" t="s">
        <v>213</v>
      </c>
      <c r="D89" s="220" t="s">
        <v>596</v>
      </c>
    </row>
    <row r="90" spans="1:4" ht="94.5" x14ac:dyDescent="0.25">
      <c r="A90" s="264"/>
      <c r="B90" s="261"/>
      <c r="C90" s="134" t="s">
        <v>524</v>
      </c>
      <c r="D90" s="25">
        <v>0.09</v>
      </c>
    </row>
    <row r="91" spans="1:4" ht="26.25" customHeight="1" x14ac:dyDescent="0.25">
      <c r="A91" s="268">
        <v>7</v>
      </c>
      <c r="B91" s="259" t="s">
        <v>214</v>
      </c>
      <c r="C91" s="134" t="s">
        <v>215</v>
      </c>
      <c r="D91" s="220" t="s">
        <v>597</v>
      </c>
    </row>
    <row r="92" spans="1:4" ht="26.25" customHeight="1" x14ac:dyDescent="0.25">
      <c r="A92" s="270"/>
      <c r="B92" s="261"/>
      <c r="C92" s="134" t="s">
        <v>216</v>
      </c>
      <c r="D92" s="235" t="s">
        <v>598</v>
      </c>
    </row>
    <row r="93" spans="1:4" ht="63" x14ac:dyDescent="0.25">
      <c r="A93" s="133">
        <v>8</v>
      </c>
      <c r="B93" s="134" t="s">
        <v>242</v>
      </c>
      <c r="C93" s="134"/>
      <c r="D93" s="235" t="s">
        <v>645</v>
      </c>
    </row>
    <row r="94" spans="1:4" ht="31.5" x14ac:dyDescent="0.25">
      <c r="A94" s="281" t="s">
        <v>98</v>
      </c>
      <c r="B94" s="282" t="s">
        <v>47</v>
      </c>
      <c r="C94" s="134" t="s">
        <v>217</v>
      </c>
      <c r="D94" s="134"/>
    </row>
    <row r="95" spans="1:4" ht="15.75" x14ac:dyDescent="0.25">
      <c r="A95" s="281"/>
      <c r="B95" s="282"/>
      <c r="C95" s="134" t="s">
        <v>166</v>
      </c>
      <c r="D95" s="134"/>
    </row>
    <row r="96" spans="1:4" ht="15.75" x14ac:dyDescent="0.25">
      <c r="A96" s="281"/>
      <c r="B96" s="282"/>
      <c r="C96" s="134" t="s">
        <v>167</v>
      </c>
      <c r="D96" s="134"/>
    </row>
    <row r="97" spans="1:4" ht="31.5" x14ac:dyDescent="0.25">
      <c r="A97" s="281"/>
      <c r="B97" s="282"/>
      <c r="C97" s="134" t="s">
        <v>218</v>
      </c>
      <c r="D97" s="250" t="s">
        <v>646</v>
      </c>
    </row>
    <row r="98" spans="1:4" ht="31.5" x14ac:dyDescent="0.25">
      <c r="A98" s="262" t="s">
        <v>99</v>
      </c>
      <c r="B98" s="259" t="s">
        <v>169</v>
      </c>
      <c r="C98" s="134" t="s">
        <v>217</v>
      </c>
      <c r="D98" s="134"/>
    </row>
    <row r="99" spans="1:4" ht="15.75" x14ac:dyDescent="0.25">
      <c r="A99" s="263"/>
      <c r="B99" s="260"/>
      <c r="C99" s="134" t="s">
        <v>166</v>
      </c>
      <c r="D99" s="134"/>
    </row>
    <row r="100" spans="1:4" ht="15.75" x14ac:dyDescent="0.25">
      <c r="A100" s="263"/>
      <c r="B100" s="260"/>
      <c r="C100" s="134" t="s">
        <v>167</v>
      </c>
      <c r="D100" s="134"/>
    </row>
    <row r="101" spans="1:4" ht="31.5" x14ac:dyDescent="0.25">
      <c r="A101" s="263"/>
      <c r="B101" s="260"/>
      <c r="C101" s="134" t="s">
        <v>218</v>
      </c>
      <c r="D101" s="250" t="s">
        <v>646</v>
      </c>
    </row>
    <row r="102" spans="1:4" ht="31.5" x14ac:dyDescent="0.25">
      <c r="A102" s="262" t="s">
        <v>100</v>
      </c>
      <c r="B102" s="259" t="s">
        <v>48</v>
      </c>
      <c r="C102" s="134" t="s">
        <v>217</v>
      </c>
      <c r="D102" s="134"/>
    </row>
    <row r="103" spans="1:4" ht="15.75" x14ac:dyDescent="0.25">
      <c r="A103" s="263"/>
      <c r="B103" s="260"/>
      <c r="C103" s="134" t="s">
        <v>166</v>
      </c>
      <c r="D103" s="134"/>
    </row>
    <row r="104" spans="1:4" ht="15.75" x14ac:dyDescent="0.25">
      <c r="A104" s="263"/>
      <c r="B104" s="260"/>
      <c r="C104" s="134" t="s">
        <v>167</v>
      </c>
      <c r="D104" s="134"/>
    </row>
    <row r="105" spans="1:4" ht="31.5" x14ac:dyDescent="0.25">
      <c r="A105" s="263"/>
      <c r="B105" s="260"/>
      <c r="C105" s="134" t="s">
        <v>218</v>
      </c>
      <c r="D105" s="250" t="s">
        <v>646</v>
      </c>
    </row>
    <row r="106" spans="1:4" ht="31.5" x14ac:dyDescent="0.25">
      <c r="A106" s="262" t="s">
        <v>101</v>
      </c>
      <c r="B106" s="259" t="s">
        <v>49</v>
      </c>
      <c r="C106" s="134" t="s">
        <v>217</v>
      </c>
      <c r="D106" s="134"/>
    </row>
    <row r="107" spans="1:4" ht="15.75" x14ac:dyDescent="0.25">
      <c r="A107" s="263"/>
      <c r="B107" s="260"/>
      <c r="C107" s="134" t="s">
        <v>166</v>
      </c>
      <c r="D107" s="134"/>
    </row>
    <row r="108" spans="1:4" ht="15.75" x14ac:dyDescent="0.25">
      <c r="A108" s="263"/>
      <c r="B108" s="260"/>
      <c r="C108" s="134" t="s">
        <v>167</v>
      </c>
      <c r="D108" s="134"/>
    </row>
    <row r="109" spans="1:4" ht="31.5" x14ac:dyDescent="0.25">
      <c r="A109" s="263"/>
      <c r="B109" s="260"/>
      <c r="C109" s="134" t="s">
        <v>218</v>
      </c>
      <c r="D109" s="134"/>
    </row>
    <row r="110" spans="1:4" ht="31.5" x14ac:dyDescent="0.25">
      <c r="A110" s="262" t="s">
        <v>102</v>
      </c>
      <c r="B110" s="259" t="s">
        <v>50</v>
      </c>
      <c r="C110" s="134" t="s">
        <v>217</v>
      </c>
      <c r="D110" s="134"/>
    </row>
    <row r="111" spans="1:4" ht="15.75" x14ac:dyDescent="0.25">
      <c r="A111" s="263"/>
      <c r="B111" s="260"/>
      <c r="C111" s="134" t="s">
        <v>166</v>
      </c>
      <c r="D111" s="134"/>
    </row>
    <row r="112" spans="1:4" ht="15.75" x14ac:dyDescent="0.25">
      <c r="A112" s="263"/>
      <c r="B112" s="260"/>
      <c r="C112" s="134" t="s">
        <v>167</v>
      </c>
      <c r="D112" s="134"/>
    </row>
    <row r="113" spans="1:4" ht="31.5" x14ac:dyDescent="0.25">
      <c r="A113" s="263"/>
      <c r="B113" s="260"/>
      <c r="C113" s="134" t="s">
        <v>218</v>
      </c>
      <c r="D113" s="250" t="s">
        <v>646</v>
      </c>
    </row>
    <row r="114" spans="1:4" ht="63" x14ac:dyDescent="0.25">
      <c r="A114" s="133">
        <v>9</v>
      </c>
      <c r="B114" s="134" t="s">
        <v>243</v>
      </c>
      <c r="C114" s="134"/>
      <c r="D114" s="134"/>
    </row>
    <row r="115" spans="1:4" ht="31.5" x14ac:dyDescent="0.25">
      <c r="A115" s="262" t="s">
        <v>110</v>
      </c>
      <c r="B115" s="259" t="s">
        <v>47</v>
      </c>
      <c r="C115" s="134" t="s">
        <v>219</v>
      </c>
      <c r="D115" s="134"/>
    </row>
    <row r="116" spans="1:4" ht="15.75" x14ac:dyDescent="0.25">
      <c r="A116" s="263"/>
      <c r="B116" s="260"/>
      <c r="C116" s="134" t="s">
        <v>166</v>
      </c>
      <c r="D116" s="134"/>
    </row>
    <row r="117" spans="1:4" ht="15.75" x14ac:dyDescent="0.25">
      <c r="A117" s="263"/>
      <c r="B117" s="260"/>
      <c r="C117" s="134" t="s">
        <v>167</v>
      </c>
      <c r="D117" s="134"/>
    </row>
    <row r="118" spans="1:4" ht="157.5" x14ac:dyDescent="0.25">
      <c r="A118" s="262" t="s">
        <v>111</v>
      </c>
      <c r="B118" s="259" t="s">
        <v>169</v>
      </c>
      <c r="C118" s="134" t="s">
        <v>219</v>
      </c>
      <c r="D118" s="220" t="s">
        <v>574</v>
      </c>
    </row>
    <row r="119" spans="1:4" ht="15.75" x14ac:dyDescent="0.25">
      <c r="A119" s="263"/>
      <c r="B119" s="260"/>
      <c r="C119" s="134" t="s">
        <v>166</v>
      </c>
      <c r="D119" s="226">
        <v>43224</v>
      </c>
    </row>
    <row r="120" spans="1:4" ht="15.75" x14ac:dyDescent="0.25">
      <c r="A120" s="263"/>
      <c r="B120" s="260"/>
      <c r="C120" s="134" t="s">
        <v>167</v>
      </c>
      <c r="D120" s="227" t="s">
        <v>575</v>
      </c>
    </row>
    <row r="121" spans="1:4" ht="157.5" x14ac:dyDescent="0.25">
      <c r="A121" s="262" t="s">
        <v>112</v>
      </c>
      <c r="B121" s="259" t="s">
        <v>48</v>
      </c>
      <c r="C121" s="134" t="s">
        <v>219</v>
      </c>
      <c r="D121" s="8" t="s">
        <v>576</v>
      </c>
    </row>
    <row r="122" spans="1:4" ht="15.75" x14ac:dyDescent="0.25">
      <c r="A122" s="263"/>
      <c r="B122" s="260"/>
      <c r="C122" s="134" t="s">
        <v>166</v>
      </c>
      <c r="D122" s="226">
        <v>43424</v>
      </c>
    </row>
    <row r="123" spans="1:4" ht="15.75" x14ac:dyDescent="0.25">
      <c r="A123" s="264"/>
      <c r="B123" s="260"/>
      <c r="C123" s="134" t="s">
        <v>167</v>
      </c>
      <c r="D123" s="227" t="s">
        <v>577</v>
      </c>
    </row>
    <row r="124" spans="1:4" ht="31.5" x14ac:dyDescent="0.25">
      <c r="A124" s="262" t="s">
        <v>113</v>
      </c>
      <c r="B124" s="259" t="s">
        <v>49</v>
      </c>
      <c r="C124" s="134" t="s">
        <v>219</v>
      </c>
      <c r="D124" s="134"/>
    </row>
    <row r="125" spans="1:4" ht="15.75" x14ac:dyDescent="0.25">
      <c r="A125" s="263"/>
      <c r="B125" s="260"/>
      <c r="C125" s="134" t="s">
        <v>166</v>
      </c>
      <c r="D125" s="134"/>
    </row>
    <row r="126" spans="1:4" ht="15.75" x14ac:dyDescent="0.25">
      <c r="A126" s="263"/>
      <c r="B126" s="260"/>
      <c r="C126" s="134" t="s">
        <v>167</v>
      </c>
      <c r="D126" s="134"/>
    </row>
    <row r="127" spans="1:4" ht="31.5" x14ac:dyDescent="0.25">
      <c r="A127" s="262" t="s">
        <v>114</v>
      </c>
      <c r="B127" s="259" t="s">
        <v>50</v>
      </c>
      <c r="C127" s="134" t="s">
        <v>219</v>
      </c>
      <c r="D127" s="134"/>
    </row>
    <row r="128" spans="1:4" ht="15.75" x14ac:dyDescent="0.25">
      <c r="A128" s="263"/>
      <c r="B128" s="260"/>
      <c r="C128" s="134" t="s">
        <v>166</v>
      </c>
      <c r="D128" s="134"/>
    </row>
    <row r="129" spans="1:4" ht="15.75" x14ac:dyDescent="0.25">
      <c r="A129" s="264"/>
      <c r="B129" s="260"/>
      <c r="C129" s="134" t="s">
        <v>167</v>
      </c>
      <c r="D129" s="134"/>
    </row>
    <row r="130" spans="1:4" ht="47.25" x14ac:dyDescent="0.25">
      <c r="A130" s="110">
        <v>10</v>
      </c>
      <c r="B130" s="134" t="s">
        <v>244</v>
      </c>
      <c r="C130" s="134"/>
      <c r="D130" s="134"/>
    </row>
    <row r="131" spans="1:4" ht="31.5" x14ac:dyDescent="0.25">
      <c r="A131" s="262" t="s">
        <v>220</v>
      </c>
      <c r="B131" s="259" t="s">
        <v>47</v>
      </c>
      <c r="C131" s="134" t="s">
        <v>221</v>
      </c>
      <c r="D131" s="134"/>
    </row>
    <row r="132" spans="1:4" ht="15.75" x14ac:dyDescent="0.25">
      <c r="A132" s="263"/>
      <c r="B132" s="260"/>
      <c r="C132" s="134" t="s">
        <v>166</v>
      </c>
      <c r="D132" s="134"/>
    </row>
    <row r="133" spans="1:4" ht="15.75" x14ac:dyDescent="0.25">
      <c r="A133" s="263"/>
      <c r="B133" s="260"/>
      <c r="C133" s="134" t="s">
        <v>167</v>
      </c>
      <c r="D133" s="134"/>
    </row>
    <row r="134" spans="1:4" ht="173.25" x14ac:dyDescent="0.25">
      <c r="A134" s="262" t="s">
        <v>222</v>
      </c>
      <c r="B134" s="259" t="s">
        <v>169</v>
      </c>
      <c r="C134" s="134" t="s">
        <v>221</v>
      </c>
      <c r="D134" s="8" t="s">
        <v>578</v>
      </c>
    </row>
    <row r="135" spans="1:4" ht="15.75" x14ac:dyDescent="0.25">
      <c r="A135" s="263"/>
      <c r="B135" s="260"/>
      <c r="C135" s="134" t="s">
        <v>166</v>
      </c>
      <c r="D135" s="225">
        <v>43462</v>
      </c>
    </row>
    <row r="136" spans="1:4" ht="15.75" x14ac:dyDescent="0.25">
      <c r="A136" s="263"/>
      <c r="B136" s="260"/>
      <c r="C136" s="134" t="s">
        <v>167</v>
      </c>
      <c r="D136" s="227" t="s">
        <v>579</v>
      </c>
    </row>
    <row r="137" spans="1:4" ht="31.5" x14ac:dyDescent="0.25">
      <c r="A137" s="262" t="s">
        <v>223</v>
      </c>
      <c r="B137" s="259" t="s">
        <v>48</v>
      </c>
      <c r="C137" s="134" t="s">
        <v>221</v>
      </c>
      <c r="D137" s="134"/>
    </row>
    <row r="138" spans="1:4" ht="15.75" x14ac:dyDescent="0.25">
      <c r="A138" s="263"/>
      <c r="B138" s="260"/>
      <c r="C138" s="134" t="s">
        <v>166</v>
      </c>
      <c r="D138" s="134"/>
    </row>
    <row r="139" spans="1:4" ht="15.75" x14ac:dyDescent="0.25">
      <c r="A139" s="263"/>
      <c r="B139" s="260"/>
      <c r="C139" s="134" t="s">
        <v>167</v>
      </c>
      <c r="D139" s="134"/>
    </row>
    <row r="140" spans="1:4" ht="31.5" x14ac:dyDescent="0.25">
      <c r="A140" s="262" t="s">
        <v>224</v>
      </c>
      <c r="B140" s="259" t="s">
        <v>49</v>
      </c>
      <c r="C140" s="134" t="s">
        <v>221</v>
      </c>
      <c r="D140" s="134"/>
    </row>
    <row r="141" spans="1:4" ht="15.75" x14ac:dyDescent="0.25">
      <c r="A141" s="263"/>
      <c r="B141" s="260"/>
      <c r="C141" s="134" t="s">
        <v>166</v>
      </c>
      <c r="D141" s="134"/>
    </row>
    <row r="142" spans="1:4" ht="15.75" x14ac:dyDescent="0.25">
      <c r="A142" s="263"/>
      <c r="B142" s="260"/>
      <c r="C142" s="134" t="s">
        <v>167</v>
      </c>
      <c r="D142" s="134"/>
    </row>
    <row r="143" spans="1:4" ht="31.5" x14ac:dyDescent="0.25">
      <c r="A143" s="262" t="s">
        <v>225</v>
      </c>
      <c r="B143" s="259" t="s">
        <v>50</v>
      </c>
      <c r="C143" s="134" t="s">
        <v>221</v>
      </c>
      <c r="D143" s="134"/>
    </row>
    <row r="144" spans="1:4" ht="15.75" x14ac:dyDescent="0.25">
      <c r="A144" s="263"/>
      <c r="B144" s="260"/>
      <c r="C144" s="134" t="s">
        <v>166</v>
      </c>
      <c r="D144" s="134"/>
    </row>
    <row r="145" spans="1:4" ht="15.75" x14ac:dyDescent="0.25">
      <c r="A145" s="263"/>
      <c r="B145" s="260"/>
      <c r="C145" s="134" t="s">
        <v>167</v>
      </c>
      <c r="D145" s="134"/>
    </row>
    <row r="146" spans="1:4" ht="81.75" x14ac:dyDescent="0.25">
      <c r="A146" s="133">
        <v>11</v>
      </c>
      <c r="B146" s="134" t="s">
        <v>255</v>
      </c>
      <c r="C146" s="134"/>
      <c r="D146" s="251" t="s">
        <v>648</v>
      </c>
    </row>
    <row r="147" spans="1:4" ht="31.5" x14ac:dyDescent="0.25">
      <c r="A147" s="262" t="s">
        <v>226</v>
      </c>
      <c r="B147" s="259" t="s">
        <v>47</v>
      </c>
      <c r="C147" s="134" t="s">
        <v>227</v>
      </c>
      <c r="D147" s="134"/>
    </row>
    <row r="148" spans="1:4" ht="15.75" x14ac:dyDescent="0.25">
      <c r="A148" s="263"/>
      <c r="B148" s="260"/>
      <c r="C148" s="134" t="s">
        <v>166</v>
      </c>
      <c r="D148" s="134"/>
    </row>
    <row r="149" spans="1:4" ht="15.75" x14ac:dyDescent="0.25">
      <c r="A149" s="263"/>
      <c r="B149" s="260"/>
      <c r="C149" s="134" t="s">
        <v>167</v>
      </c>
      <c r="D149" s="134"/>
    </row>
    <row r="150" spans="1:4" ht="31.5" x14ac:dyDescent="0.25">
      <c r="A150" s="263"/>
      <c r="B150" s="260"/>
      <c r="C150" s="134" t="s">
        <v>339</v>
      </c>
      <c r="D150" s="134"/>
    </row>
    <row r="151" spans="1:4" ht="15.75" x14ac:dyDescent="0.25">
      <c r="A151" s="263"/>
      <c r="B151" s="260"/>
      <c r="C151" s="134" t="s">
        <v>166</v>
      </c>
      <c r="D151" s="134"/>
    </row>
    <row r="152" spans="1:4" ht="15.75" x14ac:dyDescent="0.25">
      <c r="A152" s="263"/>
      <c r="B152" s="260"/>
      <c r="C152" s="134" t="s">
        <v>167</v>
      </c>
      <c r="D152" s="134"/>
    </row>
    <row r="153" spans="1:4" ht="31.5" x14ac:dyDescent="0.25">
      <c r="A153" s="263"/>
      <c r="B153" s="260"/>
      <c r="C153" s="134" t="s">
        <v>228</v>
      </c>
      <c r="D153" s="235" t="s">
        <v>649</v>
      </c>
    </row>
    <row r="154" spans="1:4" ht="31.5" x14ac:dyDescent="0.25">
      <c r="A154" s="262" t="s">
        <v>229</v>
      </c>
      <c r="B154" s="259" t="s">
        <v>169</v>
      </c>
      <c r="C154" s="134" t="s">
        <v>227</v>
      </c>
      <c r="D154" s="134"/>
    </row>
    <row r="155" spans="1:4" ht="15.75" x14ac:dyDescent="0.25">
      <c r="A155" s="263"/>
      <c r="B155" s="260"/>
      <c r="C155" s="134" t="s">
        <v>166</v>
      </c>
      <c r="D155" s="134"/>
    </row>
    <row r="156" spans="1:4" ht="15.75" x14ac:dyDescent="0.25">
      <c r="A156" s="263"/>
      <c r="B156" s="260"/>
      <c r="C156" s="134" t="s">
        <v>167</v>
      </c>
      <c r="D156" s="134"/>
    </row>
    <row r="157" spans="1:4" ht="31.5" x14ac:dyDescent="0.25">
      <c r="A157" s="263"/>
      <c r="B157" s="260"/>
      <c r="C157" s="134" t="s">
        <v>339</v>
      </c>
      <c r="D157" s="134"/>
    </row>
    <row r="158" spans="1:4" ht="15.75" x14ac:dyDescent="0.25">
      <c r="A158" s="263"/>
      <c r="B158" s="260"/>
      <c r="C158" s="134" t="s">
        <v>166</v>
      </c>
      <c r="D158" s="134"/>
    </row>
    <row r="159" spans="1:4" ht="15.75" x14ac:dyDescent="0.25">
      <c r="A159" s="263"/>
      <c r="B159" s="260"/>
      <c r="C159" s="134" t="s">
        <v>167</v>
      </c>
      <c r="D159" s="134"/>
    </row>
    <row r="160" spans="1:4" ht="31.5" x14ac:dyDescent="0.25">
      <c r="A160" s="264"/>
      <c r="B160" s="260"/>
      <c r="C160" s="134" t="s">
        <v>228</v>
      </c>
      <c r="D160" s="235" t="s">
        <v>649</v>
      </c>
    </row>
    <row r="161" spans="1:4" ht="31.5" x14ac:dyDescent="0.25">
      <c r="A161" s="262" t="s">
        <v>230</v>
      </c>
      <c r="B161" s="259" t="s">
        <v>48</v>
      </c>
      <c r="C161" s="134" t="s">
        <v>227</v>
      </c>
      <c r="D161" s="134"/>
    </row>
    <row r="162" spans="1:4" ht="15.75" x14ac:dyDescent="0.25">
      <c r="A162" s="263"/>
      <c r="B162" s="260"/>
      <c r="C162" s="134" t="s">
        <v>166</v>
      </c>
      <c r="D162" s="134"/>
    </row>
    <row r="163" spans="1:4" ht="15.75" x14ac:dyDescent="0.25">
      <c r="A163" s="263"/>
      <c r="B163" s="260"/>
      <c r="C163" s="134" t="s">
        <v>167</v>
      </c>
      <c r="D163" s="134"/>
    </row>
    <row r="164" spans="1:4" ht="31.5" x14ac:dyDescent="0.25">
      <c r="A164" s="263"/>
      <c r="B164" s="260"/>
      <c r="C164" s="134" t="s">
        <v>339</v>
      </c>
      <c r="D164" s="134"/>
    </row>
    <row r="165" spans="1:4" ht="15.75" x14ac:dyDescent="0.25">
      <c r="A165" s="263"/>
      <c r="B165" s="260"/>
      <c r="C165" s="134" t="s">
        <v>166</v>
      </c>
      <c r="D165" s="134"/>
    </row>
    <row r="166" spans="1:4" ht="15.75" x14ac:dyDescent="0.25">
      <c r="A166" s="263"/>
      <c r="B166" s="260"/>
      <c r="C166" s="134" t="s">
        <v>167</v>
      </c>
      <c r="D166" s="134"/>
    </row>
    <row r="167" spans="1:4" ht="31.5" x14ac:dyDescent="0.25">
      <c r="A167" s="264"/>
      <c r="B167" s="260"/>
      <c r="C167" s="134" t="s">
        <v>228</v>
      </c>
      <c r="D167" s="235" t="s">
        <v>649</v>
      </c>
    </row>
    <row r="168" spans="1:4" ht="31.5" x14ac:dyDescent="0.25">
      <c r="A168" s="262" t="s">
        <v>231</v>
      </c>
      <c r="B168" s="259" t="s">
        <v>49</v>
      </c>
      <c r="C168" s="134" t="s">
        <v>227</v>
      </c>
      <c r="D168" s="134"/>
    </row>
    <row r="169" spans="1:4" ht="15.75" x14ac:dyDescent="0.25">
      <c r="A169" s="263"/>
      <c r="B169" s="260"/>
      <c r="C169" s="134" t="s">
        <v>166</v>
      </c>
      <c r="D169" s="134"/>
    </row>
    <row r="170" spans="1:4" ht="15.75" x14ac:dyDescent="0.25">
      <c r="A170" s="263"/>
      <c r="B170" s="260"/>
      <c r="C170" s="134" t="s">
        <v>167</v>
      </c>
      <c r="D170" s="134"/>
    </row>
    <row r="171" spans="1:4" ht="31.5" x14ac:dyDescent="0.25">
      <c r="A171" s="263"/>
      <c r="B171" s="260"/>
      <c r="C171" s="134" t="s">
        <v>339</v>
      </c>
      <c r="D171" s="134"/>
    </row>
    <row r="172" spans="1:4" ht="15.75" x14ac:dyDescent="0.25">
      <c r="A172" s="263"/>
      <c r="B172" s="260"/>
      <c r="C172" s="134" t="s">
        <v>166</v>
      </c>
      <c r="D172" s="134"/>
    </row>
    <row r="173" spans="1:4" ht="15.75" x14ac:dyDescent="0.25">
      <c r="A173" s="263"/>
      <c r="B173" s="260"/>
      <c r="C173" s="134" t="s">
        <v>167</v>
      </c>
      <c r="D173" s="134"/>
    </row>
    <row r="174" spans="1:4" ht="31.5" x14ac:dyDescent="0.25">
      <c r="A174" s="264"/>
      <c r="B174" s="260"/>
      <c r="C174" s="134" t="s">
        <v>228</v>
      </c>
      <c r="D174" s="235" t="s">
        <v>649</v>
      </c>
    </row>
    <row r="175" spans="1:4" ht="31.5" x14ac:dyDescent="0.25">
      <c r="A175" s="262" t="s">
        <v>232</v>
      </c>
      <c r="B175" s="259" t="s">
        <v>50</v>
      </c>
      <c r="C175" s="134" t="s">
        <v>227</v>
      </c>
      <c r="D175" s="134"/>
    </row>
    <row r="176" spans="1:4" ht="15.75" x14ac:dyDescent="0.25">
      <c r="A176" s="263"/>
      <c r="B176" s="260"/>
      <c r="C176" s="134" t="s">
        <v>166</v>
      </c>
      <c r="D176" s="134"/>
    </row>
    <row r="177" spans="1:4" ht="15.75" x14ac:dyDescent="0.25">
      <c r="A177" s="263"/>
      <c r="B177" s="260"/>
      <c r="C177" s="134" t="s">
        <v>167</v>
      </c>
      <c r="D177" s="134"/>
    </row>
    <row r="178" spans="1:4" ht="31.5" x14ac:dyDescent="0.25">
      <c r="A178" s="263"/>
      <c r="B178" s="260"/>
      <c r="C178" s="134" t="s">
        <v>339</v>
      </c>
      <c r="D178" s="134"/>
    </row>
    <row r="179" spans="1:4" ht="15.75" x14ac:dyDescent="0.25">
      <c r="A179" s="263"/>
      <c r="B179" s="260"/>
      <c r="C179" s="134" t="s">
        <v>166</v>
      </c>
      <c r="D179" s="134"/>
    </row>
    <row r="180" spans="1:4" ht="15.75" x14ac:dyDescent="0.25">
      <c r="A180" s="263"/>
      <c r="B180" s="260"/>
      <c r="C180" s="134" t="s">
        <v>167</v>
      </c>
      <c r="D180" s="134"/>
    </row>
    <row r="181" spans="1:4" ht="31.5" x14ac:dyDescent="0.25">
      <c r="A181" s="264"/>
      <c r="B181" s="260"/>
      <c r="C181" s="134" t="s">
        <v>228</v>
      </c>
      <c r="D181" s="235" t="s">
        <v>649</v>
      </c>
    </row>
    <row r="182" spans="1:4" ht="31.5" customHeight="1" x14ac:dyDescent="0.25">
      <c r="A182" s="262">
        <v>12</v>
      </c>
      <c r="B182" s="259" t="s">
        <v>404</v>
      </c>
      <c r="C182" s="134" t="s">
        <v>115</v>
      </c>
      <c r="D182" s="134"/>
    </row>
    <row r="183" spans="1:4" ht="31.5" x14ac:dyDescent="0.25">
      <c r="A183" s="263"/>
      <c r="B183" s="260"/>
      <c r="C183" s="134" t="s">
        <v>172</v>
      </c>
      <c r="D183" s="134"/>
    </row>
    <row r="184" spans="1:4" ht="15.75" x14ac:dyDescent="0.25">
      <c r="A184" s="263"/>
      <c r="B184" s="260"/>
      <c r="C184" s="134" t="s">
        <v>166</v>
      </c>
      <c r="D184" s="134"/>
    </row>
    <row r="185" spans="1:4" ht="15.75" x14ac:dyDescent="0.25">
      <c r="A185" s="263"/>
      <c r="B185" s="260"/>
      <c r="C185" s="134" t="s">
        <v>167</v>
      </c>
      <c r="D185" s="134"/>
    </row>
    <row r="186" spans="1:4" ht="15.75" x14ac:dyDescent="0.25">
      <c r="A186" s="263"/>
      <c r="B186" s="260"/>
      <c r="C186" s="134" t="s">
        <v>116</v>
      </c>
      <c r="D186" s="134"/>
    </row>
    <row r="187" spans="1:4" ht="47.25" x14ac:dyDescent="0.25">
      <c r="A187" s="263"/>
      <c r="B187" s="260"/>
      <c r="C187" s="134" t="s">
        <v>510</v>
      </c>
      <c r="D187" s="134"/>
    </row>
    <row r="188" spans="1:4" ht="47.25" x14ac:dyDescent="0.25">
      <c r="A188" s="263"/>
      <c r="B188" s="260"/>
      <c r="C188" s="134" t="s">
        <v>525</v>
      </c>
      <c r="D188" s="26"/>
    </row>
    <row r="189" spans="1:4" ht="78.75" x14ac:dyDescent="0.25">
      <c r="A189" s="263"/>
      <c r="B189" s="260"/>
      <c r="C189" s="134" t="s">
        <v>526</v>
      </c>
      <c r="D189" s="26"/>
    </row>
    <row r="190" spans="1:4" ht="66" x14ac:dyDescent="0.25">
      <c r="A190" s="264"/>
      <c r="B190" s="261"/>
      <c r="C190" s="134" t="s">
        <v>527</v>
      </c>
      <c r="D190" s="25"/>
    </row>
    <row r="191" spans="1:4" ht="31.5" customHeight="1" x14ac:dyDescent="0.25">
      <c r="A191" s="268" t="s">
        <v>418</v>
      </c>
      <c r="B191" s="259" t="s">
        <v>405</v>
      </c>
      <c r="C191" s="134" t="s">
        <v>115</v>
      </c>
      <c r="D191" s="134"/>
    </row>
    <row r="192" spans="1:4" ht="31.5" x14ac:dyDescent="0.25">
      <c r="A192" s="269"/>
      <c r="B192" s="260"/>
      <c r="C192" s="134" t="s">
        <v>172</v>
      </c>
      <c r="D192" s="134"/>
    </row>
    <row r="193" spans="1:4" ht="15.75" x14ac:dyDescent="0.25">
      <c r="A193" s="269"/>
      <c r="B193" s="260"/>
      <c r="C193" s="134" t="s">
        <v>166</v>
      </c>
      <c r="D193" s="134"/>
    </row>
    <row r="194" spans="1:4" ht="15.75" x14ac:dyDescent="0.25">
      <c r="A194" s="269"/>
      <c r="B194" s="260"/>
      <c r="C194" s="134" t="s">
        <v>167</v>
      </c>
      <c r="D194" s="134"/>
    </row>
    <row r="195" spans="1:4" ht="15.75" x14ac:dyDescent="0.25">
      <c r="A195" s="269"/>
      <c r="B195" s="260"/>
      <c r="C195" s="134" t="s">
        <v>116</v>
      </c>
      <c r="D195" s="134"/>
    </row>
    <row r="196" spans="1:4" ht="47.25" x14ac:dyDescent="0.25">
      <c r="A196" s="269"/>
      <c r="B196" s="260"/>
      <c r="C196" s="134" t="s">
        <v>510</v>
      </c>
      <c r="D196" s="134"/>
    </row>
    <row r="197" spans="1:4" ht="47.25" x14ac:dyDescent="0.25">
      <c r="A197" s="269"/>
      <c r="B197" s="260"/>
      <c r="C197" s="134" t="s">
        <v>525</v>
      </c>
      <c r="D197" s="26"/>
    </row>
    <row r="198" spans="1:4" ht="78.75" x14ac:dyDescent="0.25">
      <c r="A198" s="269"/>
      <c r="B198" s="260"/>
      <c r="C198" s="134" t="s">
        <v>526</v>
      </c>
      <c r="D198" s="26"/>
    </row>
    <row r="199" spans="1:4" ht="81.75" x14ac:dyDescent="0.25">
      <c r="A199" s="269"/>
      <c r="B199" s="260"/>
      <c r="C199" s="128" t="s">
        <v>528</v>
      </c>
      <c r="D199" s="25"/>
    </row>
    <row r="200" spans="1:4" s="114" customFormat="1" ht="15.75" x14ac:dyDescent="0.25">
      <c r="A200" s="111" t="s">
        <v>31</v>
      </c>
      <c r="B200" s="112"/>
      <c r="C200" s="112"/>
      <c r="D200" s="113"/>
    </row>
    <row r="201" spans="1:4" s="114" customFormat="1" ht="15.75" x14ac:dyDescent="0.25">
      <c r="A201" s="131" t="s">
        <v>107</v>
      </c>
      <c r="B201" s="130" t="s">
        <v>32</v>
      </c>
      <c r="C201" s="130"/>
      <c r="D201" s="130"/>
    </row>
    <row r="202" spans="1:4" ht="65.25" customHeight="1" x14ac:dyDescent="0.25">
      <c r="A202" s="262" t="s">
        <v>409</v>
      </c>
      <c r="B202" s="259" t="s">
        <v>331</v>
      </c>
      <c r="C202" s="134" t="s">
        <v>511</v>
      </c>
      <c r="D202" s="220" t="s">
        <v>599</v>
      </c>
    </row>
    <row r="203" spans="1:4" ht="15.75" x14ac:dyDescent="0.25">
      <c r="A203" s="263"/>
      <c r="B203" s="260"/>
      <c r="C203" s="134" t="s">
        <v>166</v>
      </c>
      <c r="D203" s="234">
        <v>43196</v>
      </c>
    </row>
    <row r="204" spans="1:4" ht="15.75" x14ac:dyDescent="0.25">
      <c r="A204" s="263"/>
      <c r="B204" s="260"/>
      <c r="C204" s="134" t="s">
        <v>167</v>
      </c>
      <c r="D204" s="220">
        <v>993</v>
      </c>
    </row>
    <row r="205" spans="1:4" ht="236.25" x14ac:dyDescent="0.25">
      <c r="A205" s="263"/>
      <c r="B205" s="260"/>
      <c r="C205" s="134" t="s">
        <v>340</v>
      </c>
      <c r="D205" s="220" t="s">
        <v>600</v>
      </c>
    </row>
    <row r="206" spans="1:4" ht="15.75" x14ac:dyDescent="0.25">
      <c r="A206" s="263"/>
      <c r="B206" s="260"/>
      <c r="C206" s="134" t="s">
        <v>166</v>
      </c>
      <c r="D206" s="234">
        <v>43817</v>
      </c>
    </row>
    <row r="207" spans="1:4" ht="15.75" x14ac:dyDescent="0.25">
      <c r="A207" s="263"/>
      <c r="B207" s="260"/>
      <c r="C207" s="134" t="s">
        <v>167</v>
      </c>
      <c r="D207" s="220">
        <v>2704</v>
      </c>
    </row>
    <row r="208" spans="1:4" ht="31.5" x14ac:dyDescent="0.25">
      <c r="A208" s="263"/>
      <c r="B208" s="261"/>
      <c r="C208" s="134" t="s">
        <v>341</v>
      </c>
      <c r="D208" s="239" t="s">
        <v>647</v>
      </c>
    </row>
    <row r="209" spans="1:4" ht="47.25" x14ac:dyDescent="0.25">
      <c r="A209" s="263"/>
      <c r="B209" s="134" t="s">
        <v>334</v>
      </c>
      <c r="C209" s="134"/>
      <c r="D209" s="134"/>
    </row>
    <row r="210" spans="1:4" ht="15.75" x14ac:dyDescent="0.25">
      <c r="A210" s="263"/>
      <c r="B210" s="9" t="s">
        <v>333</v>
      </c>
      <c r="C210" s="134" t="s">
        <v>117</v>
      </c>
      <c r="D210" s="26">
        <v>454.4</v>
      </c>
    </row>
    <row r="211" spans="1:4" ht="15.75" x14ac:dyDescent="0.25">
      <c r="A211" s="263"/>
      <c r="B211" s="9" t="s">
        <v>335</v>
      </c>
      <c r="C211" s="134" t="s">
        <v>117</v>
      </c>
      <c r="D211" s="26">
        <v>1373</v>
      </c>
    </row>
    <row r="212" spans="1:4" ht="15.75" x14ac:dyDescent="0.25">
      <c r="A212" s="263"/>
      <c r="B212" s="9" t="s">
        <v>336</v>
      </c>
      <c r="C212" s="134" t="s">
        <v>117</v>
      </c>
      <c r="D212" s="26">
        <v>100.5</v>
      </c>
    </row>
    <row r="213" spans="1:4" ht="15.75" x14ac:dyDescent="0.25">
      <c r="A213" s="263"/>
      <c r="B213" s="9" t="s">
        <v>332</v>
      </c>
      <c r="C213" s="134" t="s">
        <v>117</v>
      </c>
      <c r="D213" s="26">
        <v>1726.9</v>
      </c>
    </row>
    <row r="214" spans="1:4" ht="31.5" x14ac:dyDescent="0.25">
      <c r="A214" s="263"/>
      <c r="B214" s="134" t="s">
        <v>337</v>
      </c>
      <c r="C214" s="134" t="s">
        <v>117</v>
      </c>
      <c r="D214" s="26">
        <v>1726.9</v>
      </c>
    </row>
    <row r="215" spans="1:4" ht="31.5" x14ac:dyDescent="0.25">
      <c r="A215" s="263"/>
      <c r="B215" s="128" t="s">
        <v>513</v>
      </c>
      <c r="C215" s="26" t="s">
        <v>45</v>
      </c>
      <c r="D215" s="26">
        <v>7</v>
      </c>
    </row>
    <row r="216" spans="1:4" ht="204.75" x14ac:dyDescent="0.25">
      <c r="A216" s="263"/>
      <c r="B216" s="259" t="s">
        <v>245</v>
      </c>
      <c r="C216" s="134" t="s">
        <v>246</v>
      </c>
      <c r="D216" s="233" t="s">
        <v>580</v>
      </c>
    </row>
    <row r="217" spans="1:4" ht="15.75" x14ac:dyDescent="0.25">
      <c r="A217" s="263"/>
      <c r="B217" s="260"/>
      <c r="C217" s="134" t="s">
        <v>166</v>
      </c>
      <c r="D217" s="226">
        <v>42683</v>
      </c>
    </row>
    <row r="218" spans="1:4" ht="15.75" x14ac:dyDescent="0.25">
      <c r="A218" s="264"/>
      <c r="B218" s="261"/>
      <c r="C218" s="134" t="s">
        <v>167</v>
      </c>
      <c r="D218" s="8" t="s">
        <v>581</v>
      </c>
    </row>
    <row r="219" spans="1:4" ht="204.75" x14ac:dyDescent="0.25">
      <c r="A219" s="268" t="s">
        <v>410</v>
      </c>
      <c r="B219" s="259" t="s">
        <v>408</v>
      </c>
      <c r="C219" s="134" t="s">
        <v>512</v>
      </c>
      <c r="D219" s="233" t="s">
        <v>582</v>
      </c>
    </row>
    <row r="220" spans="1:4" ht="15.75" x14ac:dyDescent="0.25">
      <c r="A220" s="269"/>
      <c r="B220" s="260"/>
      <c r="C220" s="134" t="s">
        <v>166</v>
      </c>
      <c r="D220" s="234">
        <v>43392</v>
      </c>
    </row>
    <row r="221" spans="1:4" ht="15.75" x14ac:dyDescent="0.25">
      <c r="A221" s="269"/>
      <c r="B221" s="260"/>
      <c r="C221" s="134" t="s">
        <v>167</v>
      </c>
      <c r="D221" s="220" t="s">
        <v>583</v>
      </c>
    </row>
    <row r="222" spans="1:4" ht="173.25" x14ac:dyDescent="0.25">
      <c r="A222" s="269"/>
      <c r="B222" s="260"/>
      <c r="C222" s="134" t="s">
        <v>340</v>
      </c>
      <c r="D222" s="233" t="s">
        <v>584</v>
      </c>
    </row>
    <row r="223" spans="1:4" ht="15.75" x14ac:dyDescent="0.25">
      <c r="A223" s="269"/>
      <c r="B223" s="260"/>
      <c r="C223" s="134" t="s">
        <v>166</v>
      </c>
      <c r="D223" s="234">
        <v>43398</v>
      </c>
    </row>
    <row r="224" spans="1:4" ht="15.75" x14ac:dyDescent="0.25">
      <c r="A224" s="269"/>
      <c r="B224" s="260"/>
      <c r="C224" s="134" t="s">
        <v>167</v>
      </c>
      <c r="D224" s="220" t="s">
        <v>585</v>
      </c>
    </row>
    <row r="225" spans="1:4" ht="45" x14ac:dyDescent="0.25">
      <c r="A225" s="269"/>
      <c r="B225" s="261"/>
      <c r="C225" s="220" t="s">
        <v>341</v>
      </c>
      <c r="D225" s="239" t="s">
        <v>586</v>
      </c>
    </row>
    <row r="226" spans="1:4" ht="47.25" x14ac:dyDescent="0.25">
      <c r="A226" s="269"/>
      <c r="B226" s="134" t="s">
        <v>411</v>
      </c>
      <c r="C226" s="220"/>
      <c r="D226" s="220"/>
    </row>
    <row r="227" spans="1:4" ht="15.75" x14ac:dyDescent="0.25">
      <c r="A227" s="269"/>
      <c r="B227" s="9" t="s">
        <v>333</v>
      </c>
      <c r="C227" s="134" t="s">
        <v>117</v>
      </c>
      <c r="D227" s="37">
        <v>67.400000000000006</v>
      </c>
    </row>
    <row r="228" spans="1:4" ht="15.75" x14ac:dyDescent="0.25">
      <c r="A228" s="269"/>
      <c r="B228" s="9" t="s">
        <v>335</v>
      </c>
      <c r="C228" s="134" t="s">
        <v>117</v>
      </c>
      <c r="D228" s="26">
        <v>0</v>
      </c>
    </row>
    <row r="229" spans="1:4" ht="15.75" x14ac:dyDescent="0.25">
      <c r="A229" s="269"/>
      <c r="B229" s="9" t="s">
        <v>336</v>
      </c>
      <c r="C229" s="134" t="s">
        <v>117</v>
      </c>
      <c r="D229" s="26">
        <v>0</v>
      </c>
    </row>
    <row r="230" spans="1:4" ht="15.75" x14ac:dyDescent="0.25">
      <c r="A230" s="269"/>
      <c r="B230" s="9" t="s">
        <v>332</v>
      </c>
      <c r="C230" s="134" t="s">
        <v>117</v>
      </c>
      <c r="D230" s="37">
        <v>67.400000000000006</v>
      </c>
    </row>
    <row r="231" spans="1:4" ht="31.5" x14ac:dyDescent="0.25">
      <c r="A231" s="269"/>
      <c r="B231" s="134" t="s">
        <v>412</v>
      </c>
      <c r="C231" s="134" t="s">
        <v>117</v>
      </c>
      <c r="D231" s="25">
        <v>0</v>
      </c>
    </row>
    <row r="232" spans="1:4" ht="31.5" x14ac:dyDescent="0.25">
      <c r="A232" s="269"/>
      <c r="B232" s="128" t="s">
        <v>514</v>
      </c>
      <c r="C232" s="26" t="s">
        <v>45</v>
      </c>
      <c r="D232" s="26">
        <v>0</v>
      </c>
    </row>
    <row r="233" spans="1:4" ht="51.75" customHeight="1" x14ac:dyDescent="0.25">
      <c r="A233" s="269"/>
      <c r="B233" s="259" t="s">
        <v>414</v>
      </c>
      <c r="C233" s="134" t="s">
        <v>415</v>
      </c>
      <c r="D233" s="236" t="s">
        <v>587</v>
      </c>
    </row>
    <row r="234" spans="1:4" ht="15.75" x14ac:dyDescent="0.25">
      <c r="A234" s="269"/>
      <c r="B234" s="260"/>
      <c r="C234" s="134" t="s">
        <v>166</v>
      </c>
      <c r="D234" s="237">
        <v>43462</v>
      </c>
    </row>
    <row r="235" spans="1:4" ht="15.75" x14ac:dyDescent="0.25">
      <c r="A235" s="270"/>
      <c r="B235" s="261"/>
      <c r="C235" s="134" t="s">
        <v>167</v>
      </c>
      <c r="D235" s="37" t="s">
        <v>588</v>
      </c>
    </row>
    <row r="236" spans="1:4" ht="31.5" x14ac:dyDescent="0.25">
      <c r="A236" s="268" t="s">
        <v>444</v>
      </c>
      <c r="B236" s="259" t="s">
        <v>445</v>
      </c>
      <c r="C236" s="134" t="s">
        <v>446</v>
      </c>
      <c r="D236" s="37">
        <v>8</v>
      </c>
    </row>
    <row r="237" spans="1:4" ht="47.25" x14ac:dyDescent="0.25">
      <c r="A237" s="269"/>
      <c r="B237" s="260"/>
      <c r="C237" s="134" t="s">
        <v>447</v>
      </c>
      <c r="D237" s="37">
        <v>0</v>
      </c>
    </row>
    <row r="238" spans="1:4" ht="31.5" x14ac:dyDescent="0.25">
      <c r="A238" s="269"/>
      <c r="B238" s="260"/>
      <c r="C238" s="134" t="s">
        <v>448</v>
      </c>
      <c r="D238" s="37">
        <v>2116.7199999999998</v>
      </c>
    </row>
    <row r="239" spans="1:4" ht="31.5" x14ac:dyDescent="0.25">
      <c r="A239" s="270"/>
      <c r="B239" s="261"/>
      <c r="C239" s="134" t="s">
        <v>449</v>
      </c>
      <c r="D239" s="37">
        <v>0</v>
      </c>
    </row>
    <row r="240" spans="1:4" ht="15.75" x14ac:dyDescent="0.25">
      <c r="A240" s="133" t="s">
        <v>108</v>
      </c>
      <c r="B240" s="134" t="s">
        <v>164</v>
      </c>
      <c r="C240" s="134"/>
      <c r="D240" s="134"/>
    </row>
    <row r="241" spans="1:4" ht="31.5" x14ac:dyDescent="0.25">
      <c r="A241" s="262" t="s">
        <v>429</v>
      </c>
      <c r="B241" s="259" t="s">
        <v>247</v>
      </c>
      <c r="C241" s="134" t="s">
        <v>165</v>
      </c>
      <c r="D241" s="134"/>
    </row>
    <row r="242" spans="1:4" ht="15.75" x14ac:dyDescent="0.25">
      <c r="A242" s="263"/>
      <c r="B242" s="260"/>
      <c r="C242" s="134" t="s">
        <v>166</v>
      </c>
      <c r="D242" s="134"/>
    </row>
    <row r="243" spans="1:4" ht="15.75" x14ac:dyDescent="0.25">
      <c r="A243" s="264"/>
      <c r="B243" s="261"/>
      <c r="C243" s="134" t="s">
        <v>167</v>
      </c>
      <c r="D243" s="134"/>
    </row>
    <row r="244" spans="1:4" ht="31.5" x14ac:dyDescent="0.25">
      <c r="A244" s="129" t="s">
        <v>430</v>
      </c>
      <c r="B244" s="128" t="s">
        <v>515</v>
      </c>
      <c r="C244" s="26" t="s">
        <v>45</v>
      </c>
      <c r="D244" s="26">
        <f>'Раздел II'!E90</f>
        <v>0</v>
      </c>
    </row>
    <row r="245" spans="1:4" ht="31.5" x14ac:dyDescent="0.25">
      <c r="A245" s="268" t="s">
        <v>431</v>
      </c>
      <c r="B245" s="259" t="s">
        <v>433</v>
      </c>
      <c r="C245" s="134" t="s">
        <v>165</v>
      </c>
      <c r="D245" s="134"/>
    </row>
    <row r="246" spans="1:4" ht="15.75" x14ac:dyDescent="0.25">
      <c r="A246" s="269"/>
      <c r="B246" s="260"/>
      <c r="C246" s="134" t="s">
        <v>166</v>
      </c>
      <c r="D246" s="134"/>
    </row>
    <row r="247" spans="1:4" ht="15.75" x14ac:dyDescent="0.25">
      <c r="A247" s="270"/>
      <c r="B247" s="261"/>
      <c r="C247" s="134" t="s">
        <v>167</v>
      </c>
      <c r="D247" s="134"/>
    </row>
    <row r="248" spans="1:4" ht="31.5" x14ac:dyDescent="0.25">
      <c r="A248" s="131" t="s">
        <v>432</v>
      </c>
      <c r="B248" s="128" t="s">
        <v>516</v>
      </c>
      <c r="C248" s="26" t="s">
        <v>45</v>
      </c>
      <c r="D248" s="26">
        <f>'Раздел II'!E96</f>
        <v>0</v>
      </c>
    </row>
    <row r="249" spans="1:4" s="114" customFormat="1" ht="15.75" x14ac:dyDescent="0.25">
      <c r="A249" s="110" t="s">
        <v>233</v>
      </c>
      <c r="B249" s="134" t="s">
        <v>33</v>
      </c>
      <c r="C249" s="134"/>
      <c r="D249" s="134"/>
    </row>
    <row r="250" spans="1:4" s="114" customFormat="1" ht="47.25" x14ac:dyDescent="0.25">
      <c r="A250" s="127" t="s">
        <v>500</v>
      </c>
      <c r="B250" s="128" t="s">
        <v>499</v>
      </c>
      <c r="C250" s="134"/>
      <c r="D250" s="134"/>
    </row>
    <row r="251" spans="1:4" ht="15.75" x14ac:dyDescent="0.25">
      <c r="A251" s="265" t="s">
        <v>501</v>
      </c>
      <c r="B251" s="257" t="s">
        <v>119</v>
      </c>
      <c r="C251" s="134" t="s">
        <v>118</v>
      </c>
      <c r="D251" s="26">
        <f>SUM(D252:D253)</f>
        <v>0</v>
      </c>
    </row>
    <row r="252" spans="1:4" ht="15.75" x14ac:dyDescent="0.25">
      <c r="A252" s="266"/>
      <c r="B252" s="258"/>
      <c r="C252" s="115" t="s">
        <v>497</v>
      </c>
      <c r="D252" s="26"/>
    </row>
    <row r="253" spans="1:4" ht="15.75" x14ac:dyDescent="0.25">
      <c r="A253" s="266"/>
      <c r="B253" s="258"/>
      <c r="C253" s="115" t="s">
        <v>498</v>
      </c>
      <c r="D253" s="26"/>
    </row>
    <row r="254" spans="1:4" ht="31.5" x14ac:dyDescent="0.25">
      <c r="A254" s="267"/>
      <c r="B254" s="115" t="s">
        <v>517</v>
      </c>
      <c r="C254" s="26" t="s">
        <v>127</v>
      </c>
      <c r="D254" s="26">
        <f>'Раздел II'!E92</f>
        <v>0</v>
      </c>
    </row>
    <row r="255" spans="1:4" ht="15.75" x14ac:dyDescent="0.25">
      <c r="A255" s="265" t="s">
        <v>502</v>
      </c>
      <c r="B255" s="257" t="s">
        <v>120</v>
      </c>
      <c r="C255" s="134" t="s">
        <v>118</v>
      </c>
      <c r="D255" s="26">
        <f>SUM(D256:D257)</f>
        <v>0</v>
      </c>
    </row>
    <row r="256" spans="1:4" ht="15.75" x14ac:dyDescent="0.25">
      <c r="A256" s="266"/>
      <c r="B256" s="258"/>
      <c r="C256" s="115" t="s">
        <v>497</v>
      </c>
      <c r="D256" s="26"/>
    </row>
    <row r="257" spans="1:4" ht="15.75" x14ac:dyDescent="0.25">
      <c r="A257" s="266"/>
      <c r="B257" s="258"/>
      <c r="C257" s="115" t="s">
        <v>498</v>
      </c>
      <c r="D257" s="26"/>
    </row>
    <row r="258" spans="1:4" ht="31.5" x14ac:dyDescent="0.25">
      <c r="A258" s="267"/>
      <c r="B258" s="115" t="s">
        <v>517</v>
      </c>
      <c r="C258" s="26" t="s">
        <v>127</v>
      </c>
      <c r="D258" s="26">
        <f>'Раздел II'!E93</f>
        <v>0</v>
      </c>
    </row>
    <row r="259" spans="1:4" s="114" customFormat="1" ht="15.75" x14ac:dyDescent="0.25">
      <c r="A259" s="110" t="s">
        <v>234</v>
      </c>
      <c r="B259" s="134" t="s">
        <v>383</v>
      </c>
      <c r="C259" s="130"/>
      <c r="D259" s="130"/>
    </row>
    <row r="260" spans="1:4" ht="63" x14ac:dyDescent="0.25">
      <c r="A260" s="133" t="s">
        <v>423</v>
      </c>
      <c r="B260" s="134" t="s">
        <v>121</v>
      </c>
      <c r="C260" s="134" t="s">
        <v>248</v>
      </c>
      <c r="D260" s="252" t="s">
        <v>651</v>
      </c>
    </row>
    <row r="261" spans="1:4" s="114" customFormat="1" ht="110.25" x14ac:dyDescent="0.25">
      <c r="A261" s="262" t="s">
        <v>424</v>
      </c>
      <c r="B261" s="259" t="s">
        <v>425</v>
      </c>
      <c r="C261" s="134" t="s">
        <v>426</v>
      </c>
      <c r="D261" s="220" t="s">
        <v>589</v>
      </c>
    </row>
    <row r="262" spans="1:4" s="114" customFormat="1" ht="15.75" x14ac:dyDescent="0.25">
      <c r="A262" s="263"/>
      <c r="B262" s="260"/>
      <c r="C262" s="134" t="s">
        <v>166</v>
      </c>
      <c r="D262" s="234">
        <v>43150</v>
      </c>
    </row>
    <row r="263" spans="1:4" s="114" customFormat="1" ht="15.75" x14ac:dyDescent="0.25">
      <c r="A263" s="263"/>
      <c r="B263" s="260"/>
      <c r="C263" s="134" t="s">
        <v>167</v>
      </c>
      <c r="D263" s="220" t="s">
        <v>590</v>
      </c>
    </row>
    <row r="264" spans="1:4" s="114" customFormat="1" ht="189" x14ac:dyDescent="0.25">
      <c r="A264" s="263"/>
      <c r="B264" s="260"/>
      <c r="C264" s="134" t="s">
        <v>427</v>
      </c>
      <c r="D264" s="238" t="s">
        <v>591</v>
      </c>
    </row>
    <row r="265" spans="1:4" s="114" customFormat="1" ht="31.5" x14ac:dyDescent="0.25">
      <c r="A265" s="264"/>
      <c r="B265" s="261"/>
      <c r="C265" s="134" t="s">
        <v>428</v>
      </c>
      <c r="D265" s="220" t="s">
        <v>436</v>
      </c>
    </row>
    <row r="266" spans="1:4" x14ac:dyDescent="0.25">
      <c r="A266" s="116" t="s">
        <v>171</v>
      </c>
    </row>
    <row r="267" spans="1:4" ht="18" x14ac:dyDescent="0.25">
      <c r="A267" s="116" t="s">
        <v>381</v>
      </c>
    </row>
    <row r="268" spans="1:4" ht="18" x14ac:dyDescent="0.25">
      <c r="A268" s="117" t="s">
        <v>256</v>
      </c>
    </row>
    <row r="269" spans="1:4" ht="36" customHeight="1" x14ac:dyDescent="0.25">
      <c r="A269" s="280" t="s">
        <v>406</v>
      </c>
      <c r="B269" s="280"/>
      <c r="C269" s="280"/>
      <c r="D269" s="280"/>
    </row>
    <row r="270" spans="1:4" ht="82.5" customHeight="1" x14ac:dyDescent="0.25">
      <c r="A270" s="280" t="s">
        <v>407</v>
      </c>
      <c r="B270" s="280"/>
      <c r="C270" s="280"/>
      <c r="D270" s="280"/>
    </row>
  </sheetData>
  <mergeCells count="93">
    <mergeCell ref="A269:D269"/>
    <mergeCell ref="A270:D270"/>
    <mergeCell ref="A44:A49"/>
    <mergeCell ref="B44:B49"/>
    <mergeCell ref="A261:A265"/>
    <mergeCell ref="B261:B265"/>
    <mergeCell ref="B219:B225"/>
    <mergeCell ref="B233:B235"/>
    <mergeCell ref="A219:A235"/>
    <mergeCell ref="B255:B257"/>
    <mergeCell ref="A255:A258"/>
    <mergeCell ref="A91:A92"/>
    <mergeCell ref="B91:B92"/>
    <mergeCell ref="A94:A97"/>
    <mergeCell ref="B94:B97"/>
    <mergeCell ref="A98:A101"/>
    <mergeCell ref="C4:C5"/>
    <mergeCell ref="A1:D1"/>
    <mergeCell ref="A2:D2"/>
    <mergeCell ref="A20:A27"/>
    <mergeCell ref="B20:B27"/>
    <mergeCell ref="A8:A11"/>
    <mergeCell ref="B8:B11"/>
    <mergeCell ref="A12:A19"/>
    <mergeCell ref="B12:B19"/>
    <mergeCell ref="A4:A5"/>
    <mergeCell ref="B4:B5"/>
    <mergeCell ref="A28:A33"/>
    <mergeCell ref="B28:B33"/>
    <mergeCell ref="A34:A43"/>
    <mergeCell ref="B34:B43"/>
    <mergeCell ref="B98:B101"/>
    <mergeCell ref="A51:A58"/>
    <mergeCell ref="B51:B58"/>
    <mergeCell ref="A59:A66"/>
    <mergeCell ref="B59:B66"/>
    <mergeCell ref="A67:A74"/>
    <mergeCell ref="B67:B74"/>
    <mergeCell ref="A75:A82"/>
    <mergeCell ref="B75:B82"/>
    <mergeCell ref="A83:A90"/>
    <mergeCell ref="B83:B90"/>
    <mergeCell ref="A102:A105"/>
    <mergeCell ref="B102:B105"/>
    <mergeCell ref="A106:A109"/>
    <mergeCell ref="B106:B109"/>
    <mergeCell ref="A110:A113"/>
    <mergeCell ref="B110:B113"/>
    <mergeCell ref="A115:A117"/>
    <mergeCell ref="B115:B117"/>
    <mergeCell ref="A118:A120"/>
    <mergeCell ref="B118:B120"/>
    <mergeCell ref="A121:A123"/>
    <mergeCell ref="B121:B123"/>
    <mergeCell ref="A124:A126"/>
    <mergeCell ref="B124:B126"/>
    <mergeCell ref="A127:A129"/>
    <mergeCell ref="B127:B129"/>
    <mergeCell ref="A131:A133"/>
    <mergeCell ref="B131:B133"/>
    <mergeCell ref="A134:A136"/>
    <mergeCell ref="B134:B136"/>
    <mergeCell ref="A137:A139"/>
    <mergeCell ref="B137:B139"/>
    <mergeCell ref="A140:A142"/>
    <mergeCell ref="B140:B142"/>
    <mergeCell ref="A191:A199"/>
    <mergeCell ref="B191:B199"/>
    <mergeCell ref="A143:A145"/>
    <mergeCell ref="B143:B145"/>
    <mergeCell ref="A154:A160"/>
    <mergeCell ref="B154:B160"/>
    <mergeCell ref="A161:A167"/>
    <mergeCell ref="B161:B167"/>
    <mergeCell ref="A147:A153"/>
    <mergeCell ref="B147:B153"/>
    <mergeCell ref="A168:A174"/>
    <mergeCell ref="B168:B174"/>
    <mergeCell ref="A175:A181"/>
    <mergeCell ref="B175:B181"/>
    <mergeCell ref="A182:A190"/>
    <mergeCell ref="B182:B190"/>
    <mergeCell ref="B251:B253"/>
    <mergeCell ref="B202:B208"/>
    <mergeCell ref="B216:B218"/>
    <mergeCell ref="A241:A243"/>
    <mergeCell ref="B241:B243"/>
    <mergeCell ref="A251:A254"/>
    <mergeCell ref="A202:A218"/>
    <mergeCell ref="A245:A247"/>
    <mergeCell ref="A236:A239"/>
    <mergeCell ref="B236:B239"/>
    <mergeCell ref="B245:B247"/>
  </mergeCells>
  <dataValidations disablePrompts="1" count="1">
    <dataValidation type="list" allowBlank="1" showInputMessage="1" showErrorMessage="1" sqref="D5">
      <formula1>Период</formula1>
    </dataValidation>
  </dataValidations>
  <hyperlinks>
    <hyperlink ref="D27" r:id="rId1"/>
    <hyperlink ref="D92" r:id="rId2"/>
    <hyperlink ref="D225" r:id="rId3"/>
    <hyperlink ref="D93" r:id="rId4"/>
    <hyperlink ref="D97" r:id="rId5"/>
    <hyperlink ref="D101" r:id="rId6"/>
    <hyperlink ref="D105" r:id="rId7"/>
    <hyperlink ref="D113" r:id="rId8"/>
    <hyperlink ref="D208" r:id="rId9"/>
    <hyperlink ref="D153" r:id="rId10"/>
    <hyperlink ref="D160" r:id="rId11"/>
    <hyperlink ref="D167" r:id="rId12"/>
    <hyperlink ref="D174" r:id="rId13"/>
    <hyperlink ref="D181" r:id="rId14"/>
  </hyperlinks>
  <printOptions horizontalCentered="1"/>
  <pageMargins left="0.39370078740157483" right="0.39370078740157483" top="0.59055118110236227" bottom="0.39370078740157483" header="0.31496062992125984" footer="0.31496062992125984"/>
  <pageSetup paperSize="9" scale="80" fitToHeight="0" orientation="landscape"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2"/>
  <sheetViews>
    <sheetView tabSelected="1" workbookViewId="0">
      <pane ySplit="7" topLeftCell="A113" activePane="bottomLeft" state="frozen"/>
      <selection pane="bottomLeft" activeCell="G117" sqref="G117"/>
    </sheetView>
  </sheetViews>
  <sheetFormatPr defaultRowHeight="15" x14ac:dyDescent="0.25"/>
  <cols>
    <col min="1" max="1" width="5.28515625" style="143" customWidth="1"/>
    <col min="2" max="2" width="95.28515625" style="143" customWidth="1"/>
    <col min="3" max="3" width="12.85546875" style="143" customWidth="1"/>
    <col min="4" max="5" width="12.7109375" style="143" customWidth="1"/>
    <col min="6" max="16384" width="9.140625" style="143"/>
  </cols>
  <sheetData>
    <row r="1" spans="1:5" s="142" customFormat="1" ht="17.25" x14ac:dyDescent="0.25">
      <c r="A1" s="284" t="s">
        <v>124</v>
      </c>
      <c r="B1" s="284"/>
      <c r="C1" s="284"/>
      <c r="D1" s="284"/>
      <c r="E1" s="284"/>
    </row>
    <row r="2" spans="1:5" s="142" customFormat="1" ht="17.25" x14ac:dyDescent="0.25">
      <c r="A2" s="284" t="s">
        <v>125</v>
      </c>
      <c r="B2" s="284"/>
      <c r="C2" s="284"/>
      <c r="D2" s="284"/>
      <c r="E2" s="284"/>
    </row>
    <row r="4" spans="1:5" ht="15.75" x14ac:dyDescent="0.25">
      <c r="A4" s="308" t="s">
        <v>29</v>
      </c>
      <c r="B4" s="308" t="s">
        <v>40</v>
      </c>
      <c r="C4" s="308" t="s">
        <v>41</v>
      </c>
      <c r="D4" s="308" t="s">
        <v>150</v>
      </c>
      <c r="E4" s="309"/>
    </row>
    <row r="5" spans="1:5" ht="15.75" x14ac:dyDescent="0.25">
      <c r="A5" s="308"/>
      <c r="B5" s="308"/>
      <c r="C5" s="308"/>
      <c r="D5" s="310" t="s">
        <v>43</v>
      </c>
      <c r="E5" s="144" t="s">
        <v>122</v>
      </c>
    </row>
    <row r="6" spans="1:5" ht="15.75" x14ac:dyDescent="0.25">
      <c r="A6" s="308"/>
      <c r="B6" s="308"/>
      <c r="C6" s="308"/>
      <c r="D6" s="310"/>
      <c r="E6" s="145">
        <v>43831</v>
      </c>
    </row>
    <row r="7" spans="1:5" ht="15.75" x14ac:dyDescent="0.25">
      <c r="A7" s="146">
        <v>1</v>
      </c>
      <c r="B7" s="146">
        <v>2</v>
      </c>
      <c r="C7" s="146">
        <v>3</v>
      </c>
      <c r="D7" s="147">
        <v>4</v>
      </c>
      <c r="E7" s="146">
        <v>5</v>
      </c>
    </row>
    <row r="8" spans="1:5" ht="47.25" x14ac:dyDescent="0.25">
      <c r="A8" s="289" t="s">
        <v>123</v>
      </c>
      <c r="B8" s="148" t="s">
        <v>530</v>
      </c>
      <c r="C8" s="290" t="s">
        <v>45</v>
      </c>
      <c r="D8" s="311">
        <f>SUM(D10:D14)</f>
        <v>21</v>
      </c>
      <c r="E8" s="312" t="s">
        <v>46</v>
      </c>
    </row>
    <row r="9" spans="1:5" ht="15.75" x14ac:dyDescent="0.25">
      <c r="A9" s="289"/>
      <c r="B9" s="148" t="s">
        <v>44</v>
      </c>
      <c r="C9" s="290"/>
      <c r="D9" s="311"/>
      <c r="E9" s="311"/>
    </row>
    <row r="10" spans="1:5" ht="15.75" x14ac:dyDescent="0.25">
      <c r="A10" s="149" t="s">
        <v>56</v>
      </c>
      <c r="B10" s="150" t="s">
        <v>47</v>
      </c>
      <c r="C10" s="146" t="s">
        <v>45</v>
      </c>
      <c r="D10" s="23">
        <v>1</v>
      </c>
      <c r="E10" s="90" t="s">
        <v>46</v>
      </c>
    </row>
    <row r="11" spans="1:5" ht="15.75" x14ac:dyDescent="0.25">
      <c r="A11" s="149" t="s">
        <v>57</v>
      </c>
      <c r="B11" s="150" t="s">
        <v>169</v>
      </c>
      <c r="C11" s="146" t="s">
        <v>45</v>
      </c>
      <c r="D11" s="23">
        <v>8</v>
      </c>
      <c r="E11" s="90" t="s">
        <v>46</v>
      </c>
    </row>
    <row r="12" spans="1:5" ht="15.75" x14ac:dyDescent="0.25">
      <c r="A12" s="149" t="s">
        <v>58</v>
      </c>
      <c r="B12" s="150" t="s">
        <v>48</v>
      </c>
      <c r="C12" s="146" t="s">
        <v>45</v>
      </c>
      <c r="D12" s="23">
        <v>6</v>
      </c>
      <c r="E12" s="90" t="s">
        <v>46</v>
      </c>
    </row>
    <row r="13" spans="1:5" ht="15.75" x14ac:dyDescent="0.25">
      <c r="A13" s="149" t="s">
        <v>59</v>
      </c>
      <c r="B13" s="150" t="s">
        <v>49</v>
      </c>
      <c r="C13" s="146" t="s">
        <v>45</v>
      </c>
      <c r="D13" s="23"/>
      <c r="E13" s="90" t="s">
        <v>46</v>
      </c>
    </row>
    <row r="14" spans="1:5" ht="15.75" x14ac:dyDescent="0.25">
      <c r="A14" s="149" t="s">
        <v>60</v>
      </c>
      <c r="B14" s="150" t="s">
        <v>50</v>
      </c>
      <c r="C14" s="146" t="s">
        <v>45</v>
      </c>
      <c r="D14" s="23">
        <v>6</v>
      </c>
      <c r="E14" s="90" t="s">
        <v>46</v>
      </c>
    </row>
    <row r="15" spans="1:5" ht="15.75" x14ac:dyDescent="0.25">
      <c r="A15" s="313" t="s">
        <v>134</v>
      </c>
      <c r="B15" s="314"/>
      <c r="C15" s="314"/>
      <c r="D15" s="314"/>
      <c r="E15" s="315"/>
    </row>
    <row r="16" spans="1:5" ht="50.25" x14ac:dyDescent="0.25">
      <c r="A16" s="292" t="s">
        <v>61</v>
      </c>
      <c r="B16" s="151" t="s">
        <v>456</v>
      </c>
      <c r="C16" s="293" t="s">
        <v>45</v>
      </c>
      <c r="D16" s="298">
        <f>SUM(D18:D22)</f>
        <v>10</v>
      </c>
      <c r="E16" s="298">
        <f>SUM(E18:E22)</f>
        <v>8</v>
      </c>
    </row>
    <row r="17" spans="1:5" ht="15.75" x14ac:dyDescent="0.25">
      <c r="A17" s="292"/>
      <c r="B17" s="151" t="s">
        <v>44</v>
      </c>
      <c r="C17" s="293"/>
      <c r="D17" s="298"/>
      <c r="E17" s="298"/>
    </row>
    <row r="18" spans="1:5" ht="15.75" x14ac:dyDescent="0.25">
      <c r="A18" s="149" t="s">
        <v>62</v>
      </c>
      <c r="B18" s="150" t="s">
        <v>47</v>
      </c>
      <c r="C18" s="146" t="s">
        <v>45</v>
      </c>
      <c r="D18" s="90">
        <f>'Раздел V'!C16</f>
        <v>1</v>
      </c>
      <c r="E18" s="90">
        <f>'Раздел V'!D16</f>
        <v>1</v>
      </c>
    </row>
    <row r="19" spans="1:5" ht="15.75" x14ac:dyDescent="0.25">
      <c r="A19" s="149" t="s">
        <v>63</v>
      </c>
      <c r="B19" s="150" t="s">
        <v>169</v>
      </c>
      <c r="C19" s="146" t="s">
        <v>45</v>
      </c>
      <c r="D19" s="90">
        <f>'Раздел V'!C27</f>
        <v>7</v>
      </c>
      <c r="E19" s="90">
        <f>'Раздел V'!D27</f>
        <v>5</v>
      </c>
    </row>
    <row r="20" spans="1:5" ht="15.75" x14ac:dyDescent="0.25">
      <c r="A20" s="149" t="s">
        <v>64</v>
      </c>
      <c r="B20" s="150" t="s">
        <v>48</v>
      </c>
      <c r="C20" s="146" t="s">
        <v>45</v>
      </c>
      <c r="D20" s="90">
        <f>'Раздел V'!C37</f>
        <v>1</v>
      </c>
      <c r="E20" s="90">
        <f>'Раздел V'!D37</f>
        <v>1</v>
      </c>
    </row>
    <row r="21" spans="1:5" ht="15.75" x14ac:dyDescent="0.25">
      <c r="A21" s="149" t="s">
        <v>65</v>
      </c>
      <c r="B21" s="150" t="s">
        <v>49</v>
      </c>
      <c r="C21" s="146" t="s">
        <v>45</v>
      </c>
      <c r="D21" s="90">
        <f>'Раздел V'!C47</f>
        <v>0</v>
      </c>
      <c r="E21" s="90">
        <f>'Раздел V'!D47</f>
        <v>0</v>
      </c>
    </row>
    <row r="22" spans="1:5" ht="15.75" x14ac:dyDescent="0.25">
      <c r="A22" s="149" t="s">
        <v>66</v>
      </c>
      <c r="B22" s="150" t="s">
        <v>50</v>
      </c>
      <c r="C22" s="146" t="s">
        <v>45</v>
      </c>
      <c r="D22" s="90">
        <f>'Раздел V'!C57</f>
        <v>1</v>
      </c>
      <c r="E22" s="90">
        <f>'Раздел V'!D57</f>
        <v>1</v>
      </c>
    </row>
    <row r="23" spans="1:5" ht="91.5" x14ac:dyDescent="0.25">
      <c r="A23" s="289" t="s">
        <v>67</v>
      </c>
      <c r="B23" s="148" t="s">
        <v>529</v>
      </c>
      <c r="C23" s="290" t="s">
        <v>51</v>
      </c>
      <c r="D23" s="297">
        <f>SUM(D25:D29)</f>
        <v>1693</v>
      </c>
      <c r="E23" s="297">
        <f>SUM(E25:E29)</f>
        <v>1692.74</v>
      </c>
    </row>
    <row r="24" spans="1:5" ht="15.75" x14ac:dyDescent="0.25">
      <c r="A24" s="289"/>
      <c r="B24" s="148" t="s">
        <v>44</v>
      </c>
      <c r="C24" s="290"/>
      <c r="D24" s="297"/>
      <c r="E24" s="297"/>
    </row>
    <row r="25" spans="1:5" ht="15.75" x14ac:dyDescent="0.25">
      <c r="A25" s="149" t="s">
        <v>68</v>
      </c>
      <c r="B25" s="150" t="s">
        <v>47</v>
      </c>
      <c r="C25" s="146" t="s">
        <v>51</v>
      </c>
      <c r="D25" s="25">
        <v>0.5</v>
      </c>
      <c r="E25" s="137">
        <f>'Раздел IV'!B16</f>
        <v>0.5</v>
      </c>
    </row>
    <row r="26" spans="1:5" ht="15.75" x14ac:dyDescent="0.25">
      <c r="A26" s="149" t="s">
        <v>69</v>
      </c>
      <c r="B26" s="150" t="s">
        <v>169</v>
      </c>
      <c r="C26" s="146" t="s">
        <v>51</v>
      </c>
      <c r="D26" s="25">
        <v>1359.2</v>
      </c>
      <c r="E26" s="137">
        <f>'Раздел IV'!B27</f>
        <v>1359</v>
      </c>
    </row>
    <row r="27" spans="1:5" s="155" customFormat="1" ht="15.75" x14ac:dyDescent="0.25">
      <c r="A27" s="152" t="s">
        <v>70</v>
      </c>
      <c r="B27" s="153" t="s">
        <v>48</v>
      </c>
      <c r="C27" s="154" t="s">
        <v>51</v>
      </c>
      <c r="D27" s="25">
        <v>226.8</v>
      </c>
      <c r="E27" s="137">
        <f>'Раздел IV'!B38</f>
        <v>226.75</v>
      </c>
    </row>
    <row r="28" spans="1:5" s="155" customFormat="1" ht="15.75" x14ac:dyDescent="0.25">
      <c r="A28" s="152" t="s">
        <v>71</v>
      </c>
      <c r="B28" s="153" t="s">
        <v>49</v>
      </c>
      <c r="C28" s="154" t="s">
        <v>51</v>
      </c>
      <c r="D28" s="25"/>
      <c r="E28" s="137">
        <f>'Раздел IV'!B49</f>
        <v>0</v>
      </c>
    </row>
    <row r="29" spans="1:5" s="155" customFormat="1" ht="15.75" x14ac:dyDescent="0.25">
      <c r="A29" s="152" t="s">
        <v>72</v>
      </c>
      <c r="B29" s="153" t="s">
        <v>50</v>
      </c>
      <c r="C29" s="154" t="s">
        <v>51</v>
      </c>
      <c r="D29" s="25">
        <v>106.5</v>
      </c>
      <c r="E29" s="137">
        <f>'Раздел IV'!B60</f>
        <v>106.49000000000001</v>
      </c>
    </row>
    <row r="30" spans="1:5" ht="47.25" x14ac:dyDescent="0.25">
      <c r="A30" s="292" t="s">
        <v>73</v>
      </c>
      <c r="B30" s="151" t="s">
        <v>373</v>
      </c>
      <c r="C30" s="293" t="s">
        <v>51</v>
      </c>
      <c r="D30" s="294">
        <f>SUM(D33,D35,D37,D39,D41)</f>
        <v>39.440000000000005</v>
      </c>
      <c r="E30" s="295">
        <f>SUM(E33,E35,E37,E39,E41)</f>
        <v>39.390000000000008</v>
      </c>
    </row>
    <row r="31" spans="1:5" ht="15.75" x14ac:dyDescent="0.25">
      <c r="A31" s="292"/>
      <c r="B31" s="151" t="s">
        <v>44</v>
      </c>
      <c r="C31" s="293"/>
      <c r="D31" s="294"/>
      <c r="E31" s="296"/>
    </row>
    <row r="32" spans="1:5" ht="15.75" x14ac:dyDescent="0.25">
      <c r="A32" s="149"/>
      <c r="B32" s="156" t="s">
        <v>249</v>
      </c>
      <c r="C32" s="146" t="s">
        <v>51</v>
      </c>
      <c r="D32" s="91" t="s">
        <v>46</v>
      </c>
      <c r="E32" s="91">
        <f>SUM(E34,E36,E38,E40,E42)</f>
        <v>14.839999999999998</v>
      </c>
    </row>
    <row r="33" spans="1:5" ht="15.75" x14ac:dyDescent="0.25">
      <c r="A33" s="149" t="s">
        <v>74</v>
      </c>
      <c r="B33" s="150" t="s">
        <v>47</v>
      </c>
      <c r="C33" s="146" t="s">
        <v>51</v>
      </c>
      <c r="D33" s="24">
        <v>0.5</v>
      </c>
      <c r="E33" s="91">
        <f>'Раздел IV'!C18</f>
        <v>0.5</v>
      </c>
    </row>
    <row r="34" spans="1:5" ht="15.75" x14ac:dyDescent="0.25">
      <c r="A34" s="149"/>
      <c r="B34" s="156" t="s">
        <v>249</v>
      </c>
      <c r="C34" s="146" t="s">
        <v>51</v>
      </c>
      <c r="D34" s="91" t="s">
        <v>46</v>
      </c>
      <c r="E34" s="92">
        <f>'Раздел IV'!D18</f>
        <v>0.5</v>
      </c>
    </row>
    <row r="35" spans="1:5" ht="15.75" x14ac:dyDescent="0.25">
      <c r="A35" s="149" t="s">
        <v>75</v>
      </c>
      <c r="B35" s="150" t="s">
        <v>169</v>
      </c>
      <c r="C35" s="146" t="s">
        <v>51</v>
      </c>
      <c r="D35" s="24">
        <v>38.5</v>
      </c>
      <c r="E35" s="91">
        <f>'Раздел IV'!C29</f>
        <v>38.450000000000003</v>
      </c>
    </row>
    <row r="36" spans="1:5" ht="15.75" x14ac:dyDescent="0.25">
      <c r="A36" s="149"/>
      <c r="B36" s="156" t="s">
        <v>249</v>
      </c>
      <c r="C36" s="146" t="s">
        <v>51</v>
      </c>
      <c r="D36" s="91" t="s">
        <v>46</v>
      </c>
      <c r="E36" s="92">
        <f>'Раздел IV'!D29</f>
        <v>13.899999999999999</v>
      </c>
    </row>
    <row r="37" spans="1:5" ht="15.75" x14ac:dyDescent="0.25">
      <c r="A37" s="149" t="s">
        <v>76</v>
      </c>
      <c r="B37" s="150" t="s">
        <v>48</v>
      </c>
      <c r="C37" s="146" t="s">
        <v>51</v>
      </c>
      <c r="D37" s="24">
        <v>0.35</v>
      </c>
      <c r="E37" s="91">
        <f>'Раздел IV'!C40</f>
        <v>0.35</v>
      </c>
    </row>
    <row r="38" spans="1:5" ht="15.75" x14ac:dyDescent="0.25">
      <c r="A38" s="149"/>
      <c r="B38" s="156" t="s">
        <v>249</v>
      </c>
      <c r="C38" s="146" t="s">
        <v>51</v>
      </c>
      <c r="D38" s="91" t="s">
        <v>46</v>
      </c>
      <c r="E38" s="92">
        <f>'Раздел IV'!D40</f>
        <v>0.35</v>
      </c>
    </row>
    <row r="39" spans="1:5" ht="15.75" x14ac:dyDescent="0.25">
      <c r="A39" s="149" t="s">
        <v>77</v>
      </c>
      <c r="B39" s="150" t="s">
        <v>49</v>
      </c>
      <c r="C39" s="146" t="s">
        <v>51</v>
      </c>
      <c r="D39" s="24"/>
      <c r="E39" s="91">
        <f>'Раздел IV'!C51</f>
        <v>0</v>
      </c>
    </row>
    <row r="40" spans="1:5" ht="15.75" x14ac:dyDescent="0.25">
      <c r="A40" s="149"/>
      <c r="B40" s="156" t="s">
        <v>249</v>
      </c>
      <c r="C40" s="146" t="s">
        <v>51</v>
      </c>
      <c r="D40" s="91" t="s">
        <v>46</v>
      </c>
      <c r="E40" s="92">
        <f>'Раздел IV'!D51</f>
        <v>0</v>
      </c>
    </row>
    <row r="41" spans="1:5" ht="15.75" x14ac:dyDescent="0.25">
      <c r="A41" s="149" t="s">
        <v>78</v>
      </c>
      <c r="B41" s="150" t="s">
        <v>50</v>
      </c>
      <c r="C41" s="146" t="s">
        <v>51</v>
      </c>
      <c r="D41" s="24">
        <v>0.09</v>
      </c>
      <c r="E41" s="91">
        <f>'Раздел IV'!C62</f>
        <v>0.09</v>
      </c>
    </row>
    <row r="42" spans="1:5" ht="15.75" x14ac:dyDescent="0.25">
      <c r="A42" s="149"/>
      <c r="B42" s="156" t="s">
        <v>249</v>
      </c>
      <c r="C42" s="146" t="s">
        <v>51</v>
      </c>
      <c r="D42" s="91" t="s">
        <v>46</v>
      </c>
      <c r="E42" s="92">
        <f>'Раздел IV'!D62</f>
        <v>0.09</v>
      </c>
    </row>
    <row r="43" spans="1:5" ht="81.75" x14ac:dyDescent="0.25">
      <c r="A43" s="299" t="s">
        <v>79</v>
      </c>
      <c r="B43" s="157" t="s">
        <v>374</v>
      </c>
      <c r="C43" s="301" t="s">
        <v>51</v>
      </c>
      <c r="D43" s="303">
        <f>SUM(D46,D48,D50,D52,D54)</f>
        <v>39.140000000000008</v>
      </c>
      <c r="E43" s="303">
        <f>SUM(E46,E48,E50,E52,E54)</f>
        <v>38.840000000000003</v>
      </c>
    </row>
    <row r="44" spans="1:5" ht="15.75" x14ac:dyDescent="0.25">
      <c r="A44" s="300"/>
      <c r="B44" s="158" t="s">
        <v>44</v>
      </c>
      <c r="C44" s="302"/>
      <c r="D44" s="304"/>
      <c r="E44" s="304"/>
    </row>
    <row r="45" spans="1:5" s="155" customFormat="1" ht="15.75" x14ac:dyDescent="0.25">
      <c r="A45" s="152"/>
      <c r="B45" s="159" t="s">
        <v>249</v>
      </c>
      <c r="C45" s="146" t="s">
        <v>51</v>
      </c>
      <c r="D45" s="92" t="s">
        <v>46</v>
      </c>
      <c r="E45" s="92">
        <f>SUM(E47,E49,E51,E53,E55)</f>
        <v>2.64</v>
      </c>
    </row>
    <row r="46" spans="1:5" s="155" customFormat="1" ht="15.75" x14ac:dyDescent="0.25">
      <c r="A46" s="152" t="s">
        <v>80</v>
      </c>
      <c r="B46" s="153" t="s">
        <v>47</v>
      </c>
      <c r="C46" s="146" t="s">
        <v>51</v>
      </c>
      <c r="D46" s="25">
        <v>0.5</v>
      </c>
      <c r="E46" s="92">
        <f>'Раздел IV'!B17</f>
        <v>0.5</v>
      </c>
    </row>
    <row r="47" spans="1:5" s="155" customFormat="1" ht="15.75" x14ac:dyDescent="0.25">
      <c r="A47" s="152"/>
      <c r="B47" s="159" t="s">
        <v>249</v>
      </c>
      <c r="C47" s="146" t="s">
        <v>51</v>
      </c>
      <c r="D47" s="92" t="s">
        <v>46</v>
      </c>
      <c r="E47" s="92">
        <f>'Раздел IV'!D17</f>
        <v>0.5</v>
      </c>
    </row>
    <row r="48" spans="1:5" s="155" customFormat="1" ht="15.75" x14ac:dyDescent="0.25">
      <c r="A48" s="152" t="s">
        <v>81</v>
      </c>
      <c r="B48" s="153" t="s">
        <v>169</v>
      </c>
      <c r="C48" s="146" t="s">
        <v>51</v>
      </c>
      <c r="D48" s="25">
        <v>38.200000000000003</v>
      </c>
      <c r="E48" s="92">
        <f>'Раздел IV'!B28</f>
        <v>37.9</v>
      </c>
    </row>
    <row r="49" spans="1:5" s="155" customFormat="1" ht="15.75" x14ac:dyDescent="0.25">
      <c r="A49" s="152"/>
      <c r="B49" s="159" t="s">
        <v>249</v>
      </c>
      <c r="C49" s="146" t="s">
        <v>51</v>
      </c>
      <c r="D49" s="92" t="s">
        <v>46</v>
      </c>
      <c r="E49" s="92">
        <f>'Раздел IV'!D28</f>
        <v>1.7</v>
      </c>
    </row>
    <row r="50" spans="1:5" s="155" customFormat="1" ht="15.75" x14ac:dyDescent="0.25">
      <c r="A50" s="152" t="s">
        <v>82</v>
      </c>
      <c r="B50" s="153" t="s">
        <v>48</v>
      </c>
      <c r="C50" s="154" t="s">
        <v>51</v>
      </c>
      <c r="D50" s="25">
        <v>0.35</v>
      </c>
      <c r="E50" s="92">
        <f>'Раздел IV'!B39</f>
        <v>0.35</v>
      </c>
    </row>
    <row r="51" spans="1:5" s="155" customFormat="1" ht="15.75" x14ac:dyDescent="0.25">
      <c r="A51" s="152"/>
      <c r="B51" s="159" t="s">
        <v>249</v>
      </c>
      <c r="C51" s="146" t="s">
        <v>51</v>
      </c>
      <c r="D51" s="92" t="s">
        <v>46</v>
      </c>
      <c r="E51" s="92">
        <f>'Раздел IV'!D39</f>
        <v>0.35</v>
      </c>
    </row>
    <row r="52" spans="1:5" s="155" customFormat="1" ht="15.75" x14ac:dyDescent="0.25">
      <c r="A52" s="152" t="s">
        <v>83</v>
      </c>
      <c r="B52" s="153" t="s">
        <v>49</v>
      </c>
      <c r="C52" s="154" t="s">
        <v>51</v>
      </c>
      <c r="D52" s="25"/>
      <c r="E52" s="92">
        <f>'Раздел IV'!B50</f>
        <v>0</v>
      </c>
    </row>
    <row r="53" spans="1:5" s="155" customFormat="1" ht="15.75" x14ac:dyDescent="0.25">
      <c r="A53" s="152"/>
      <c r="B53" s="159" t="s">
        <v>249</v>
      </c>
      <c r="C53" s="146" t="s">
        <v>51</v>
      </c>
      <c r="D53" s="92" t="s">
        <v>46</v>
      </c>
      <c r="E53" s="92">
        <f>'Раздел IV'!D50</f>
        <v>0</v>
      </c>
    </row>
    <row r="54" spans="1:5" s="155" customFormat="1" ht="15.75" x14ac:dyDescent="0.25">
      <c r="A54" s="152" t="s">
        <v>84</v>
      </c>
      <c r="B54" s="153" t="s">
        <v>50</v>
      </c>
      <c r="C54" s="154" t="s">
        <v>51</v>
      </c>
      <c r="D54" s="25">
        <v>0.09</v>
      </c>
      <c r="E54" s="92">
        <f>'Раздел IV'!B61</f>
        <v>0.09</v>
      </c>
    </row>
    <row r="55" spans="1:5" s="155" customFormat="1" ht="15.75" x14ac:dyDescent="0.25">
      <c r="A55" s="152"/>
      <c r="B55" s="159" t="s">
        <v>249</v>
      </c>
      <c r="C55" s="154" t="s">
        <v>51</v>
      </c>
      <c r="D55" s="92" t="s">
        <v>46</v>
      </c>
      <c r="E55" s="92">
        <f>'Раздел IV'!D61</f>
        <v>0.09</v>
      </c>
    </row>
    <row r="56" spans="1:5" ht="78.75" x14ac:dyDescent="0.25">
      <c r="A56" s="289" t="s">
        <v>85</v>
      </c>
      <c r="B56" s="148" t="s">
        <v>376</v>
      </c>
      <c r="C56" s="290" t="s">
        <v>52</v>
      </c>
      <c r="D56" s="291">
        <f>IF(D23&gt;0,D30/D23%,0)</f>
        <v>2.3295924394565861</v>
      </c>
      <c r="E56" s="291">
        <f>IF(E23&gt;0,E30/E23%,0)</f>
        <v>2.3269964672660901</v>
      </c>
    </row>
    <row r="57" spans="1:5" ht="15.75" x14ac:dyDescent="0.25">
      <c r="A57" s="289"/>
      <c r="B57" s="148" t="s">
        <v>44</v>
      </c>
      <c r="C57" s="290"/>
      <c r="D57" s="291"/>
      <c r="E57" s="291"/>
    </row>
    <row r="58" spans="1:5" ht="15.75" x14ac:dyDescent="0.25">
      <c r="A58" s="149"/>
      <c r="B58" s="156" t="s">
        <v>249</v>
      </c>
      <c r="C58" s="146" t="s">
        <v>52</v>
      </c>
      <c r="D58" s="91" t="s">
        <v>46</v>
      </c>
      <c r="E58" s="91">
        <f>IF(E23&gt;0,E32/E23%,0)</f>
        <v>0.87668513770573153</v>
      </c>
    </row>
    <row r="59" spans="1:5" ht="15.75" x14ac:dyDescent="0.25">
      <c r="A59" s="149" t="s">
        <v>86</v>
      </c>
      <c r="B59" s="150" t="s">
        <v>47</v>
      </c>
      <c r="C59" s="146" t="s">
        <v>52</v>
      </c>
      <c r="D59" s="91">
        <f>IF(D25&gt;0,D33/D25%,0)</f>
        <v>100</v>
      </c>
      <c r="E59" s="91">
        <f>IF(E25&gt;0,E33/E25%,0)</f>
        <v>100</v>
      </c>
    </row>
    <row r="60" spans="1:5" ht="15.75" x14ac:dyDescent="0.25">
      <c r="A60" s="149"/>
      <c r="B60" s="156" t="s">
        <v>249</v>
      </c>
      <c r="C60" s="146" t="s">
        <v>52</v>
      </c>
      <c r="D60" s="91" t="s">
        <v>46</v>
      </c>
      <c r="E60" s="91">
        <f>IF(E25&gt;0,E34/E25%,0)</f>
        <v>100</v>
      </c>
    </row>
    <row r="61" spans="1:5" ht="15.75" x14ac:dyDescent="0.25">
      <c r="A61" s="149" t="s">
        <v>87</v>
      </c>
      <c r="B61" s="150" t="s">
        <v>169</v>
      </c>
      <c r="C61" s="146" t="s">
        <v>52</v>
      </c>
      <c r="D61" s="91">
        <f>IF(D26&gt;0,D35/D26%,0)</f>
        <v>2.8325485579752794</v>
      </c>
      <c r="E61" s="91">
        <f>IF(E26&gt;0,E35/E26%,0)</f>
        <v>2.8292862398822667</v>
      </c>
    </row>
    <row r="62" spans="1:5" ht="15.75" x14ac:dyDescent="0.25">
      <c r="A62" s="149"/>
      <c r="B62" s="156" t="s">
        <v>249</v>
      </c>
      <c r="C62" s="146" t="s">
        <v>52</v>
      </c>
      <c r="D62" s="91" t="s">
        <v>46</v>
      </c>
      <c r="E62" s="91">
        <f>IF(E26&gt;0,E36/E26%,0)</f>
        <v>1.0228108903605591</v>
      </c>
    </row>
    <row r="63" spans="1:5" ht="15.75" x14ac:dyDescent="0.25">
      <c r="A63" s="149" t="s">
        <v>88</v>
      </c>
      <c r="B63" s="150" t="s">
        <v>48</v>
      </c>
      <c r="C63" s="146" t="s">
        <v>52</v>
      </c>
      <c r="D63" s="91">
        <f>IF(D27&gt;0,D37/D27%,0)</f>
        <v>0.15432098765432095</v>
      </c>
      <c r="E63" s="91">
        <f>IF(E27&gt;0,E37/E27%,0)</f>
        <v>0.15435501653803746</v>
      </c>
    </row>
    <row r="64" spans="1:5" ht="15.75" x14ac:dyDescent="0.25">
      <c r="A64" s="149"/>
      <c r="B64" s="156" t="s">
        <v>249</v>
      </c>
      <c r="C64" s="146" t="s">
        <v>52</v>
      </c>
      <c r="D64" s="91" t="s">
        <v>46</v>
      </c>
      <c r="E64" s="91">
        <f>IF(E27&gt;0,E38/E27%,0)</f>
        <v>0.15435501653803746</v>
      </c>
    </row>
    <row r="65" spans="1:5" ht="15.75" x14ac:dyDescent="0.25">
      <c r="A65" s="149" t="s">
        <v>89</v>
      </c>
      <c r="B65" s="150" t="s">
        <v>49</v>
      </c>
      <c r="C65" s="146" t="s">
        <v>52</v>
      </c>
      <c r="D65" s="91">
        <f>IF(D28&gt;0,D39/D28%,0)</f>
        <v>0</v>
      </c>
      <c r="E65" s="91">
        <f>IF(E28&gt;0,E39/E28%,0)</f>
        <v>0</v>
      </c>
    </row>
    <row r="66" spans="1:5" ht="15.75" x14ac:dyDescent="0.25">
      <c r="A66" s="149"/>
      <c r="B66" s="156" t="s">
        <v>249</v>
      </c>
      <c r="C66" s="146" t="s">
        <v>52</v>
      </c>
      <c r="D66" s="91" t="s">
        <v>46</v>
      </c>
      <c r="E66" s="91">
        <f>IF(E28&gt;0,E40/E28%,0)</f>
        <v>0</v>
      </c>
    </row>
    <row r="67" spans="1:5" ht="15.75" x14ac:dyDescent="0.25">
      <c r="A67" s="149" t="s">
        <v>90</v>
      </c>
      <c r="B67" s="150" t="s">
        <v>50</v>
      </c>
      <c r="C67" s="146" t="s">
        <v>52</v>
      </c>
      <c r="D67" s="91">
        <f>IF(D29&gt;0,D41/D29%,0)</f>
        <v>8.4507042253521125E-2</v>
      </c>
      <c r="E67" s="91">
        <f>IF(E29&gt;0,E41/E29%,0)</f>
        <v>8.4514977932200183E-2</v>
      </c>
    </row>
    <row r="68" spans="1:5" ht="15.75" x14ac:dyDescent="0.25">
      <c r="A68" s="149"/>
      <c r="B68" s="156" t="s">
        <v>249</v>
      </c>
      <c r="C68" s="146" t="s">
        <v>52</v>
      </c>
      <c r="D68" s="91" t="s">
        <v>46</v>
      </c>
      <c r="E68" s="91">
        <f>IF(E29&gt;0,E42/E29%,0)</f>
        <v>8.4514977932200183E-2</v>
      </c>
    </row>
    <row r="69" spans="1:5" ht="94.5" x14ac:dyDescent="0.25">
      <c r="A69" s="299" t="s">
        <v>91</v>
      </c>
      <c r="B69" s="157" t="s">
        <v>377</v>
      </c>
      <c r="C69" s="301" t="s">
        <v>52</v>
      </c>
      <c r="D69" s="303">
        <f>IF(D23&gt;0,D43/D23%,0)</f>
        <v>2.3118724158298884</v>
      </c>
      <c r="E69" s="303">
        <f>IF(E23&gt;0,E43/E23%,0)</f>
        <v>2.2945047674185055</v>
      </c>
    </row>
    <row r="70" spans="1:5" ht="15.75" x14ac:dyDescent="0.25">
      <c r="A70" s="300"/>
      <c r="B70" s="158" t="s">
        <v>44</v>
      </c>
      <c r="C70" s="302"/>
      <c r="D70" s="304"/>
      <c r="E70" s="304"/>
    </row>
    <row r="71" spans="1:5" ht="15.75" x14ac:dyDescent="0.25">
      <c r="A71" s="149"/>
      <c r="B71" s="159" t="s">
        <v>249</v>
      </c>
      <c r="C71" s="146" t="s">
        <v>52</v>
      </c>
      <c r="D71" s="92" t="s">
        <v>46</v>
      </c>
      <c r="E71" s="92">
        <f>IF(E23&gt;0,E45/E23%,0)</f>
        <v>0.15596015926840509</v>
      </c>
    </row>
    <row r="72" spans="1:5" ht="15.75" x14ac:dyDescent="0.25">
      <c r="A72" s="152" t="s">
        <v>92</v>
      </c>
      <c r="B72" s="153" t="s">
        <v>47</v>
      </c>
      <c r="C72" s="146" t="s">
        <v>52</v>
      </c>
      <c r="D72" s="92">
        <f>IF(D25&gt;0,D46/D25%,0)</f>
        <v>100</v>
      </c>
      <c r="E72" s="92">
        <f>IF(E25&gt;0,E46/E25%,0)</f>
        <v>100</v>
      </c>
    </row>
    <row r="73" spans="1:5" s="155" customFormat="1" ht="15.75" x14ac:dyDescent="0.25">
      <c r="A73" s="152"/>
      <c r="B73" s="159" t="s">
        <v>249</v>
      </c>
      <c r="C73" s="154" t="s">
        <v>52</v>
      </c>
      <c r="D73" s="92" t="s">
        <v>46</v>
      </c>
      <c r="E73" s="92">
        <f>IF(E25&gt;0,E47/E25%,0)</f>
        <v>100</v>
      </c>
    </row>
    <row r="74" spans="1:5" s="155" customFormat="1" ht="15.75" x14ac:dyDescent="0.25">
      <c r="A74" s="152" t="s">
        <v>93</v>
      </c>
      <c r="B74" s="153" t="s">
        <v>169</v>
      </c>
      <c r="C74" s="154" t="s">
        <v>52</v>
      </c>
      <c r="D74" s="92">
        <f>IF(D26&gt;0,D48/D26%,0)</f>
        <v>2.8104767510300177</v>
      </c>
      <c r="E74" s="92">
        <f>IF(E26&gt;0,E48/E26%,0)</f>
        <v>2.7888153053715965</v>
      </c>
    </row>
    <row r="75" spans="1:5" ht="15.75" x14ac:dyDescent="0.25">
      <c r="A75" s="152"/>
      <c r="B75" s="159" t="s">
        <v>249</v>
      </c>
      <c r="C75" s="146" t="s">
        <v>52</v>
      </c>
      <c r="D75" s="92" t="s">
        <v>46</v>
      </c>
      <c r="E75" s="92">
        <f>IF(E26&gt;0,E49/E26%,0)</f>
        <v>0.12509197939661515</v>
      </c>
    </row>
    <row r="76" spans="1:5" s="155" customFormat="1" ht="15.75" x14ac:dyDescent="0.25">
      <c r="A76" s="152" t="s">
        <v>94</v>
      </c>
      <c r="B76" s="153" t="s">
        <v>48</v>
      </c>
      <c r="C76" s="154" t="s">
        <v>52</v>
      </c>
      <c r="D76" s="92">
        <f>IF(D27&gt;0,D50/D27%,0)</f>
        <v>0.15432098765432095</v>
      </c>
      <c r="E76" s="92">
        <f>IF(E27&gt;0,E50/E27%,0)</f>
        <v>0.15435501653803746</v>
      </c>
    </row>
    <row r="77" spans="1:5" ht="15.75" x14ac:dyDescent="0.25">
      <c r="A77" s="152"/>
      <c r="B77" s="159" t="s">
        <v>249</v>
      </c>
      <c r="C77" s="146" t="s">
        <v>52</v>
      </c>
      <c r="D77" s="92" t="s">
        <v>46</v>
      </c>
      <c r="E77" s="92">
        <f>IF(E27&gt;0,E51/E27%,0)</f>
        <v>0.15435501653803746</v>
      </c>
    </row>
    <row r="78" spans="1:5" s="155" customFormat="1" ht="15.75" x14ac:dyDescent="0.25">
      <c r="A78" s="152" t="s">
        <v>95</v>
      </c>
      <c r="B78" s="153" t="s">
        <v>49</v>
      </c>
      <c r="C78" s="154" t="s">
        <v>52</v>
      </c>
      <c r="D78" s="92">
        <f>IF(D28&gt;0,D52/D28%,0)</f>
        <v>0</v>
      </c>
      <c r="E78" s="92">
        <f>IF(E28&gt;0,E52/E28%,0)</f>
        <v>0</v>
      </c>
    </row>
    <row r="79" spans="1:5" ht="15.75" x14ac:dyDescent="0.25">
      <c r="A79" s="152"/>
      <c r="B79" s="159" t="s">
        <v>249</v>
      </c>
      <c r="C79" s="146" t="s">
        <v>52</v>
      </c>
      <c r="D79" s="92" t="s">
        <v>46</v>
      </c>
      <c r="E79" s="92">
        <f>IF(E28&gt;0,E53/E28%,0)</f>
        <v>0</v>
      </c>
    </row>
    <row r="80" spans="1:5" s="155" customFormat="1" ht="15.75" x14ac:dyDescent="0.25">
      <c r="A80" s="152" t="s">
        <v>96</v>
      </c>
      <c r="B80" s="153" t="s">
        <v>50</v>
      </c>
      <c r="C80" s="154" t="s">
        <v>52</v>
      </c>
      <c r="D80" s="92">
        <f>IF(D29&gt;0,D54/D29%,0)</f>
        <v>8.4507042253521125E-2</v>
      </c>
      <c r="E80" s="92">
        <f>IF(E29&gt;0,E54/E29%,0)</f>
        <v>8.4514977932200183E-2</v>
      </c>
    </row>
    <row r="81" spans="1:5" s="155" customFormat="1" ht="15.75" x14ac:dyDescent="0.25">
      <c r="A81" s="152"/>
      <c r="B81" s="159" t="s">
        <v>249</v>
      </c>
      <c r="C81" s="154" t="s">
        <v>52</v>
      </c>
      <c r="D81" s="92" t="s">
        <v>46</v>
      </c>
      <c r="E81" s="92">
        <f>IF(E29&gt;0,E55/E29%,0)</f>
        <v>8.4514977932200183E-2</v>
      </c>
    </row>
    <row r="82" spans="1:5" ht="15.75" x14ac:dyDescent="0.25">
      <c r="A82" s="152" t="s">
        <v>97</v>
      </c>
      <c r="B82" s="153" t="s">
        <v>126</v>
      </c>
      <c r="C82" s="154"/>
      <c r="D82" s="120"/>
      <c r="E82" s="93"/>
    </row>
    <row r="83" spans="1:5" ht="31.5" x14ac:dyDescent="0.25">
      <c r="A83" s="305" t="s">
        <v>98</v>
      </c>
      <c r="B83" s="160" t="s">
        <v>130</v>
      </c>
      <c r="C83" s="154" t="s">
        <v>45</v>
      </c>
      <c r="D83" s="93" t="s">
        <v>46</v>
      </c>
      <c r="E83" s="93">
        <f>SUM(E84:E87)</f>
        <v>15</v>
      </c>
    </row>
    <row r="84" spans="1:5" ht="15.75" x14ac:dyDescent="0.25">
      <c r="A84" s="306"/>
      <c r="B84" s="161" t="s">
        <v>162</v>
      </c>
      <c r="C84" s="154" t="s">
        <v>45</v>
      </c>
      <c r="D84" s="93" t="s">
        <v>46</v>
      </c>
      <c r="E84" s="27">
        <v>5</v>
      </c>
    </row>
    <row r="85" spans="1:5" ht="15.75" x14ac:dyDescent="0.25">
      <c r="A85" s="306"/>
      <c r="B85" s="161" t="s">
        <v>163</v>
      </c>
      <c r="C85" s="154" t="s">
        <v>45</v>
      </c>
      <c r="D85" s="93" t="s">
        <v>46</v>
      </c>
      <c r="E85" s="27">
        <v>1</v>
      </c>
    </row>
    <row r="86" spans="1:5" ht="15.75" x14ac:dyDescent="0.25">
      <c r="A86" s="306"/>
      <c r="B86" s="161" t="s">
        <v>131</v>
      </c>
      <c r="C86" s="154" t="s">
        <v>45</v>
      </c>
      <c r="D86" s="93" t="s">
        <v>46</v>
      </c>
      <c r="E86" s="27">
        <v>7</v>
      </c>
    </row>
    <row r="87" spans="1:5" ht="15.75" x14ac:dyDescent="0.25">
      <c r="A87" s="307"/>
      <c r="B87" s="161" t="s">
        <v>132</v>
      </c>
      <c r="C87" s="154" t="s">
        <v>45</v>
      </c>
      <c r="D87" s="93" t="s">
        <v>46</v>
      </c>
      <c r="E87" s="27">
        <v>2</v>
      </c>
    </row>
    <row r="88" spans="1:5" ht="31.5" x14ac:dyDescent="0.25">
      <c r="A88" s="152" t="s">
        <v>99</v>
      </c>
      <c r="B88" s="160" t="s">
        <v>250</v>
      </c>
      <c r="C88" s="154" t="s">
        <v>45</v>
      </c>
      <c r="D88" s="93" t="s">
        <v>46</v>
      </c>
      <c r="E88" s="27">
        <v>0</v>
      </c>
    </row>
    <row r="89" spans="1:5" ht="15.75" x14ac:dyDescent="0.25">
      <c r="A89" s="152" t="s">
        <v>100</v>
      </c>
      <c r="B89" s="160" t="s">
        <v>251</v>
      </c>
      <c r="C89" s="154" t="s">
        <v>45</v>
      </c>
      <c r="D89" s="93" t="s">
        <v>46</v>
      </c>
      <c r="E89" s="27">
        <v>15</v>
      </c>
    </row>
    <row r="90" spans="1:5" s="155" customFormat="1" ht="15.75" x14ac:dyDescent="0.25">
      <c r="A90" s="152" t="s">
        <v>101</v>
      </c>
      <c r="B90" s="160" t="s">
        <v>252</v>
      </c>
      <c r="C90" s="154" t="s">
        <v>45</v>
      </c>
      <c r="D90" s="93" t="s">
        <v>46</v>
      </c>
      <c r="E90" s="27">
        <v>0</v>
      </c>
    </row>
    <row r="91" spans="1:5" s="155" customFormat="1" ht="50.25" x14ac:dyDescent="0.25">
      <c r="A91" s="305" t="s">
        <v>102</v>
      </c>
      <c r="B91" s="162" t="s">
        <v>506</v>
      </c>
      <c r="C91" s="154" t="s">
        <v>127</v>
      </c>
      <c r="D91" s="93" t="s">
        <v>46</v>
      </c>
      <c r="E91" s="93">
        <f>SUM(E92:E93)</f>
        <v>0</v>
      </c>
    </row>
    <row r="92" spans="1:5" s="155" customFormat="1" ht="31.5" x14ac:dyDescent="0.25">
      <c r="A92" s="306"/>
      <c r="B92" s="163" t="s">
        <v>128</v>
      </c>
      <c r="C92" s="154" t="s">
        <v>127</v>
      </c>
      <c r="D92" s="93" t="s">
        <v>46</v>
      </c>
      <c r="E92" s="27"/>
    </row>
    <row r="93" spans="1:5" s="155" customFormat="1" ht="15.75" x14ac:dyDescent="0.25">
      <c r="A93" s="307"/>
      <c r="B93" s="163" t="s">
        <v>129</v>
      </c>
      <c r="C93" s="154" t="s">
        <v>127</v>
      </c>
      <c r="D93" s="93" t="s">
        <v>46</v>
      </c>
      <c r="E93" s="27"/>
    </row>
    <row r="94" spans="1:5" s="155" customFormat="1" ht="31.5" x14ac:dyDescent="0.25">
      <c r="A94" s="152" t="s">
        <v>371</v>
      </c>
      <c r="B94" s="162" t="s">
        <v>509</v>
      </c>
      <c r="C94" s="164" t="s">
        <v>45</v>
      </c>
      <c r="D94" s="93" t="s">
        <v>46</v>
      </c>
      <c r="E94" s="27">
        <v>63</v>
      </c>
    </row>
    <row r="95" spans="1:5" s="155" customFormat="1" ht="31.5" x14ac:dyDescent="0.25">
      <c r="A95" s="152" t="s">
        <v>440</v>
      </c>
      <c r="B95" s="160" t="s">
        <v>413</v>
      </c>
      <c r="C95" s="154" t="s">
        <v>45</v>
      </c>
      <c r="D95" s="93" t="s">
        <v>46</v>
      </c>
      <c r="E95" s="93">
        <f>SUM('Раздел I'!D232,'Раздел I'!D237)</f>
        <v>0</v>
      </c>
    </row>
    <row r="96" spans="1:5" s="155" customFormat="1" ht="31.5" x14ac:dyDescent="0.25">
      <c r="A96" s="165" t="s">
        <v>441</v>
      </c>
      <c r="B96" s="160" t="s">
        <v>434</v>
      </c>
      <c r="C96" s="164" t="s">
        <v>45</v>
      </c>
      <c r="D96" s="120" t="s">
        <v>46</v>
      </c>
      <c r="E96" s="26"/>
    </row>
    <row r="97" spans="1:5" s="155" customFormat="1" ht="15.75" x14ac:dyDescent="0.25">
      <c r="A97" s="152" t="s">
        <v>103</v>
      </c>
      <c r="B97" s="153" t="s">
        <v>435</v>
      </c>
      <c r="C97" s="166"/>
      <c r="D97" s="93"/>
      <c r="E97" s="93"/>
    </row>
    <row r="98" spans="1:5" s="155" customFormat="1" ht="51" x14ac:dyDescent="0.25">
      <c r="A98" s="152" t="s">
        <v>110</v>
      </c>
      <c r="B98" s="167" t="s">
        <v>436</v>
      </c>
      <c r="C98" s="166" t="s">
        <v>53</v>
      </c>
      <c r="D98" s="93" t="s">
        <v>46</v>
      </c>
      <c r="E98" s="27"/>
    </row>
    <row r="99" spans="1:5" s="155" customFormat="1" ht="51" x14ac:dyDescent="0.25">
      <c r="A99" s="152" t="s">
        <v>111</v>
      </c>
      <c r="B99" s="167" t="s">
        <v>437</v>
      </c>
      <c r="C99" s="166" t="s">
        <v>53</v>
      </c>
      <c r="D99" s="93" t="s">
        <v>46</v>
      </c>
      <c r="E99" s="27"/>
    </row>
    <row r="100" spans="1:5" s="155" customFormat="1" ht="18.75" x14ac:dyDescent="0.25">
      <c r="A100" s="152" t="s">
        <v>104</v>
      </c>
      <c r="B100" s="168" t="s">
        <v>439</v>
      </c>
      <c r="C100" s="154"/>
      <c r="D100" s="93"/>
      <c r="E100" s="93"/>
    </row>
    <row r="101" spans="1:5" s="155" customFormat="1" ht="47.25" x14ac:dyDescent="0.25">
      <c r="A101" s="152" t="s">
        <v>220</v>
      </c>
      <c r="B101" s="167" t="s">
        <v>436</v>
      </c>
      <c r="C101" s="154" t="s">
        <v>54</v>
      </c>
      <c r="D101" s="93" t="s">
        <v>46</v>
      </c>
      <c r="E101" s="27">
        <v>100</v>
      </c>
    </row>
    <row r="102" spans="1:5" s="155" customFormat="1" ht="47.25" x14ac:dyDescent="0.25">
      <c r="A102" s="152" t="s">
        <v>222</v>
      </c>
      <c r="B102" s="167" t="s">
        <v>437</v>
      </c>
      <c r="C102" s="154" t="s">
        <v>54</v>
      </c>
      <c r="D102" s="93" t="s">
        <v>46</v>
      </c>
      <c r="E102" s="27"/>
    </row>
    <row r="103" spans="1:5" s="155" customFormat="1" ht="50.25" x14ac:dyDescent="0.25">
      <c r="A103" s="286" t="s">
        <v>105</v>
      </c>
      <c r="B103" s="168" t="s">
        <v>379</v>
      </c>
      <c r="C103" s="287" t="s">
        <v>51</v>
      </c>
      <c r="D103" s="288">
        <f>SUM(D105,D106,D107,D108,D109,D110,D111)</f>
        <v>0.2</v>
      </c>
      <c r="E103" s="288">
        <f>SUM(E105,E106,E107,E108,E109,E110,E111)</f>
        <v>0.2</v>
      </c>
    </row>
    <row r="104" spans="1:5" s="155" customFormat="1" ht="15.75" x14ac:dyDescent="0.25">
      <c r="A104" s="286"/>
      <c r="B104" s="153" t="s">
        <v>44</v>
      </c>
      <c r="C104" s="287"/>
      <c r="D104" s="288"/>
      <c r="E104" s="288"/>
    </row>
    <row r="105" spans="1:5" s="155" customFormat="1" ht="15.75" x14ac:dyDescent="0.25">
      <c r="A105" s="169"/>
      <c r="B105" s="167" t="s">
        <v>55</v>
      </c>
      <c r="C105" s="154" t="s">
        <v>51</v>
      </c>
      <c r="D105" s="121">
        <v>0.2</v>
      </c>
      <c r="E105" s="121">
        <v>0.2</v>
      </c>
    </row>
    <row r="106" spans="1:5" s="155" customFormat="1" ht="15.75" x14ac:dyDescent="0.25">
      <c r="A106" s="169"/>
      <c r="B106" s="167" t="s">
        <v>47</v>
      </c>
      <c r="C106" s="154" t="s">
        <v>51</v>
      </c>
      <c r="D106" s="121"/>
      <c r="E106" s="121"/>
    </row>
    <row r="107" spans="1:5" s="155" customFormat="1" ht="15.75" x14ac:dyDescent="0.25">
      <c r="A107" s="169"/>
      <c r="B107" s="167" t="s">
        <v>169</v>
      </c>
      <c r="C107" s="154" t="s">
        <v>51</v>
      </c>
      <c r="D107" s="121"/>
      <c r="E107" s="121"/>
    </row>
    <row r="108" spans="1:5" s="155" customFormat="1" ht="15.75" x14ac:dyDescent="0.25">
      <c r="A108" s="169"/>
      <c r="B108" s="167" t="s">
        <v>48</v>
      </c>
      <c r="C108" s="154" t="s">
        <v>51</v>
      </c>
      <c r="D108" s="121"/>
      <c r="E108" s="121"/>
    </row>
    <row r="109" spans="1:5" s="155" customFormat="1" ht="15.75" x14ac:dyDescent="0.25">
      <c r="A109" s="169"/>
      <c r="B109" s="167" t="s">
        <v>49</v>
      </c>
      <c r="C109" s="154" t="s">
        <v>51</v>
      </c>
      <c r="D109" s="121"/>
      <c r="E109" s="121"/>
    </row>
    <row r="110" spans="1:5" s="155" customFormat="1" ht="15.75" x14ac:dyDescent="0.25">
      <c r="A110" s="169"/>
      <c r="B110" s="167" t="s">
        <v>50</v>
      </c>
      <c r="C110" s="154" t="s">
        <v>51</v>
      </c>
      <c r="D110" s="121"/>
      <c r="E110" s="121"/>
    </row>
    <row r="111" spans="1:5" s="155" customFormat="1" ht="15.75" x14ac:dyDescent="0.25">
      <c r="A111" s="169"/>
      <c r="B111" s="167" t="s">
        <v>508</v>
      </c>
      <c r="C111" s="154" t="s">
        <v>51</v>
      </c>
      <c r="D111" s="121"/>
      <c r="E111" s="121"/>
    </row>
    <row r="112" spans="1:5" s="155" customFormat="1" ht="31.5" x14ac:dyDescent="0.25">
      <c r="A112" s="152" t="s">
        <v>106</v>
      </c>
      <c r="B112" s="168" t="s">
        <v>370</v>
      </c>
      <c r="C112" s="154" t="s">
        <v>52</v>
      </c>
      <c r="D112" s="93" t="s">
        <v>46</v>
      </c>
      <c r="E112" s="137">
        <f>IF(E113+E114&gt;0,E113/(E113+E114)*100,0)</f>
        <v>3.3442384587422755</v>
      </c>
    </row>
    <row r="113" spans="1:5" s="155" customFormat="1" ht="15.75" x14ac:dyDescent="0.25">
      <c r="A113" s="152"/>
      <c r="B113" s="170" t="s">
        <v>450</v>
      </c>
      <c r="C113" s="154" t="s">
        <v>127</v>
      </c>
      <c r="D113" s="93" t="s">
        <v>46</v>
      </c>
      <c r="E113" s="93">
        <f>'Раздел VI'!D8</f>
        <v>92</v>
      </c>
    </row>
    <row r="114" spans="1:5" s="155" customFormat="1" ht="31.5" x14ac:dyDescent="0.25">
      <c r="A114" s="152"/>
      <c r="B114" s="170" t="s">
        <v>451</v>
      </c>
      <c r="C114" s="154" t="s">
        <v>127</v>
      </c>
      <c r="D114" s="93" t="s">
        <v>46</v>
      </c>
      <c r="E114" s="93">
        <f>'Раздел VI'!C8</f>
        <v>2659</v>
      </c>
    </row>
    <row r="115" spans="1:5" s="155" customFormat="1" ht="38.25" customHeight="1" x14ac:dyDescent="0.25">
      <c r="A115" s="165" t="s">
        <v>107</v>
      </c>
      <c r="B115" s="168" t="s">
        <v>503</v>
      </c>
      <c r="C115" s="164" t="s">
        <v>52</v>
      </c>
      <c r="D115" s="120" t="s">
        <v>46</v>
      </c>
      <c r="E115" s="92">
        <f>IF(E91+E116&gt;0,E91/(E91+E116)*100,0)</f>
        <v>0</v>
      </c>
    </row>
    <row r="116" spans="1:5" s="155" customFormat="1" ht="50.25" x14ac:dyDescent="0.25">
      <c r="A116" s="165"/>
      <c r="B116" s="160" t="s">
        <v>504</v>
      </c>
      <c r="C116" s="164" t="s">
        <v>127</v>
      </c>
      <c r="D116" s="120" t="s">
        <v>46</v>
      </c>
      <c r="E116" s="26">
        <v>0</v>
      </c>
    </row>
    <row r="117" spans="1:5" s="155" customFormat="1" ht="36" customHeight="1" x14ac:dyDescent="0.25">
      <c r="A117" s="285" t="s">
        <v>372</v>
      </c>
      <c r="B117" s="285"/>
      <c r="C117" s="285"/>
      <c r="D117" s="285"/>
      <c r="E117" s="285"/>
    </row>
    <row r="118" spans="1:5" s="155" customFormat="1" ht="70.5" customHeight="1" x14ac:dyDescent="0.25">
      <c r="A118" s="285" t="s">
        <v>375</v>
      </c>
      <c r="B118" s="285"/>
      <c r="C118" s="285"/>
      <c r="D118" s="285"/>
      <c r="E118" s="285"/>
    </row>
    <row r="119" spans="1:5" s="155" customFormat="1" ht="38.25" customHeight="1" x14ac:dyDescent="0.25">
      <c r="A119" s="285" t="s">
        <v>378</v>
      </c>
      <c r="B119" s="285"/>
      <c r="C119" s="285"/>
      <c r="D119" s="285"/>
      <c r="E119" s="285"/>
    </row>
    <row r="120" spans="1:5" s="155" customFormat="1" ht="21" customHeight="1" x14ac:dyDescent="0.25">
      <c r="A120" s="285" t="s">
        <v>438</v>
      </c>
      <c r="B120" s="285"/>
      <c r="C120" s="285"/>
      <c r="D120" s="285"/>
      <c r="E120" s="285"/>
    </row>
    <row r="121" spans="1:5" s="171" customFormat="1" ht="37.5" customHeight="1" x14ac:dyDescent="0.25">
      <c r="A121" s="285" t="s">
        <v>380</v>
      </c>
      <c r="B121" s="285"/>
      <c r="C121" s="285"/>
      <c r="D121" s="285"/>
      <c r="E121" s="285"/>
    </row>
    <row r="122" spans="1:5" ht="40.5" customHeight="1" x14ac:dyDescent="0.25">
      <c r="A122" s="283" t="s">
        <v>505</v>
      </c>
      <c r="B122" s="283"/>
      <c r="C122" s="283"/>
      <c r="D122" s="283"/>
      <c r="E122" s="283"/>
    </row>
  </sheetData>
  <sheetProtection password="C7D9" sheet="1" objects="1" scenarios="1" formatCells="0" formatColumns="0" formatRows="0" sort="0" autoFilter="0"/>
  <mergeCells count="48">
    <mergeCell ref="A43:A44"/>
    <mergeCell ref="C43:C44"/>
    <mergeCell ref="D43:D44"/>
    <mergeCell ref="E43:E44"/>
    <mergeCell ref="A118:E118"/>
    <mergeCell ref="A8:A9"/>
    <mergeCell ref="C8:C9"/>
    <mergeCell ref="D8:D9"/>
    <mergeCell ref="E8:E9"/>
    <mergeCell ref="A15:E15"/>
    <mergeCell ref="A4:A6"/>
    <mergeCell ref="B4:B6"/>
    <mergeCell ref="C4:C6"/>
    <mergeCell ref="D4:E4"/>
    <mergeCell ref="D5:D6"/>
    <mergeCell ref="A119:E119"/>
    <mergeCell ref="A120:E120"/>
    <mergeCell ref="E56:E57"/>
    <mergeCell ref="A121:E121"/>
    <mergeCell ref="A69:A70"/>
    <mergeCell ref="C69:C70"/>
    <mergeCell ref="D69:D70"/>
    <mergeCell ref="E69:E70"/>
    <mergeCell ref="A91:A93"/>
    <mergeCell ref="A83:A87"/>
    <mergeCell ref="C23:C24"/>
    <mergeCell ref="D23:D24"/>
    <mergeCell ref="E23:E24"/>
    <mergeCell ref="A16:A17"/>
    <mergeCell ref="C16:C17"/>
    <mergeCell ref="D16:D17"/>
    <mergeCell ref="E16:E17"/>
    <mergeCell ref="A122:E122"/>
    <mergeCell ref="A1:E1"/>
    <mergeCell ref="A2:E2"/>
    <mergeCell ref="A117:E117"/>
    <mergeCell ref="A103:A104"/>
    <mergeCell ref="C103:C104"/>
    <mergeCell ref="D103:D104"/>
    <mergeCell ref="E103:E104"/>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91"/>
  <sheetViews>
    <sheetView workbookViewId="0">
      <pane ySplit="7" topLeftCell="A84" activePane="bottomLeft" state="frozen"/>
      <selection pane="bottomLeft" activeCell="B91" sqref="B91"/>
    </sheetView>
  </sheetViews>
  <sheetFormatPr defaultRowHeight="15.75" x14ac:dyDescent="0.25"/>
  <cols>
    <col min="1" max="1" width="13.5703125" style="172" customWidth="1"/>
    <col min="2" max="2" width="10.7109375" style="172" customWidth="1"/>
    <col min="3" max="4" width="19.28515625" style="172" customWidth="1"/>
    <col min="5" max="8" width="19" style="172" customWidth="1"/>
    <col min="9" max="16384" width="9.140625" style="172"/>
  </cols>
  <sheetData>
    <row r="1" spans="1:8" ht="16.5" x14ac:dyDescent="0.25">
      <c r="A1" s="319" t="s">
        <v>168</v>
      </c>
      <c r="B1" s="319"/>
      <c r="C1" s="319"/>
      <c r="D1" s="319"/>
      <c r="E1" s="319"/>
      <c r="F1" s="319"/>
      <c r="G1" s="319"/>
      <c r="H1" s="319"/>
    </row>
    <row r="3" spans="1:8" x14ac:dyDescent="0.25">
      <c r="A3" s="323" t="s">
        <v>139</v>
      </c>
      <c r="B3" s="323" t="s">
        <v>253</v>
      </c>
      <c r="C3" s="323"/>
      <c r="D3" s="323"/>
      <c r="E3" s="323"/>
      <c r="F3" s="323"/>
      <c r="G3" s="323"/>
      <c r="H3" s="323"/>
    </row>
    <row r="4" spans="1:8" ht="15.75" customHeight="1" x14ac:dyDescent="0.25">
      <c r="A4" s="323"/>
      <c r="B4" s="323" t="s">
        <v>133</v>
      </c>
      <c r="C4" s="324" t="s">
        <v>138</v>
      </c>
      <c r="D4" s="325"/>
      <c r="E4" s="325"/>
      <c r="F4" s="325"/>
      <c r="G4" s="325"/>
      <c r="H4" s="326"/>
    </row>
    <row r="5" spans="1:8" x14ac:dyDescent="0.25">
      <c r="A5" s="323"/>
      <c r="B5" s="323"/>
      <c r="C5" s="327" t="s">
        <v>135</v>
      </c>
      <c r="D5" s="327" t="s">
        <v>136</v>
      </c>
      <c r="E5" s="323" t="s">
        <v>134</v>
      </c>
      <c r="F5" s="323"/>
      <c r="G5" s="323"/>
      <c r="H5" s="323"/>
    </row>
    <row r="6" spans="1:8" ht="51" x14ac:dyDescent="0.25">
      <c r="A6" s="323"/>
      <c r="B6" s="323"/>
      <c r="C6" s="328"/>
      <c r="D6" s="328"/>
      <c r="E6" s="173" t="s">
        <v>137</v>
      </c>
      <c r="F6" s="174" t="s">
        <v>144</v>
      </c>
      <c r="G6" s="173" t="s">
        <v>145</v>
      </c>
      <c r="H6" s="173" t="s">
        <v>146</v>
      </c>
    </row>
    <row r="7" spans="1:8" x14ac:dyDescent="0.25">
      <c r="A7" s="173">
        <v>1</v>
      </c>
      <c r="B7" s="173">
        <v>2</v>
      </c>
      <c r="C7" s="173">
        <v>3</v>
      </c>
      <c r="D7" s="173">
        <v>4</v>
      </c>
      <c r="E7" s="173">
        <v>5</v>
      </c>
      <c r="F7" s="174">
        <v>6</v>
      </c>
      <c r="G7" s="173">
        <v>7</v>
      </c>
      <c r="H7" s="173">
        <v>8</v>
      </c>
    </row>
    <row r="8" spans="1:8" s="175" customFormat="1" x14ac:dyDescent="0.25">
      <c r="A8" s="320" t="s">
        <v>140</v>
      </c>
      <c r="B8" s="321"/>
      <c r="C8" s="321"/>
      <c r="D8" s="321"/>
      <c r="E8" s="321"/>
      <c r="F8" s="321"/>
      <c r="G8" s="321"/>
      <c r="H8" s="322"/>
    </row>
    <row r="9" spans="1:8" s="175" customFormat="1" ht="16.5" thickBot="1" x14ac:dyDescent="0.3">
      <c r="A9" s="177">
        <v>42736</v>
      </c>
      <c r="B9" s="95">
        <f>SUM(C9:D9)</f>
        <v>0</v>
      </c>
      <c r="C9" s="28"/>
      <c r="D9" s="95">
        <f>SUM(E9:H9)</f>
        <v>0</v>
      </c>
      <c r="E9" s="28"/>
      <c r="F9" s="28"/>
      <c r="G9" s="28"/>
      <c r="H9" s="28"/>
    </row>
    <row r="10" spans="1:8" s="175" customFormat="1" x14ac:dyDescent="0.25">
      <c r="A10" s="178">
        <v>42826</v>
      </c>
      <c r="B10" s="96">
        <f t="shared" ref="B10:B21" si="0">SUM(C10:D10)</f>
        <v>0</v>
      </c>
      <c r="C10" s="30"/>
      <c r="D10" s="96">
        <f t="shared" ref="D10:D21" si="1">SUM(E10:H10)</f>
        <v>0</v>
      </c>
      <c r="E10" s="30"/>
      <c r="F10" s="30"/>
      <c r="G10" s="30"/>
      <c r="H10" s="30"/>
    </row>
    <row r="11" spans="1:8" s="175" customFormat="1" x14ac:dyDescent="0.25">
      <c r="A11" s="176">
        <v>42917</v>
      </c>
      <c r="B11" s="93">
        <f t="shared" si="0"/>
        <v>0</v>
      </c>
      <c r="C11" s="27"/>
      <c r="D11" s="93">
        <f t="shared" si="1"/>
        <v>0</v>
      </c>
      <c r="E11" s="27"/>
      <c r="F11" s="27"/>
      <c r="G11" s="27"/>
      <c r="H11" s="27"/>
    </row>
    <row r="12" spans="1:8" s="175" customFormat="1" x14ac:dyDescent="0.25">
      <c r="A12" s="176">
        <v>43009</v>
      </c>
      <c r="B12" s="93">
        <f t="shared" si="0"/>
        <v>0</v>
      </c>
      <c r="C12" s="27"/>
      <c r="D12" s="93">
        <f t="shared" si="1"/>
        <v>0</v>
      </c>
      <c r="E12" s="27"/>
      <c r="F12" s="27"/>
      <c r="G12" s="27"/>
      <c r="H12" s="27"/>
    </row>
    <row r="13" spans="1:8" s="175" customFormat="1" ht="16.5" thickBot="1" x14ac:dyDescent="0.3">
      <c r="A13" s="207">
        <v>43101</v>
      </c>
      <c r="B13" s="206">
        <f t="shared" si="0"/>
        <v>0</v>
      </c>
      <c r="C13" s="208"/>
      <c r="D13" s="206">
        <f t="shared" si="1"/>
        <v>0</v>
      </c>
      <c r="E13" s="208"/>
      <c r="F13" s="208"/>
      <c r="G13" s="208"/>
      <c r="H13" s="208"/>
    </row>
    <row r="14" spans="1:8" s="175" customFormat="1" x14ac:dyDescent="0.25">
      <c r="A14" s="178">
        <v>43191</v>
      </c>
      <c r="B14" s="96">
        <f t="shared" si="0"/>
        <v>1</v>
      </c>
      <c r="C14" s="30">
        <v>1</v>
      </c>
      <c r="D14" s="96">
        <f t="shared" si="1"/>
        <v>0</v>
      </c>
      <c r="E14" s="30"/>
      <c r="F14" s="30"/>
      <c r="G14" s="30"/>
      <c r="H14" s="30"/>
    </row>
    <row r="15" spans="1:8" s="175" customFormat="1" x14ac:dyDescent="0.25">
      <c r="A15" s="176">
        <v>43282</v>
      </c>
      <c r="B15" s="93">
        <f t="shared" si="0"/>
        <v>3</v>
      </c>
      <c r="C15" s="27">
        <v>1</v>
      </c>
      <c r="D15" s="93">
        <f t="shared" si="1"/>
        <v>2</v>
      </c>
      <c r="E15" s="27"/>
      <c r="F15" s="27"/>
      <c r="G15" s="27">
        <v>2</v>
      </c>
      <c r="H15" s="27"/>
    </row>
    <row r="16" spans="1:8" s="175" customFormat="1" ht="16.5" thickBot="1" x14ac:dyDescent="0.3">
      <c r="A16" s="177">
        <v>43374</v>
      </c>
      <c r="B16" s="95">
        <f t="shared" si="0"/>
        <v>3</v>
      </c>
      <c r="C16" s="28">
        <v>1</v>
      </c>
      <c r="D16" s="95">
        <f t="shared" si="1"/>
        <v>2</v>
      </c>
      <c r="E16" s="28"/>
      <c r="F16" s="28"/>
      <c r="G16" s="28">
        <v>2</v>
      </c>
      <c r="H16" s="28"/>
    </row>
    <row r="17" spans="1:8" s="175" customFormat="1" x14ac:dyDescent="0.25">
      <c r="A17" s="222">
        <v>43466</v>
      </c>
      <c r="B17" s="223">
        <f t="shared" si="0"/>
        <v>5</v>
      </c>
      <c r="C17" s="224">
        <v>1</v>
      </c>
      <c r="D17" s="223">
        <f t="shared" si="1"/>
        <v>4</v>
      </c>
      <c r="E17" s="221"/>
      <c r="F17" s="221">
        <v>2</v>
      </c>
      <c r="G17" s="221">
        <v>2</v>
      </c>
      <c r="H17" s="221"/>
    </row>
    <row r="18" spans="1:8" s="175" customFormat="1" x14ac:dyDescent="0.25">
      <c r="A18" s="178">
        <v>43556</v>
      </c>
      <c r="B18" s="96">
        <f t="shared" si="0"/>
        <v>6</v>
      </c>
      <c r="C18" s="221">
        <v>1</v>
      </c>
      <c r="D18" s="96">
        <f t="shared" si="1"/>
        <v>5</v>
      </c>
      <c r="E18" s="27"/>
      <c r="F18" s="27">
        <v>3</v>
      </c>
      <c r="G18" s="27">
        <v>2</v>
      </c>
      <c r="H18" s="27"/>
    </row>
    <row r="19" spans="1:8" s="175" customFormat="1" x14ac:dyDescent="0.25">
      <c r="A19" s="176">
        <v>43647</v>
      </c>
      <c r="B19" s="93">
        <f t="shared" si="0"/>
        <v>7</v>
      </c>
      <c r="C19" s="27">
        <v>1</v>
      </c>
      <c r="D19" s="93">
        <f t="shared" si="1"/>
        <v>6</v>
      </c>
      <c r="E19" s="27"/>
      <c r="F19" s="27">
        <v>4</v>
      </c>
      <c r="G19" s="27">
        <v>2</v>
      </c>
      <c r="H19" s="27"/>
    </row>
    <row r="20" spans="1:8" s="175" customFormat="1" ht="16.5" thickBot="1" x14ac:dyDescent="0.3">
      <c r="A20" s="177">
        <v>43739</v>
      </c>
      <c r="B20" s="95">
        <f t="shared" si="0"/>
        <v>7</v>
      </c>
      <c r="C20" s="28">
        <v>1</v>
      </c>
      <c r="D20" s="95">
        <f t="shared" si="1"/>
        <v>6</v>
      </c>
      <c r="E20" s="28"/>
      <c r="F20" s="28">
        <v>4</v>
      </c>
      <c r="G20" s="28">
        <v>2</v>
      </c>
      <c r="H20" s="28"/>
    </row>
    <row r="21" spans="1:8" s="175" customFormat="1" ht="16.5" thickBot="1" x14ac:dyDescent="0.3">
      <c r="A21" s="207">
        <v>43831</v>
      </c>
      <c r="B21" s="206">
        <f t="shared" si="0"/>
        <v>7</v>
      </c>
      <c r="C21" s="208">
        <v>1</v>
      </c>
      <c r="D21" s="206">
        <f t="shared" si="1"/>
        <v>6</v>
      </c>
      <c r="E21" s="208"/>
      <c r="F21" s="208">
        <v>4</v>
      </c>
      <c r="G21" s="208">
        <v>2</v>
      </c>
      <c r="H21" s="28"/>
    </row>
    <row r="22" spans="1:8" s="175" customFormat="1" x14ac:dyDescent="0.25">
      <c r="A22" s="316" t="s">
        <v>170</v>
      </c>
      <c r="B22" s="317"/>
      <c r="C22" s="317"/>
      <c r="D22" s="317"/>
      <c r="E22" s="317"/>
      <c r="F22" s="317"/>
      <c r="G22" s="317"/>
      <c r="H22" s="318"/>
    </row>
    <row r="23" spans="1:8" s="175" customFormat="1" ht="16.5" thickBot="1" x14ac:dyDescent="0.3">
      <c r="A23" s="177">
        <v>42736</v>
      </c>
      <c r="B23" s="95">
        <f t="shared" ref="B23:B77" si="2">SUM(C23:D23)</f>
        <v>0</v>
      </c>
      <c r="C23" s="28"/>
      <c r="D23" s="95">
        <f t="shared" ref="D23:D35" si="3">SUM(E23:H23)</f>
        <v>0</v>
      </c>
      <c r="E23" s="28"/>
      <c r="F23" s="28"/>
      <c r="G23" s="28"/>
      <c r="H23" s="28"/>
    </row>
    <row r="24" spans="1:8" s="175" customFormat="1" x14ac:dyDescent="0.25">
      <c r="A24" s="178">
        <v>42826</v>
      </c>
      <c r="B24" s="96">
        <f>SUM(C24:D24)</f>
        <v>0</v>
      </c>
      <c r="C24" s="30"/>
      <c r="D24" s="96">
        <f t="shared" si="3"/>
        <v>0</v>
      </c>
      <c r="E24" s="30"/>
      <c r="F24" s="30"/>
      <c r="G24" s="30"/>
      <c r="H24" s="30"/>
    </row>
    <row r="25" spans="1:8" s="175" customFormat="1" x14ac:dyDescent="0.25">
      <c r="A25" s="176">
        <v>42917</v>
      </c>
      <c r="B25" s="93">
        <f t="shared" si="2"/>
        <v>0</v>
      </c>
      <c r="C25" s="27"/>
      <c r="D25" s="93">
        <f t="shared" si="3"/>
        <v>0</v>
      </c>
      <c r="E25" s="27"/>
      <c r="F25" s="27"/>
      <c r="G25" s="27"/>
      <c r="H25" s="27"/>
    </row>
    <row r="26" spans="1:8" s="175" customFormat="1" x14ac:dyDescent="0.25">
      <c r="A26" s="176">
        <v>43009</v>
      </c>
      <c r="B26" s="93">
        <f t="shared" si="2"/>
        <v>0</v>
      </c>
      <c r="C26" s="27"/>
      <c r="D26" s="93">
        <f t="shared" si="3"/>
        <v>0</v>
      </c>
      <c r="E26" s="27"/>
      <c r="F26" s="27"/>
      <c r="G26" s="27"/>
      <c r="H26" s="27"/>
    </row>
    <row r="27" spans="1:8" s="175" customFormat="1" ht="16.5" thickBot="1" x14ac:dyDescent="0.3">
      <c r="A27" s="177">
        <v>43101</v>
      </c>
      <c r="B27" s="95">
        <f t="shared" si="2"/>
        <v>35</v>
      </c>
      <c r="C27" s="28">
        <v>12</v>
      </c>
      <c r="D27" s="95">
        <f t="shared" si="3"/>
        <v>23</v>
      </c>
      <c r="E27" s="28">
        <v>4</v>
      </c>
      <c r="F27" s="28">
        <v>1</v>
      </c>
      <c r="G27" s="28">
        <v>7</v>
      </c>
      <c r="H27" s="28">
        <v>11</v>
      </c>
    </row>
    <row r="28" spans="1:8" s="175" customFormat="1" x14ac:dyDescent="0.25">
      <c r="A28" s="178">
        <v>43191</v>
      </c>
      <c r="B28" s="96">
        <f t="shared" si="2"/>
        <v>35</v>
      </c>
      <c r="C28" s="30">
        <v>12</v>
      </c>
      <c r="D28" s="96">
        <f t="shared" si="3"/>
        <v>23</v>
      </c>
      <c r="E28" s="30">
        <v>4</v>
      </c>
      <c r="F28" s="30">
        <v>1</v>
      </c>
      <c r="G28" s="30">
        <v>7</v>
      </c>
      <c r="H28" s="30">
        <v>11</v>
      </c>
    </row>
    <row r="29" spans="1:8" s="175" customFormat="1" x14ac:dyDescent="0.25">
      <c r="A29" s="176">
        <v>43282</v>
      </c>
      <c r="B29" s="93">
        <f t="shared" si="2"/>
        <v>35</v>
      </c>
      <c r="C29" s="27">
        <v>12</v>
      </c>
      <c r="D29" s="93">
        <f t="shared" si="3"/>
        <v>23</v>
      </c>
      <c r="E29" s="30">
        <v>4</v>
      </c>
      <c r="F29" s="30">
        <v>1</v>
      </c>
      <c r="G29" s="30">
        <v>7</v>
      </c>
      <c r="H29" s="30">
        <v>11</v>
      </c>
    </row>
    <row r="30" spans="1:8" s="175" customFormat="1" x14ac:dyDescent="0.25">
      <c r="A30" s="176">
        <v>43374</v>
      </c>
      <c r="B30" s="93">
        <f t="shared" si="2"/>
        <v>35</v>
      </c>
      <c r="C30" s="27">
        <v>12</v>
      </c>
      <c r="D30" s="93">
        <f t="shared" si="3"/>
        <v>23</v>
      </c>
      <c r="E30" s="30">
        <v>4</v>
      </c>
      <c r="F30" s="30">
        <v>1</v>
      </c>
      <c r="G30" s="30">
        <v>7</v>
      </c>
      <c r="H30" s="30">
        <v>11</v>
      </c>
    </row>
    <row r="31" spans="1:8" s="175" customFormat="1" ht="16.5" thickBot="1" x14ac:dyDescent="0.3">
      <c r="A31" s="177">
        <v>43466</v>
      </c>
      <c r="B31" s="95">
        <f t="shared" si="2"/>
        <v>35</v>
      </c>
      <c r="C31" s="28">
        <v>12</v>
      </c>
      <c r="D31" s="95">
        <f t="shared" si="3"/>
        <v>23</v>
      </c>
      <c r="E31" s="28">
        <v>4</v>
      </c>
      <c r="F31" s="28">
        <v>1</v>
      </c>
      <c r="G31" s="28">
        <v>7</v>
      </c>
      <c r="H31" s="28">
        <v>11</v>
      </c>
    </row>
    <row r="32" spans="1:8" s="175" customFormat="1" x14ac:dyDescent="0.25">
      <c r="A32" s="178">
        <v>43556</v>
      </c>
      <c r="B32" s="96">
        <f t="shared" si="2"/>
        <v>38</v>
      </c>
      <c r="C32" s="30">
        <v>12</v>
      </c>
      <c r="D32" s="96">
        <f t="shared" si="3"/>
        <v>26</v>
      </c>
      <c r="E32" s="30">
        <v>4</v>
      </c>
      <c r="F32" s="30">
        <v>1</v>
      </c>
      <c r="G32" s="30">
        <v>7</v>
      </c>
      <c r="H32" s="30">
        <v>14</v>
      </c>
    </row>
    <row r="33" spans="1:8" s="175" customFormat="1" x14ac:dyDescent="0.25">
      <c r="A33" s="176">
        <v>43647</v>
      </c>
      <c r="B33" s="93">
        <f t="shared" si="2"/>
        <v>35</v>
      </c>
      <c r="C33" s="27">
        <v>12</v>
      </c>
      <c r="D33" s="93">
        <f t="shared" si="3"/>
        <v>23</v>
      </c>
      <c r="E33" s="27">
        <v>4</v>
      </c>
      <c r="F33" s="27">
        <v>1</v>
      </c>
      <c r="G33" s="27">
        <v>4</v>
      </c>
      <c r="H33" s="27">
        <v>14</v>
      </c>
    </row>
    <row r="34" spans="1:8" s="175" customFormat="1" x14ac:dyDescent="0.25">
      <c r="A34" s="176">
        <v>43739</v>
      </c>
      <c r="B34" s="93">
        <f t="shared" si="2"/>
        <v>35</v>
      </c>
      <c r="C34" s="204">
        <v>12</v>
      </c>
      <c r="D34" s="203">
        <f t="shared" si="3"/>
        <v>23</v>
      </c>
      <c r="E34" s="27">
        <v>4</v>
      </c>
      <c r="F34" s="27">
        <v>1</v>
      </c>
      <c r="G34" s="27">
        <v>4</v>
      </c>
      <c r="H34" s="27">
        <v>14</v>
      </c>
    </row>
    <row r="35" spans="1:8" s="175" customFormat="1" ht="16.5" thickBot="1" x14ac:dyDescent="0.3">
      <c r="A35" s="205">
        <v>43831</v>
      </c>
      <c r="B35" s="206">
        <f t="shared" si="2"/>
        <v>34</v>
      </c>
      <c r="C35" s="28">
        <v>12</v>
      </c>
      <c r="D35" s="95">
        <f t="shared" si="3"/>
        <v>22</v>
      </c>
      <c r="E35" s="28">
        <v>3</v>
      </c>
      <c r="F35" s="28">
        <v>1</v>
      </c>
      <c r="G35" s="208">
        <v>4</v>
      </c>
      <c r="H35" s="208">
        <v>14</v>
      </c>
    </row>
    <row r="36" spans="1:8" s="175" customFormat="1" x14ac:dyDescent="0.25">
      <c r="A36" s="316" t="s">
        <v>141</v>
      </c>
      <c r="B36" s="317"/>
      <c r="C36" s="317"/>
      <c r="D36" s="317"/>
      <c r="E36" s="317"/>
      <c r="F36" s="317"/>
      <c r="G36" s="317"/>
      <c r="H36" s="318"/>
    </row>
    <row r="37" spans="1:8" s="175" customFormat="1" ht="16.5" thickBot="1" x14ac:dyDescent="0.3">
      <c r="A37" s="177">
        <v>42736</v>
      </c>
      <c r="B37" s="95">
        <f t="shared" si="2"/>
        <v>0</v>
      </c>
      <c r="C37" s="28"/>
      <c r="D37" s="95">
        <f t="shared" ref="D37:D49" si="4">SUM(E37:H37)</f>
        <v>0</v>
      </c>
      <c r="E37" s="28"/>
      <c r="F37" s="28"/>
      <c r="G37" s="28"/>
      <c r="H37" s="28"/>
    </row>
    <row r="38" spans="1:8" s="175" customFormat="1" x14ac:dyDescent="0.25">
      <c r="A38" s="178">
        <v>42826</v>
      </c>
      <c r="B38" s="96">
        <f t="shared" si="2"/>
        <v>0</v>
      </c>
      <c r="C38" s="30"/>
      <c r="D38" s="96">
        <f t="shared" si="4"/>
        <v>0</v>
      </c>
      <c r="E38" s="30"/>
      <c r="F38" s="30"/>
      <c r="G38" s="30"/>
      <c r="H38" s="30"/>
    </row>
    <row r="39" spans="1:8" s="175" customFormat="1" x14ac:dyDescent="0.25">
      <c r="A39" s="176">
        <v>42917</v>
      </c>
      <c r="B39" s="93">
        <f t="shared" si="2"/>
        <v>0</v>
      </c>
      <c r="C39" s="27"/>
      <c r="D39" s="93">
        <f t="shared" si="4"/>
        <v>0</v>
      </c>
      <c r="E39" s="27"/>
      <c r="F39" s="27"/>
      <c r="G39" s="27"/>
      <c r="H39" s="27"/>
    </row>
    <row r="40" spans="1:8" s="175" customFormat="1" x14ac:dyDescent="0.25">
      <c r="A40" s="176">
        <v>43009</v>
      </c>
      <c r="B40" s="93">
        <f t="shared" si="2"/>
        <v>0</v>
      </c>
      <c r="C40" s="27"/>
      <c r="D40" s="93">
        <f t="shared" si="4"/>
        <v>0</v>
      </c>
      <c r="E40" s="27"/>
      <c r="F40" s="27"/>
      <c r="G40" s="27"/>
      <c r="H40" s="27"/>
    </row>
    <row r="41" spans="1:8" s="175" customFormat="1" ht="16.5" thickBot="1" x14ac:dyDescent="0.3">
      <c r="A41" s="207">
        <v>43101</v>
      </c>
      <c r="B41" s="206">
        <f t="shared" si="2"/>
        <v>6</v>
      </c>
      <c r="C41" s="208">
        <v>3</v>
      </c>
      <c r="D41" s="206">
        <f t="shared" si="4"/>
        <v>3</v>
      </c>
      <c r="E41" s="28">
        <v>2</v>
      </c>
      <c r="F41" s="28">
        <v>0</v>
      </c>
      <c r="G41" s="28">
        <v>1</v>
      </c>
      <c r="H41" s="28">
        <v>0</v>
      </c>
    </row>
    <row r="42" spans="1:8" s="175" customFormat="1" x14ac:dyDescent="0.25">
      <c r="A42" s="178">
        <v>43191</v>
      </c>
      <c r="B42" s="96">
        <f t="shared" si="2"/>
        <v>10</v>
      </c>
      <c r="C42" s="30">
        <v>3</v>
      </c>
      <c r="D42" s="96">
        <f t="shared" si="4"/>
        <v>7</v>
      </c>
      <c r="E42" s="30">
        <v>3</v>
      </c>
      <c r="F42" s="30">
        <v>0</v>
      </c>
      <c r="G42" s="30">
        <v>4</v>
      </c>
      <c r="H42" s="30">
        <v>0</v>
      </c>
    </row>
    <row r="43" spans="1:8" s="175" customFormat="1" x14ac:dyDescent="0.25">
      <c r="A43" s="176">
        <v>43282</v>
      </c>
      <c r="B43" s="93">
        <f t="shared" si="2"/>
        <v>10</v>
      </c>
      <c r="C43" s="30">
        <v>3</v>
      </c>
      <c r="D43" s="93">
        <f t="shared" si="4"/>
        <v>7</v>
      </c>
      <c r="E43" s="27">
        <v>3</v>
      </c>
      <c r="F43" s="27">
        <v>0</v>
      </c>
      <c r="G43" s="27">
        <v>4</v>
      </c>
      <c r="H43" s="27">
        <v>0</v>
      </c>
    </row>
    <row r="44" spans="1:8" s="175" customFormat="1" x14ac:dyDescent="0.25">
      <c r="A44" s="176">
        <v>43374</v>
      </c>
      <c r="B44" s="93">
        <f t="shared" si="2"/>
        <v>10</v>
      </c>
      <c r="C44" s="30">
        <v>3</v>
      </c>
      <c r="D44" s="93">
        <f t="shared" si="4"/>
        <v>7</v>
      </c>
      <c r="E44" s="27">
        <v>3</v>
      </c>
      <c r="F44" s="27">
        <v>0</v>
      </c>
      <c r="G44" s="27">
        <v>4</v>
      </c>
      <c r="H44" s="27">
        <v>0</v>
      </c>
    </row>
    <row r="45" spans="1:8" s="175" customFormat="1" ht="16.5" thickBot="1" x14ac:dyDescent="0.3">
      <c r="A45" s="207">
        <v>43466</v>
      </c>
      <c r="B45" s="206">
        <f t="shared" si="2"/>
        <v>11</v>
      </c>
      <c r="C45" s="28">
        <v>3</v>
      </c>
      <c r="D45" s="206">
        <f t="shared" si="4"/>
        <v>8</v>
      </c>
      <c r="E45" s="28">
        <v>4</v>
      </c>
      <c r="F45" s="28">
        <v>0</v>
      </c>
      <c r="G45" s="28">
        <v>4</v>
      </c>
      <c r="H45" s="28">
        <v>0</v>
      </c>
    </row>
    <row r="46" spans="1:8" s="175" customFormat="1" x14ac:dyDescent="0.25">
      <c r="A46" s="178">
        <v>43556</v>
      </c>
      <c r="B46" s="96">
        <f t="shared" si="2"/>
        <v>14</v>
      </c>
      <c r="C46" s="30">
        <v>3</v>
      </c>
      <c r="D46" s="96">
        <f t="shared" si="4"/>
        <v>11</v>
      </c>
      <c r="E46" s="30">
        <v>6</v>
      </c>
      <c r="F46" s="30">
        <v>1</v>
      </c>
      <c r="G46" s="30">
        <v>4</v>
      </c>
      <c r="H46" s="30">
        <v>0</v>
      </c>
    </row>
    <row r="47" spans="1:8" s="175" customFormat="1" x14ac:dyDescent="0.25">
      <c r="A47" s="176">
        <v>43647</v>
      </c>
      <c r="B47" s="93">
        <f t="shared" si="2"/>
        <v>15</v>
      </c>
      <c r="C47" s="30">
        <v>3</v>
      </c>
      <c r="D47" s="93">
        <f t="shared" si="4"/>
        <v>12</v>
      </c>
      <c r="E47" s="27">
        <v>7</v>
      </c>
      <c r="F47" s="27">
        <v>1</v>
      </c>
      <c r="G47" s="27">
        <v>4</v>
      </c>
      <c r="H47" s="27">
        <v>0</v>
      </c>
    </row>
    <row r="48" spans="1:8" s="175" customFormat="1" x14ac:dyDescent="0.25">
      <c r="A48" s="176">
        <v>43739</v>
      </c>
      <c r="B48" s="93">
        <f t="shared" si="2"/>
        <v>15</v>
      </c>
      <c r="C48" s="30">
        <v>3</v>
      </c>
      <c r="D48" s="203">
        <f t="shared" si="4"/>
        <v>12</v>
      </c>
      <c r="E48" s="27">
        <v>7</v>
      </c>
      <c r="F48" s="27">
        <v>1</v>
      </c>
      <c r="G48" s="27">
        <v>4</v>
      </c>
      <c r="H48" s="27">
        <v>0</v>
      </c>
    </row>
    <row r="49" spans="1:8" s="175" customFormat="1" ht="16.5" thickBot="1" x14ac:dyDescent="0.3">
      <c r="A49" s="205">
        <v>43831</v>
      </c>
      <c r="B49" s="206">
        <f t="shared" si="2"/>
        <v>15</v>
      </c>
      <c r="C49" s="28">
        <v>3</v>
      </c>
      <c r="D49" s="95">
        <f t="shared" si="4"/>
        <v>12</v>
      </c>
      <c r="E49" s="28">
        <v>6</v>
      </c>
      <c r="F49" s="28">
        <v>2</v>
      </c>
      <c r="G49" s="28">
        <v>4</v>
      </c>
      <c r="H49" s="28">
        <v>0</v>
      </c>
    </row>
    <row r="50" spans="1:8" s="175" customFormat="1" x14ac:dyDescent="0.25">
      <c r="A50" s="316" t="s">
        <v>142</v>
      </c>
      <c r="B50" s="317"/>
      <c r="C50" s="317"/>
      <c r="D50" s="317"/>
      <c r="E50" s="317"/>
      <c r="F50" s="317"/>
      <c r="G50" s="317"/>
      <c r="H50" s="318"/>
    </row>
    <row r="51" spans="1:8" s="175" customFormat="1" ht="16.5" thickBot="1" x14ac:dyDescent="0.3">
      <c r="A51" s="177">
        <v>42736</v>
      </c>
      <c r="B51" s="95">
        <f t="shared" si="2"/>
        <v>0</v>
      </c>
      <c r="C51" s="28"/>
      <c r="D51" s="95">
        <f t="shared" ref="D51:D63" si="5">SUM(E51:H51)</f>
        <v>0</v>
      </c>
      <c r="E51" s="28"/>
      <c r="F51" s="28"/>
      <c r="G51" s="28"/>
      <c r="H51" s="28"/>
    </row>
    <row r="52" spans="1:8" s="175" customFormat="1" x14ac:dyDescent="0.25">
      <c r="A52" s="178">
        <v>42826</v>
      </c>
      <c r="B52" s="96">
        <f t="shared" si="2"/>
        <v>0</v>
      </c>
      <c r="C52" s="30"/>
      <c r="D52" s="96">
        <f t="shared" si="5"/>
        <v>0</v>
      </c>
      <c r="E52" s="30"/>
      <c r="F52" s="30"/>
      <c r="G52" s="30"/>
      <c r="H52" s="30"/>
    </row>
    <row r="53" spans="1:8" s="175" customFormat="1" x14ac:dyDescent="0.25">
      <c r="A53" s="176">
        <v>42917</v>
      </c>
      <c r="B53" s="93">
        <f t="shared" si="2"/>
        <v>0</v>
      </c>
      <c r="C53" s="27"/>
      <c r="D53" s="93">
        <f t="shared" si="5"/>
        <v>0</v>
      </c>
      <c r="E53" s="27"/>
      <c r="F53" s="27"/>
      <c r="G53" s="27"/>
      <c r="H53" s="27"/>
    </row>
    <row r="54" spans="1:8" s="175" customFormat="1" x14ac:dyDescent="0.25">
      <c r="A54" s="176">
        <v>43009</v>
      </c>
      <c r="B54" s="93">
        <f t="shared" si="2"/>
        <v>0</v>
      </c>
      <c r="C54" s="27"/>
      <c r="D54" s="93">
        <f t="shared" si="5"/>
        <v>0</v>
      </c>
      <c r="E54" s="27"/>
      <c r="F54" s="27"/>
      <c r="G54" s="27"/>
      <c r="H54" s="27"/>
    </row>
    <row r="55" spans="1:8" s="175" customFormat="1" ht="16.5" thickBot="1" x14ac:dyDescent="0.3">
      <c r="A55" s="207">
        <v>43101</v>
      </c>
      <c r="B55" s="206">
        <f t="shared" si="2"/>
        <v>24</v>
      </c>
      <c r="C55" s="28">
        <v>2</v>
      </c>
      <c r="D55" s="95">
        <f t="shared" si="5"/>
        <v>22</v>
      </c>
      <c r="E55" s="28">
        <v>0</v>
      </c>
      <c r="F55" s="28">
        <v>0</v>
      </c>
      <c r="G55" s="28">
        <v>13</v>
      </c>
      <c r="H55" s="28">
        <v>9</v>
      </c>
    </row>
    <row r="56" spans="1:8" s="175" customFormat="1" x14ac:dyDescent="0.25">
      <c r="A56" s="178">
        <v>43191</v>
      </c>
      <c r="B56" s="96">
        <f t="shared" si="2"/>
        <v>24</v>
      </c>
      <c r="C56" s="30">
        <v>2</v>
      </c>
      <c r="D56" s="96">
        <f t="shared" si="5"/>
        <v>22</v>
      </c>
      <c r="E56" s="30">
        <v>0</v>
      </c>
      <c r="F56" s="30">
        <v>0</v>
      </c>
      <c r="G56" s="30">
        <v>13</v>
      </c>
      <c r="H56" s="30">
        <v>9</v>
      </c>
    </row>
    <row r="57" spans="1:8" s="175" customFormat="1" x14ac:dyDescent="0.25">
      <c r="A57" s="176">
        <v>43282</v>
      </c>
      <c r="B57" s="93">
        <f t="shared" si="2"/>
        <v>24</v>
      </c>
      <c r="C57" s="27">
        <v>2</v>
      </c>
      <c r="D57" s="93">
        <f t="shared" si="5"/>
        <v>22</v>
      </c>
      <c r="E57" s="27">
        <v>0</v>
      </c>
      <c r="F57" s="27">
        <v>0</v>
      </c>
      <c r="G57" s="27">
        <v>13</v>
      </c>
      <c r="H57" s="27">
        <v>9</v>
      </c>
    </row>
    <row r="58" spans="1:8" s="175" customFormat="1" x14ac:dyDescent="0.25">
      <c r="A58" s="176">
        <v>43374</v>
      </c>
      <c r="B58" s="93">
        <f t="shared" si="2"/>
        <v>24</v>
      </c>
      <c r="C58" s="27">
        <v>2</v>
      </c>
      <c r="D58" s="93">
        <f t="shared" si="5"/>
        <v>22</v>
      </c>
      <c r="E58" s="27">
        <v>0</v>
      </c>
      <c r="F58" s="27">
        <v>0</v>
      </c>
      <c r="G58" s="27">
        <v>13</v>
      </c>
      <c r="H58" s="27">
        <v>9</v>
      </c>
    </row>
    <row r="59" spans="1:8" s="175" customFormat="1" ht="16.5" thickBot="1" x14ac:dyDescent="0.3">
      <c r="A59" s="207">
        <v>43466</v>
      </c>
      <c r="B59" s="206">
        <f t="shared" si="2"/>
        <v>24</v>
      </c>
      <c r="C59" s="28">
        <v>2</v>
      </c>
      <c r="D59" s="206">
        <f t="shared" si="5"/>
        <v>22</v>
      </c>
      <c r="E59" s="208">
        <v>0</v>
      </c>
      <c r="F59" s="208">
        <v>0</v>
      </c>
      <c r="G59" s="208">
        <v>13</v>
      </c>
      <c r="H59" s="208">
        <v>9</v>
      </c>
    </row>
    <row r="60" spans="1:8" s="175" customFormat="1" x14ac:dyDescent="0.25">
      <c r="A60" s="178">
        <v>43556</v>
      </c>
      <c r="B60" s="96">
        <f t="shared" si="2"/>
        <v>24</v>
      </c>
      <c r="C60" s="30">
        <v>2</v>
      </c>
      <c r="D60" s="96">
        <f t="shared" si="5"/>
        <v>22</v>
      </c>
      <c r="E60" s="30">
        <v>0</v>
      </c>
      <c r="F60" s="30">
        <v>0</v>
      </c>
      <c r="G60" s="30">
        <v>13</v>
      </c>
      <c r="H60" s="30">
        <v>9</v>
      </c>
    </row>
    <row r="61" spans="1:8" s="175" customFormat="1" x14ac:dyDescent="0.25">
      <c r="A61" s="176">
        <v>43647</v>
      </c>
      <c r="B61" s="93">
        <f t="shared" si="2"/>
        <v>25</v>
      </c>
      <c r="C61" s="27">
        <v>2</v>
      </c>
      <c r="D61" s="93">
        <f t="shared" si="5"/>
        <v>23</v>
      </c>
      <c r="E61" s="27">
        <v>0</v>
      </c>
      <c r="F61" s="27">
        <v>0</v>
      </c>
      <c r="G61" s="27">
        <v>14</v>
      </c>
      <c r="H61" s="27">
        <v>9</v>
      </c>
    </row>
    <row r="62" spans="1:8" s="175" customFormat="1" x14ac:dyDescent="0.25">
      <c r="A62" s="176">
        <v>43739</v>
      </c>
      <c r="B62" s="93">
        <f t="shared" si="2"/>
        <v>25</v>
      </c>
      <c r="C62" s="27">
        <v>2</v>
      </c>
      <c r="D62" s="93">
        <f t="shared" si="5"/>
        <v>23</v>
      </c>
      <c r="E62" s="27">
        <v>0</v>
      </c>
      <c r="F62" s="27">
        <v>0</v>
      </c>
      <c r="G62" s="27">
        <v>14</v>
      </c>
      <c r="H62" s="27">
        <v>9</v>
      </c>
    </row>
    <row r="63" spans="1:8" s="175" customFormat="1" ht="16.5" thickBot="1" x14ac:dyDescent="0.3">
      <c r="A63" s="209">
        <v>43831</v>
      </c>
      <c r="B63" s="95">
        <f t="shared" si="2"/>
        <v>24</v>
      </c>
      <c r="C63" s="208">
        <v>2</v>
      </c>
      <c r="D63" s="206">
        <f t="shared" si="5"/>
        <v>22</v>
      </c>
      <c r="E63" s="208">
        <v>0</v>
      </c>
      <c r="F63" s="208">
        <v>0</v>
      </c>
      <c r="G63" s="208">
        <v>14</v>
      </c>
      <c r="H63" s="208">
        <v>8</v>
      </c>
    </row>
    <row r="64" spans="1:8" s="175" customFormat="1" x14ac:dyDescent="0.25">
      <c r="A64" s="316" t="s">
        <v>143</v>
      </c>
      <c r="B64" s="317"/>
      <c r="C64" s="317"/>
      <c r="D64" s="317"/>
      <c r="E64" s="317"/>
      <c r="F64" s="317"/>
      <c r="G64" s="317"/>
      <c r="H64" s="318"/>
    </row>
    <row r="65" spans="1:8" s="175" customFormat="1" ht="16.5" thickBot="1" x14ac:dyDescent="0.3">
      <c r="A65" s="177">
        <v>42736</v>
      </c>
      <c r="B65" s="95">
        <f t="shared" si="2"/>
        <v>0</v>
      </c>
      <c r="C65" s="28"/>
      <c r="D65" s="95">
        <f t="shared" ref="D65:D77" si="6">SUM(E65:H65)</f>
        <v>0</v>
      </c>
      <c r="E65" s="28"/>
      <c r="F65" s="28"/>
      <c r="G65" s="28"/>
      <c r="H65" s="28"/>
    </row>
    <row r="66" spans="1:8" s="175" customFormat="1" x14ac:dyDescent="0.25">
      <c r="A66" s="178">
        <v>42826</v>
      </c>
      <c r="B66" s="96">
        <f t="shared" si="2"/>
        <v>0</v>
      </c>
      <c r="C66" s="30"/>
      <c r="D66" s="96">
        <f t="shared" si="6"/>
        <v>0</v>
      </c>
      <c r="E66" s="30"/>
      <c r="F66" s="30"/>
      <c r="G66" s="30"/>
      <c r="H66" s="30"/>
    </row>
    <row r="67" spans="1:8" s="175" customFormat="1" x14ac:dyDescent="0.25">
      <c r="A67" s="176">
        <v>42917</v>
      </c>
      <c r="B67" s="93">
        <f t="shared" si="2"/>
        <v>0</v>
      </c>
      <c r="C67" s="27"/>
      <c r="D67" s="93">
        <f t="shared" si="6"/>
        <v>0</v>
      </c>
      <c r="E67" s="27"/>
      <c r="F67" s="27"/>
      <c r="G67" s="27"/>
      <c r="H67" s="27"/>
    </row>
    <row r="68" spans="1:8" s="175" customFormat="1" x14ac:dyDescent="0.25">
      <c r="A68" s="176">
        <v>43009</v>
      </c>
      <c r="B68" s="93">
        <f t="shared" si="2"/>
        <v>0</v>
      </c>
      <c r="C68" s="27"/>
      <c r="D68" s="93">
        <f t="shared" si="6"/>
        <v>0</v>
      </c>
      <c r="E68" s="27"/>
      <c r="F68" s="27"/>
      <c r="G68" s="27"/>
      <c r="H68" s="27"/>
    </row>
    <row r="69" spans="1:8" s="175" customFormat="1" ht="16.5" thickBot="1" x14ac:dyDescent="0.3">
      <c r="A69" s="207">
        <v>43101</v>
      </c>
      <c r="B69" s="206">
        <f t="shared" si="2"/>
        <v>10</v>
      </c>
      <c r="C69" s="208">
        <v>2</v>
      </c>
      <c r="D69" s="206">
        <f t="shared" si="6"/>
        <v>8</v>
      </c>
      <c r="E69" s="28">
        <v>7</v>
      </c>
      <c r="F69" s="28">
        <v>0</v>
      </c>
      <c r="G69" s="28">
        <v>1</v>
      </c>
      <c r="H69" s="28">
        <v>0</v>
      </c>
    </row>
    <row r="70" spans="1:8" s="175" customFormat="1" x14ac:dyDescent="0.25">
      <c r="A70" s="178">
        <v>43191</v>
      </c>
      <c r="B70" s="96">
        <f t="shared" si="2"/>
        <v>10</v>
      </c>
      <c r="C70" s="30">
        <v>2</v>
      </c>
      <c r="D70" s="96">
        <f t="shared" si="6"/>
        <v>8</v>
      </c>
      <c r="E70" s="30">
        <v>7</v>
      </c>
      <c r="F70" s="30">
        <v>0</v>
      </c>
      <c r="G70" s="30">
        <v>1</v>
      </c>
      <c r="H70" s="30">
        <v>0</v>
      </c>
    </row>
    <row r="71" spans="1:8" s="175" customFormat="1" x14ac:dyDescent="0.25">
      <c r="A71" s="176">
        <v>43282</v>
      </c>
      <c r="B71" s="93">
        <f t="shared" si="2"/>
        <v>11</v>
      </c>
      <c r="C71" s="30">
        <v>2</v>
      </c>
      <c r="D71" s="93">
        <f t="shared" si="6"/>
        <v>9</v>
      </c>
      <c r="E71" s="27">
        <v>7</v>
      </c>
      <c r="F71" s="27">
        <v>0</v>
      </c>
      <c r="G71" s="27">
        <v>1</v>
      </c>
      <c r="H71" s="27">
        <v>1</v>
      </c>
    </row>
    <row r="72" spans="1:8" s="175" customFormat="1" x14ac:dyDescent="0.25">
      <c r="A72" s="176">
        <v>43374</v>
      </c>
      <c r="B72" s="93">
        <f t="shared" si="2"/>
        <v>13</v>
      </c>
      <c r="C72" s="30">
        <v>2</v>
      </c>
      <c r="D72" s="93">
        <f t="shared" si="6"/>
        <v>11</v>
      </c>
      <c r="E72" s="27">
        <v>9</v>
      </c>
      <c r="F72" s="27">
        <v>0</v>
      </c>
      <c r="G72" s="27">
        <v>1</v>
      </c>
      <c r="H72" s="27">
        <v>1</v>
      </c>
    </row>
    <row r="73" spans="1:8" s="175" customFormat="1" ht="16.5" thickBot="1" x14ac:dyDescent="0.3">
      <c r="A73" s="207">
        <v>43466</v>
      </c>
      <c r="B73" s="206">
        <f t="shared" si="2"/>
        <v>13</v>
      </c>
      <c r="C73" s="208">
        <v>2</v>
      </c>
      <c r="D73" s="206">
        <f t="shared" si="6"/>
        <v>11</v>
      </c>
      <c r="E73" s="28">
        <v>9</v>
      </c>
      <c r="F73" s="28">
        <v>0</v>
      </c>
      <c r="G73" s="28">
        <v>1</v>
      </c>
      <c r="H73" s="28">
        <v>1</v>
      </c>
    </row>
    <row r="74" spans="1:8" s="175" customFormat="1" x14ac:dyDescent="0.25">
      <c r="A74" s="178">
        <v>43556</v>
      </c>
      <c r="B74" s="96">
        <f t="shared" si="2"/>
        <v>17</v>
      </c>
      <c r="C74" s="30">
        <v>2</v>
      </c>
      <c r="D74" s="96">
        <f t="shared" si="6"/>
        <v>15</v>
      </c>
      <c r="E74" s="30">
        <v>10</v>
      </c>
      <c r="F74" s="30">
        <v>3</v>
      </c>
      <c r="G74" s="30">
        <v>1</v>
      </c>
      <c r="H74" s="30">
        <v>1</v>
      </c>
    </row>
    <row r="75" spans="1:8" s="175" customFormat="1" x14ac:dyDescent="0.25">
      <c r="A75" s="176">
        <v>43647</v>
      </c>
      <c r="B75" s="93">
        <f t="shared" si="2"/>
        <v>19</v>
      </c>
      <c r="C75" s="27">
        <v>2</v>
      </c>
      <c r="D75" s="93">
        <f t="shared" si="6"/>
        <v>17</v>
      </c>
      <c r="E75" s="27">
        <v>11</v>
      </c>
      <c r="F75" s="27">
        <v>3</v>
      </c>
      <c r="G75" s="27">
        <v>1</v>
      </c>
      <c r="H75" s="27">
        <v>2</v>
      </c>
    </row>
    <row r="76" spans="1:8" s="175" customFormat="1" x14ac:dyDescent="0.25">
      <c r="A76" s="176">
        <v>43739</v>
      </c>
      <c r="B76" s="203">
        <f t="shared" si="2"/>
        <v>19</v>
      </c>
      <c r="C76" s="204">
        <v>2</v>
      </c>
      <c r="D76" s="203">
        <f t="shared" si="6"/>
        <v>17</v>
      </c>
      <c r="E76" s="27">
        <v>11</v>
      </c>
      <c r="F76" s="27">
        <v>3</v>
      </c>
      <c r="G76" s="27">
        <v>1</v>
      </c>
      <c r="H76" s="27">
        <v>2</v>
      </c>
    </row>
    <row r="77" spans="1:8" s="175" customFormat="1" ht="16.5" thickBot="1" x14ac:dyDescent="0.3">
      <c r="A77" s="209">
        <v>43831</v>
      </c>
      <c r="B77" s="95">
        <f t="shared" si="2"/>
        <v>24</v>
      </c>
      <c r="C77" s="28">
        <v>2</v>
      </c>
      <c r="D77" s="95">
        <f t="shared" si="6"/>
        <v>22</v>
      </c>
      <c r="E77" s="208">
        <v>11</v>
      </c>
      <c r="F77" s="208">
        <v>4</v>
      </c>
      <c r="G77" s="208">
        <v>1</v>
      </c>
      <c r="H77" s="208">
        <v>6</v>
      </c>
    </row>
    <row r="78" spans="1:8" x14ac:dyDescent="0.25">
      <c r="A78" s="316" t="s">
        <v>149</v>
      </c>
      <c r="B78" s="317"/>
      <c r="C78" s="317"/>
      <c r="D78" s="317"/>
      <c r="E78" s="317"/>
      <c r="F78" s="317"/>
      <c r="G78" s="317"/>
      <c r="H78" s="318"/>
    </row>
    <row r="79" spans="1:8" ht="16.5" thickBot="1" x14ac:dyDescent="0.3">
      <c r="A79" s="177">
        <v>42736</v>
      </c>
      <c r="B79" s="95">
        <f t="shared" ref="B79:C89" si="7">SUM(B9,B23,B37,B51,B65)</f>
        <v>0</v>
      </c>
      <c r="C79" s="95">
        <f t="shared" si="7"/>
        <v>0</v>
      </c>
      <c r="D79" s="95">
        <f>SUM(D9,D23,D37,D51,D65)</f>
        <v>0</v>
      </c>
      <c r="E79" s="95">
        <f>SUM(E9,E23,E37,E51,E65)</f>
        <v>0</v>
      </c>
      <c r="F79" s="95">
        <f>SUM(F9,F23,F37,F51,F65)</f>
        <v>0</v>
      </c>
      <c r="G79" s="95">
        <f>SUM(G9,G23,G37,G51,G65)</f>
        <v>0</v>
      </c>
      <c r="H79" s="95">
        <f>SUM(H9,H23,H37,H51,H65)</f>
        <v>0</v>
      </c>
    </row>
    <row r="80" spans="1:8" x14ac:dyDescent="0.25">
      <c r="A80" s="178">
        <v>42826</v>
      </c>
      <c r="B80" s="96">
        <f t="shared" si="7"/>
        <v>0</v>
      </c>
      <c r="C80" s="96">
        <f t="shared" si="7"/>
        <v>0</v>
      </c>
      <c r="D80" s="96">
        <f t="shared" ref="D80:H89" si="8">SUM(D10,D24,D38,D52,D66)</f>
        <v>0</v>
      </c>
      <c r="E80" s="96">
        <f t="shared" si="8"/>
        <v>0</v>
      </c>
      <c r="F80" s="96">
        <f t="shared" si="8"/>
        <v>0</v>
      </c>
      <c r="G80" s="96">
        <f t="shared" si="8"/>
        <v>0</v>
      </c>
      <c r="H80" s="96">
        <f t="shared" si="8"/>
        <v>0</v>
      </c>
    </row>
    <row r="81" spans="1:8" x14ac:dyDescent="0.25">
      <c r="A81" s="176">
        <v>42917</v>
      </c>
      <c r="B81" s="93">
        <f t="shared" si="7"/>
        <v>0</v>
      </c>
      <c r="C81" s="93">
        <f t="shared" si="7"/>
        <v>0</v>
      </c>
      <c r="D81" s="93">
        <f t="shared" si="8"/>
        <v>0</v>
      </c>
      <c r="E81" s="93">
        <f t="shared" si="8"/>
        <v>0</v>
      </c>
      <c r="F81" s="93">
        <f t="shared" si="8"/>
        <v>0</v>
      </c>
      <c r="G81" s="93">
        <f t="shared" si="8"/>
        <v>0</v>
      </c>
      <c r="H81" s="93">
        <f t="shared" si="8"/>
        <v>0</v>
      </c>
    </row>
    <row r="82" spans="1:8" x14ac:dyDescent="0.25">
      <c r="A82" s="176">
        <v>43009</v>
      </c>
      <c r="B82" s="93">
        <f t="shared" si="7"/>
        <v>0</v>
      </c>
      <c r="C82" s="93">
        <f t="shared" si="7"/>
        <v>0</v>
      </c>
      <c r="D82" s="93">
        <f t="shared" si="8"/>
        <v>0</v>
      </c>
      <c r="E82" s="93">
        <f t="shared" si="8"/>
        <v>0</v>
      </c>
      <c r="F82" s="93">
        <f t="shared" si="8"/>
        <v>0</v>
      </c>
      <c r="G82" s="93">
        <f t="shared" si="8"/>
        <v>0</v>
      </c>
      <c r="H82" s="93">
        <f t="shared" si="8"/>
        <v>0</v>
      </c>
    </row>
    <row r="83" spans="1:8" ht="16.5" thickBot="1" x14ac:dyDescent="0.3">
      <c r="A83" s="207">
        <v>43101</v>
      </c>
      <c r="B83" s="206">
        <f t="shared" si="7"/>
        <v>75</v>
      </c>
      <c r="C83" s="206">
        <f t="shared" si="7"/>
        <v>19</v>
      </c>
      <c r="D83" s="206">
        <f t="shared" si="8"/>
        <v>56</v>
      </c>
      <c r="E83" s="206">
        <f t="shared" si="8"/>
        <v>13</v>
      </c>
      <c r="F83" s="206">
        <f t="shared" si="8"/>
        <v>1</v>
      </c>
      <c r="G83" s="206">
        <f t="shared" si="8"/>
        <v>22</v>
      </c>
      <c r="H83" s="206">
        <f t="shared" si="8"/>
        <v>20</v>
      </c>
    </row>
    <row r="84" spans="1:8" x14ac:dyDescent="0.25">
      <c r="A84" s="178">
        <v>43191</v>
      </c>
      <c r="B84" s="96">
        <f t="shared" si="7"/>
        <v>80</v>
      </c>
      <c r="C84" s="96">
        <f t="shared" si="7"/>
        <v>20</v>
      </c>
      <c r="D84" s="96">
        <f t="shared" si="8"/>
        <v>60</v>
      </c>
      <c r="E84" s="96">
        <f t="shared" si="8"/>
        <v>14</v>
      </c>
      <c r="F84" s="96">
        <f t="shared" si="8"/>
        <v>1</v>
      </c>
      <c r="G84" s="96">
        <f t="shared" si="8"/>
        <v>25</v>
      </c>
      <c r="H84" s="96">
        <f t="shared" si="8"/>
        <v>20</v>
      </c>
    </row>
    <row r="85" spans="1:8" x14ac:dyDescent="0.25">
      <c r="A85" s="176">
        <v>43282</v>
      </c>
      <c r="B85" s="96">
        <f t="shared" si="7"/>
        <v>83</v>
      </c>
      <c r="C85" s="96">
        <f t="shared" si="7"/>
        <v>20</v>
      </c>
      <c r="D85" s="96">
        <f t="shared" si="8"/>
        <v>63</v>
      </c>
      <c r="E85" s="96">
        <f t="shared" si="8"/>
        <v>14</v>
      </c>
      <c r="F85" s="96">
        <f t="shared" si="8"/>
        <v>1</v>
      </c>
      <c r="G85" s="96">
        <f t="shared" si="8"/>
        <v>27</v>
      </c>
      <c r="H85" s="96">
        <f t="shared" si="8"/>
        <v>21</v>
      </c>
    </row>
    <row r="86" spans="1:8" x14ac:dyDescent="0.25">
      <c r="A86" s="176">
        <v>43374</v>
      </c>
      <c r="B86" s="93">
        <f t="shared" si="7"/>
        <v>85</v>
      </c>
      <c r="C86" s="93">
        <f t="shared" si="7"/>
        <v>20</v>
      </c>
      <c r="D86" s="93">
        <f t="shared" si="8"/>
        <v>65</v>
      </c>
      <c r="E86" s="93">
        <f t="shared" si="8"/>
        <v>16</v>
      </c>
      <c r="F86" s="93">
        <f t="shared" si="8"/>
        <v>1</v>
      </c>
      <c r="G86" s="93">
        <f t="shared" si="8"/>
        <v>27</v>
      </c>
      <c r="H86" s="93">
        <f t="shared" si="8"/>
        <v>21</v>
      </c>
    </row>
    <row r="87" spans="1:8" s="175" customFormat="1" ht="16.5" thickBot="1" x14ac:dyDescent="0.3">
      <c r="A87" s="207">
        <v>43466</v>
      </c>
      <c r="B87" s="206">
        <f t="shared" si="7"/>
        <v>88</v>
      </c>
      <c r="C87" s="206">
        <f t="shared" si="7"/>
        <v>20</v>
      </c>
      <c r="D87" s="206">
        <f t="shared" si="8"/>
        <v>68</v>
      </c>
      <c r="E87" s="206">
        <f t="shared" si="8"/>
        <v>17</v>
      </c>
      <c r="F87" s="206">
        <f t="shared" si="8"/>
        <v>3</v>
      </c>
      <c r="G87" s="206">
        <f t="shared" si="8"/>
        <v>27</v>
      </c>
      <c r="H87" s="95">
        <f t="shared" si="8"/>
        <v>21</v>
      </c>
    </row>
    <row r="88" spans="1:8" s="175" customFormat="1" x14ac:dyDescent="0.25">
      <c r="A88" s="178">
        <v>43556</v>
      </c>
      <c r="B88" s="96">
        <f t="shared" si="7"/>
        <v>99</v>
      </c>
      <c r="C88" s="96">
        <f t="shared" si="7"/>
        <v>20</v>
      </c>
      <c r="D88" s="96">
        <f t="shared" si="8"/>
        <v>79</v>
      </c>
      <c r="E88" s="96">
        <f t="shared" si="8"/>
        <v>20</v>
      </c>
      <c r="F88" s="96">
        <f t="shared" si="8"/>
        <v>8</v>
      </c>
      <c r="G88" s="96">
        <f t="shared" si="8"/>
        <v>27</v>
      </c>
      <c r="H88" s="96">
        <f t="shared" si="8"/>
        <v>24</v>
      </c>
    </row>
    <row r="89" spans="1:8" s="175" customFormat="1" x14ac:dyDescent="0.25">
      <c r="A89" s="176">
        <v>43647</v>
      </c>
      <c r="B89" s="93">
        <f t="shared" si="7"/>
        <v>101</v>
      </c>
      <c r="C89" s="93">
        <f t="shared" si="7"/>
        <v>20</v>
      </c>
      <c r="D89" s="93">
        <f t="shared" si="8"/>
        <v>81</v>
      </c>
      <c r="E89" s="93">
        <f t="shared" si="8"/>
        <v>22</v>
      </c>
      <c r="F89" s="93">
        <f t="shared" si="8"/>
        <v>9</v>
      </c>
      <c r="G89" s="93">
        <f t="shared" si="8"/>
        <v>25</v>
      </c>
      <c r="H89" s="93">
        <f t="shared" si="8"/>
        <v>25</v>
      </c>
    </row>
    <row r="90" spans="1:8" s="175" customFormat="1" x14ac:dyDescent="0.25">
      <c r="A90" s="176">
        <v>43739</v>
      </c>
      <c r="B90" s="93">
        <f t="shared" ref="B90:H91" si="9">SUM(B21,B34,B48,B62,B76)</f>
        <v>101</v>
      </c>
      <c r="C90" s="93">
        <f t="shared" si="9"/>
        <v>20</v>
      </c>
      <c r="D90" s="93">
        <f t="shared" si="9"/>
        <v>81</v>
      </c>
      <c r="E90" s="93">
        <f t="shared" si="9"/>
        <v>22</v>
      </c>
      <c r="F90" s="93">
        <f t="shared" si="9"/>
        <v>9</v>
      </c>
      <c r="G90" s="93">
        <f t="shared" si="9"/>
        <v>25</v>
      </c>
      <c r="H90" s="93">
        <f t="shared" si="9"/>
        <v>25</v>
      </c>
    </row>
    <row r="91" spans="1:8" ht="16.5" thickBot="1" x14ac:dyDescent="0.3">
      <c r="A91" s="207">
        <v>43831</v>
      </c>
      <c r="B91" s="206">
        <f t="shared" si="9"/>
        <v>97</v>
      </c>
      <c r="C91" s="206">
        <f t="shared" si="9"/>
        <v>19</v>
      </c>
      <c r="D91" s="206">
        <f t="shared" si="9"/>
        <v>78</v>
      </c>
      <c r="E91" s="206">
        <f t="shared" si="9"/>
        <v>20</v>
      </c>
      <c r="F91" s="206">
        <f t="shared" si="9"/>
        <v>7</v>
      </c>
      <c r="G91" s="206">
        <f t="shared" si="9"/>
        <v>23</v>
      </c>
      <c r="H91" s="206">
        <f t="shared" si="9"/>
        <v>28</v>
      </c>
    </row>
  </sheetData>
  <sheetProtection password="C7D9" sheet="1" objects="1" scenarios="1" formatCells="0" formatColumns="0" formatRows="0" sort="0" autoFilter="0"/>
  <mergeCells count="14">
    <mergeCell ref="A78:H78"/>
    <mergeCell ref="A1:H1"/>
    <mergeCell ref="A8:H8"/>
    <mergeCell ref="A22:H22"/>
    <mergeCell ref="A36:H36"/>
    <mergeCell ref="A50:H50"/>
    <mergeCell ref="A64:H64"/>
    <mergeCell ref="A3:A6"/>
    <mergeCell ref="B3:H3"/>
    <mergeCell ref="B4:B6"/>
    <mergeCell ref="E5:H5"/>
    <mergeCell ref="C4:H4"/>
    <mergeCell ref="C5:C6"/>
    <mergeCell ref="D5:D6"/>
  </mergeCells>
  <dataValidations count="1">
    <dataValidation type="list" allowBlank="1" showInputMessage="1" showErrorMessage="1" sqref="A23:A35 A9:A21 A65:A77 A37:A49 A51:A63 A79:A91">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workbookViewId="0">
      <pane ySplit="5" topLeftCell="A58" activePane="bottomLeft" state="frozen"/>
      <selection pane="bottomLeft" activeCell="B28" sqref="B28"/>
    </sheetView>
  </sheetViews>
  <sheetFormatPr defaultRowHeight="15.75" x14ac:dyDescent="0.25"/>
  <cols>
    <col min="1" max="1" width="54.7109375" style="180" customWidth="1"/>
    <col min="2" max="4" width="31.140625" style="180" bestFit="1" customWidth="1"/>
    <col min="5" max="9" width="14" style="180" customWidth="1"/>
    <col min="10" max="10" width="26.5703125" style="180" customWidth="1"/>
    <col min="11" max="16384" width="9.140625" style="180"/>
  </cols>
  <sheetData>
    <row r="1" spans="1:9" ht="16.5" x14ac:dyDescent="0.25">
      <c r="A1" s="333" t="s">
        <v>531</v>
      </c>
      <c r="B1" s="333"/>
      <c r="C1" s="333"/>
      <c r="D1" s="333"/>
      <c r="E1" s="179"/>
      <c r="F1" s="179"/>
      <c r="G1" s="179"/>
      <c r="H1" s="179"/>
      <c r="I1" s="179"/>
    </row>
    <row r="2" spans="1:9" ht="16.5" x14ac:dyDescent="0.25">
      <c r="A2" s="334" t="s">
        <v>532</v>
      </c>
      <c r="B2" s="334"/>
      <c r="C2" s="334"/>
      <c r="D2" s="334"/>
      <c r="E2" s="181"/>
      <c r="F2" s="181"/>
      <c r="G2" s="181"/>
      <c r="H2" s="181"/>
      <c r="I2" s="181"/>
    </row>
    <row r="3" spans="1:9" x14ac:dyDescent="0.25">
      <c r="A3" s="182"/>
      <c r="B3" s="182"/>
      <c r="C3" s="182"/>
      <c r="D3" s="182"/>
    </row>
    <row r="4" spans="1:9" ht="78.75" x14ac:dyDescent="0.25">
      <c r="A4" s="335" t="s">
        <v>457</v>
      </c>
      <c r="B4" s="183" t="s">
        <v>537</v>
      </c>
      <c r="C4" s="184" t="s">
        <v>466</v>
      </c>
      <c r="D4" s="184" t="s">
        <v>465</v>
      </c>
    </row>
    <row r="5" spans="1:9" x14ac:dyDescent="0.25">
      <c r="A5" s="336"/>
      <c r="B5" s="185" t="s">
        <v>267</v>
      </c>
      <c r="C5" s="185" t="s">
        <v>267</v>
      </c>
      <c r="D5" s="185" t="s">
        <v>267</v>
      </c>
    </row>
    <row r="6" spans="1:9" x14ac:dyDescent="0.25">
      <c r="A6" s="164">
        <v>1</v>
      </c>
      <c r="B6" s="164">
        <v>2</v>
      </c>
      <c r="C6" s="164">
        <v>3</v>
      </c>
      <c r="D6" s="164">
        <v>4</v>
      </c>
    </row>
    <row r="7" spans="1:9" x14ac:dyDescent="0.25">
      <c r="A7" s="337" t="s">
        <v>140</v>
      </c>
      <c r="B7" s="338"/>
      <c r="C7" s="338"/>
      <c r="D7" s="339"/>
    </row>
    <row r="8" spans="1:9" ht="90" x14ac:dyDescent="0.25">
      <c r="A8" s="186" t="s">
        <v>486</v>
      </c>
      <c r="B8" s="7"/>
      <c r="C8" s="7"/>
      <c r="D8" s="7"/>
    </row>
    <row r="9" spans="1:9" ht="45" x14ac:dyDescent="0.25">
      <c r="A9" s="186" t="s">
        <v>467</v>
      </c>
      <c r="B9" s="7"/>
      <c r="C9" s="94" t="s">
        <v>459</v>
      </c>
      <c r="D9" s="7"/>
    </row>
    <row r="10" spans="1:9" ht="60" x14ac:dyDescent="0.25">
      <c r="A10" s="186" t="s">
        <v>468</v>
      </c>
      <c r="B10" s="7">
        <v>0.5</v>
      </c>
      <c r="C10" s="94" t="s">
        <v>459</v>
      </c>
      <c r="D10" s="7">
        <v>0.5</v>
      </c>
    </row>
    <row r="11" spans="1:9" ht="30" x14ac:dyDescent="0.25">
      <c r="A11" s="186" t="s">
        <v>460</v>
      </c>
      <c r="B11" s="7"/>
      <c r="C11" s="7"/>
      <c r="D11" s="7"/>
    </row>
    <row r="12" spans="1:9" ht="45" x14ac:dyDescent="0.25">
      <c r="A12" s="186" t="s">
        <v>469</v>
      </c>
      <c r="B12" s="7"/>
      <c r="C12" s="94" t="s">
        <v>459</v>
      </c>
      <c r="D12" s="7"/>
    </row>
    <row r="13" spans="1:9" ht="60" x14ac:dyDescent="0.25">
      <c r="A13" s="186" t="s">
        <v>487</v>
      </c>
      <c r="B13" s="7"/>
      <c r="C13" s="7"/>
      <c r="D13" s="7"/>
    </row>
    <row r="14" spans="1:9" ht="45" x14ac:dyDescent="0.25">
      <c r="A14" s="186" t="s">
        <v>470</v>
      </c>
      <c r="B14" s="7"/>
      <c r="C14" s="94" t="s">
        <v>459</v>
      </c>
      <c r="D14" s="94" t="s">
        <v>459</v>
      </c>
    </row>
    <row r="15" spans="1:9" ht="60" x14ac:dyDescent="0.25">
      <c r="A15" s="187" t="s">
        <v>471</v>
      </c>
      <c r="B15" s="7"/>
      <c r="C15" s="94" t="s">
        <v>459</v>
      </c>
      <c r="D15" s="94" t="s">
        <v>459</v>
      </c>
    </row>
    <row r="16" spans="1:9" s="189" customFormat="1" x14ac:dyDescent="0.25">
      <c r="A16" s="188" t="s">
        <v>149</v>
      </c>
      <c r="B16" s="97">
        <f>SUM(B8:B15)</f>
        <v>0.5</v>
      </c>
      <c r="C16" s="97" t="s">
        <v>46</v>
      </c>
      <c r="D16" s="97" t="s">
        <v>46</v>
      </c>
    </row>
    <row r="17" spans="1:4" x14ac:dyDescent="0.25">
      <c r="A17" s="190" t="s">
        <v>484</v>
      </c>
      <c r="B17" s="94">
        <f>SUM(B8:B11)</f>
        <v>0.5</v>
      </c>
      <c r="C17" s="94">
        <f>SUM(C8,B9,B10,C11)</f>
        <v>0.5</v>
      </c>
      <c r="D17" s="94">
        <f>SUM(D8:D11)</f>
        <v>0.5</v>
      </c>
    </row>
    <row r="18" spans="1:4" x14ac:dyDescent="0.25">
      <c r="A18" s="190" t="s">
        <v>485</v>
      </c>
      <c r="B18" s="94" t="s">
        <v>46</v>
      </c>
      <c r="C18" s="137">
        <f>SUM(C8,B9,B10,C11,B12,C13)</f>
        <v>0.5</v>
      </c>
      <c r="D18" s="137">
        <f>SUM(D8:D13)</f>
        <v>0.5</v>
      </c>
    </row>
    <row r="19" spans="1:4" x14ac:dyDescent="0.25">
      <c r="A19" s="330" t="s">
        <v>464</v>
      </c>
      <c r="B19" s="331"/>
      <c r="C19" s="331"/>
      <c r="D19" s="332"/>
    </row>
    <row r="20" spans="1:4" ht="90" x14ac:dyDescent="0.25">
      <c r="A20" s="186" t="s">
        <v>488</v>
      </c>
      <c r="B20" s="7">
        <v>11.1</v>
      </c>
      <c r="C20" s="7">
        <v>2.65</v>
      </c>
      <c r="D20" s="7"/>
    </row>
    <row r="21" spans="1:4" ht="45" x14ac:dyDescent="0.25">
      <c r="A21" s="186" t="s">
        <v>458</v>
      </c>
      <c r="B21" s="7">
        <v>1.7</v>
      </c>
      <c r="C21" s="94" t="s">
        <v>459</v>
      </c>
      <c r="D21" s="7">
        <v>1.7</v>
      </c>
    </row>
    <row r="22" spans="1:4" ht="30" x14ac:dyDescent="0.25">
      <c r="A22" s="186" t="s">
        <v>460</v>
      </c>
      <c r="B22" s="7">
        <v>25.1</v>
      </c>
      <c r="C22" s="7">
        <v>7.8</v>
      </c>
      <c r="D22" s="7"/>
    </row>
    <row r="23" spans="1:4" ht="45" x14ac:dyDescent="0.25">
      <c r="A23" s="186" t="s">
        <v>461</v>
      </c>
      <c r="B23" s="7">
        <v>26.3</v>
      </c>
      <c r="C23" s="94" t="s">
        <v>459</v>
      </c>
      <c r="D23" s="7">
        <v>12.2</v>
      </c>
    </row>
    <row r="24" spans="1:4" ht="45" x14ac:dyDescent="0.25">
      <c r="A24" s="186" t="s">
        <v>489</v>
      </c>
      <c r="B24" s="7"/>
      <c r="C24" s="7"/>
      <c r="D24" s="7"/>
    </row>
    <row r="25" spans="1:4" ht="45" x14ac:dyDescent="0.25">
      <c r="A25" s="191" t="s">
        <v>462</v>
      </c>
      <c r="B25" s="7">
        <v>1294.8</v>
      </c>
      <c r="C25" s="94" t="s">
        <v>459</v>
      </c>
      <c r="D25" s="94" t="s">
        <v>459</v>
      </c>
    </row>
    <row r="26" spans="1:4" ht="45" x14ac:dyDescent="0.25">
      <c r="A26" s="187" t="s">
        <v>463</v>
      </c>
      <c r="B26" s="7"/>
      <c r="C26" s="94" t="s">
        <v>459</v>
      </c>
      <c r="D26" s="94" t="s">
        <v>459</v>
      </c>
    </row>
    <row r="27" spans="1:4" s="189" customFormat="1" x14ac:dyDescent="0.25">
      <c r="A27" s="188" t="s">
        <v>149</v>
      </c>
      <c r="B27" s="97">
        <f>SUM(B20:B26)</f>
        <v>1359</v>
      </c>
      <c r="C27" s="97" t="s">
        <v>46</v>
      </c>
      <c r="D27" s="97" t="s">
        <v>46</v>
      </c>
    </row>
    <row r="28" spans="1:4" x14ac:dyDescent="0.25">
      <c r="A28" s="190" t="s">
        <v>484</v>
      </c>
      <c r="B28" s="94">
        <f>SUM(B20:B22)</f>
        <v>37.9</v>
      </c>
      <c r="C28" s="94">
        <f>SUM(C20,B21,C22)</f>
        <v>12.149999999999999</v>
      </c>
      <c r="D28" s="94">
        <f>SUM(D20:D22)</f>
        <v>1.7</v>
      </c>
    </row>
    <row r="29" spans="1:4" x14ac:dyDescent="0.25">
      <c r="A29" s="190" t="s">
        <v>485</v>
      </c>
      <c r="B29" s="94" t="s">
        <v>46</v>
      </c>
      <c r="C29" s="137">
        <f>SUM(C20,B21,C22,B23,C24)</f>
        <v>38.450000000000003</v>
      </c>
      <c r="D29" s="137">
        <f>SUM(D20:D24)</f>
        <v>13.899999999999999</v>
      </c>
    </row>
    <row r="30" spans="1:4" x14ac:dyDescent="0.25">
      <c r="A30" s="330" t="s">
        <v>141</v>
      </c>
      <c r="B30" s="331"/>
      <c r="C30" s="331"/>
      <c r="D30" s="332"/>
    </row>
    <row r="31" spans="1:4" ht="90" x14ac:dyDescent="0.25">
      <c r="A31" s="186" t="s">
        <v>490</v>
      </c>
      <c r="B31" s="7"/>
      <c r="C31" s="7"/>
      <c r="D31" s="7"/>
    </row>
    <row r="32" spans="1:4" ht="45" x14ac:dyDescent="0.25">
      <c r="A32" s="186" t="s">
        <v>472</v>
      </c>
      <c r="B32" s="7">
        <v>0.35</v>
      </c>
      <c r="C32" s="94" t="s">
        <v>459</v>
      </c>
      <c r="D32" s="7">
        <v>0.35</v>
      </c>
    </row>
    <row r="33" spans="1:4" ht="30" x14ac:dyDescent="0.25">
      <c r="A33" s="186" t="s">
        <v>460</v>
      </c>
      <c r="B33" s="7"/>
      <c r="C33" s="7"/>
      <c r="D33" s="7"/>
    </row>
    <row r="34" spans="1:4" ht="45" x14ac:dyDescent="0.25">
      <c r="A34" s="186" t="s">
        <v>473</v>
      </c>
      <c r="B34" s="7"/>
      <c r="C34" s="94" t="s">
        <v>459</v>
      </c>
      <c r="D34" s="7"/>
    </row>
    <row r="35" spans="1:4" ht="45" x14ac:dyDescent="0.25">
      <c r="A35" s="187" t="s">
        <v>491</v>
      </c>
      <c r="B35" s="7"/>
      <c r="C35" s="7"/>
      <c r="D35" s="7"/>
    </row>
    <row r="36" spans="1:4" ht="45" x14ac:dyDescent="0.25">
      <c r="A36" s="187" t="s">
        <v>474</v>
      </c>
      <c r="B36" s="7">
        <v>226.4</v>
      </c>
      <c r="C36" s="94" t="s">
        <v>459</v>
      </c>
      <c r="D36" s="94" t="s">
        <v>459</v>
      </c>
    </row>
    <row r="37" spans="1:4" ht="45" x14ac:dyDescent="0.25">
      <c r="A37" s="187" t="s">
        <v>475</v>
      </c>
      <c r="B37" s="7"/>
      <c r="C37" s="94" t="s">
        <v>459</v>
      </c>
      <c r="D37" s="94" t="s">
        <v>459</v>
      </c>
    </row>
    <row r="38" spans="1:4" s="189" customFormat="1" x14ac:dyDescent="0.25">
      <c r="A38" s="188" t="s">
        <v>149</v>
      </c>
      <c r="B38" s="97">
        <f>SUM(B31:B37)</f>
        <v>226.75</v>
      </c>
      <c r="C38" s="97" t="s">
        <v>46</v>
      </c>
      <c r="D38" s="97" t="s">
        <v>46</v>
      </c>
    </row>
    <row r="39" spans="1:4" x14ac:dyDescent="0.25">
      <c r="A39" s="190" t="s">
        <v>484</v>
      </c>
      <c r="B39" s="94">
        <f>SUM(B31:B33)</f>
        <v>0.35</v>
      </c>
      <c r="C39" s="94">
        <f>SUM(C31,B32,C33)</f>
        <v>0.35</v>
      </c>
      <c r="D39" s="94">
        <f>SUM(D31:D33)</f>
        <v>0.35</v>
      </c>
    </row>
    <row r="40" spans="1:4" x14ac:dyDescent="0.25">
      <c r="A40" s="190" t="s">
        <v>485</v>
      </c>
      <c r="B40" s="94" t="s">
        <v>46</v>
      </c>
      <c r="C40" s="137">
        <f>SUM(C31,B32,C33,B34,C35)</f>
        <v>0.35</v>
      </c>
      <c r="D40" s="137">
        <f>SUM(D31:D35)</f>
        <v>0.35</v>
      </c>
    </row>
    <row r="41" spans="1:4" x14ac:dyDescent="0.25">
      <c r="A41" s="330" t="s">
        <v>142</v>
      </c>
      <c r="B41" s="331"/>
      <c r="C41" s="331"/>
      <c r="D41" s="332"/>
    </row>
    <row r="42" spans="1:4" ht="90" x14ac:dyDescent="0.25">
      <c r="A42" s="186" t="s">
        <v>492</v>
      </c>
      <c r="B42" s="7"/>
      <c r="C42" s="7"/>
      <c r="D42" s="7"/>
    </row>
    <row r="43" spans="1:4" ht="45" x14ac:dyDescent="0.25">
      <c r="A43" s="186" t="s">
        <v>476</v>
      </c>
      <c r="B43" s="7"/>
      <c r="C43" s="94" t="s">
        <v>459</v>
      </c>
      <c r="D43" s="7"/>
    </row>
    <row r="44" spans="1:4" ht="30" x14ac:dyDescent="0.25">
      <c r="A44" s="186" t="s">
        <v>460</v>
      </c>
      <c r="B44" s="7"/>
      <c r="C44" s="7"/>
      <c r="D44" s="7"/>
    </row>
    <row r="45" spans="1:4" ht="45" x14ac:dyDescent="0.25">
      <c r="A45" s="186" t="s">
        <v>477</v>
      </c>
      <c r="B45" s="7"/>
      <c r="C45" s="94" t="s">
        <v>459</v>
      </c>
      <c r="D45" s="7"/>
    </row>
    <row r="46" spans="1:4" ht="60" x14ac:dyDescent="0.25">
      <c r="A46" s="186" t="s">
        <v>493</v>
      </c>
      <c r="B46" s="7"/>
      <c r="C46" s="7"/>
      <c r="D46" s="7"/>
    </row>
    <row r="47" spans="1:4" ht="60" x14ac:dyDescent="0.25">
      <c r="A47" s="187" t="s">
        <v>478</v>
      </c>
      <c r="B47" s="7"/>
      <c r="C47" s="94" t="s">
        <v>459</v>
      </c>
      <c r="D47" s="94" t="s">
        <v>459</v>
      </c>
    </row>
    <row r="48" spans="1:4" ht="45" x14ac:dyDescent="0.25">
      <c r="A48" s="187" t="s">
        <v>479</v>
      </c>
      <c r="B48" s="7"/>
      <c r="C48" s="94" t="s">
        <v>459</v>
      </c>
      <c r="D48" s="94" t="s">
        <v>459</v>
      </c>
    </row>
    <row r="49" spans="1:4" s="189" customFormat="1" x14ac:dyDescent="0.25">
      <c r="A49" s="188" t="s">
        <v>149</v>
      </c>
      <c r="B49" s="97">
        <f>SUM(B42:B48)</f>
        <v>0</v>
      </c>
      <c r="C49" s="97" t="s">
        <v>46</v>
      </c>
      <c r="D49" s="97" t="s">
        <v>46</v>
      </c>
    </row>
    <row r="50" spans="1:4" x14ac:dyDescent="0.25">
      <c r="A50" s="190" t="s">
        <v>484</v>
      </c>
      <c r="B50" s="94">
        <f>SUM(B42:B44)</f>
        <v>0</v>
      </c>
      <c r="C50" s="94">
        <f>SUM(C42,B43,C44)</f>
        <v>0</v>
      </c>
      <c r="D50" s="94">
        <f>SUM(D42:D44)</f>
        <v>0</v>
      </c>
    </row>
    <row r="51" spans="1:4" x14ac:dyDescent="0.25">
      <c r="A51" s="190" t="s">
        <v>485</v>
      </c>
      <c r="B51" s="94" t="s">
        <v>46</v>
      </c>
      <c r="C51" s="137">
        <f>SUM(C42,B43,C44,B45,C46)</f>
        <v>0</v>
      </c>
      <c r="D51" s="137">
        <f>SUM(D42:D46)</f>
        <v>0</v>
      </c>
    </row>
    <row r="52" spans="1:4" x14ac:dyDescent="0.25">
      <c r="A52" s="330" t="s">
        <v>143</v>
      </c>
      <c r="B52" s="331"/>
      <c r="C52" s="331"/>
      <c r="D52" s="332"/>
    </row>
    <row r="53" spans="1:4" ht="90" x14ac:dyDescent="0.25">
      <c r="A53" s="186" t="s">
        <v>494</v>
      </c>
      <c r="B53" s="7"/>
      <c r="C53" s="7"/>
      <c r="D53" s="7"/>
    </row>
    <row r="54" spans="1:4" ht="60" x14ac:dyDescent="0.25">
      <c r="A54" s="186" t="s">
        <v>480</v>
      </c>
      <c r="B54" s="7">
        <v>0.09</v>
      </c>
      <c r="C54" s="94" t="s">
        <v>459</v>
      </c>
      <c r="D54" s="7">
        <v>0.09</v>
      </c>
    </row>
    <row r="55" spans="1:4" ht="30" x14ac:dyDescent="0.25">
      <c r="A55" s="186" t="s">
        <v>460</v>
      </c>
      <c r="B55" s="7"/>
      <c r="C55" s="7"/>
      <c r="D55" s="7"/>
    </row>
    <row r="56" spans="1:4" ht="45" x14ac:dyDescent="0.25">
      <c r="A56" s="186" t="s">
        <v>481</v>
      </c>
      <c r="B56" s="7"/>
      <c r="C56" s="94" t="s">
        <v>459</v>
      </c>
      <c r="D56" s="7"/>
    </row>
    <row r="57" spans="1:4" ht="60" x14ac:dyDescent="0.25">
      <c r="A57" s="187" t="s">
        <v>495</v>
      </c>
      <c r="B57" s="7"/>
      <c r="C57" s="7"/>
      <c r="D57" s="7"/>
    </row>
    <row r="58" spans="1:4" ht="45" x14ac:dyDescent="0.25">
      <c r="A58" s="187" t="s">
        <v>482</v>
      </c>
      <c r="B58" s="7">
        <v>106.4</v>
      </c>
      <c r="C58" s="94" t="s">
        <v>459</v>
      </c>
      <c r="D58" s="94" t="s">
        <v>459</v>
      </c>
    </row>
    <row r="59" spans="1:4" ht="60" x14ac:dyDescent="0.25">
      <c r="A59" s="187" t="s">
        <v>483</v>
      </c>
      <c r="B59" s="7"/>
      <c r="C59" s="94" t="s">
        <v>459</v>
      </c>
      <c r="D59" s="94" t="s">
        <v>459</v>
      </c>
    </row>
    <row r="60" spans="1:4" s="189" customFormat="1" x14ac:dyDescent="0.25">
      <c r="A60" s="188" t="s">
        <v>149</v>
      </c>
      <c r="B60" s="97">
        <f>SUM(B53:B59)</f>
        <v>106.49000000000001</v>
      </c>
      <c r="C60" s="97" t="s">
        <v>46</v>
      </c>
      <c r="D60" s="97" t="s">
        <v>46</v>
      </c>
    </row>
    <row r="61" spans="1:4" x14ac:dyDescent="0.25">
      <c r="A61" s="190" t="s">
        <v>484</v>
      </c>
      <c r="B61" s="94">
        <f>SUM(B53:B55)</f>
        <v>0.09</v>
      </c>
      <c r="C61" s="94">
        <f>SUM(C53,B54,C55)</f>
        <v>0.09</v>
      </c>
      <c r="D61" s="94">
        <f>SUM(D53:D55)</f>
        <v>0.09</v>
      </c>
    </row>
    <row r="62" spans="1:4" x14ac:dyDescent="0.25">
      <c r="A62" s="190" t="s">
        <v>485</v>
      </c>
      <c r="B62" s="94" t="s">
        <v>46</v>
      </c>
      <c r="C62" s="137">
        <f>SUM(C53,B54,C55,B56,C57)</f>
        <v>0.09</v>
      </c>
      <c r="D62" s="137">
        <f>SUM(D53:D57)</f>
        <v>0.09</v>
      </c>
    </row>
    <row r="63" spans="1:4" x14ac:dyDescent="0.25">
      <c r="A63" s="192"/>
      <c r="B63" s="193"/>
      <c r="C63" s="193"/>
      <c r="D63" s="193"/>
    </row>
    <row r="64" spans="1:4" ht="51.75" customHeight="1" x14ac:dyDescent="0.25">
      <c r="A64" s="329" t="s">
        <v>496</v>
      </c>
      <c r="B64" s="329"/>
      <c r="C64" s="329"/>
      <c r="D64" s="329"/>
    </row>
  </sheetData>
  <sheetProtection password="C7D9"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workbookViewId="0">
      <pane ySplit="6" topLeftCell="A52" activePane="bottomLeft" state="frozen"/>
      <selection pane="bottomLeft" activeCell="D27" sqref="D27"/>
    </sheetView>
  </sheetViews>
  <sheetFormatPr defaultRowHeight="15.75" x14ac:dyDescent="0.25"/>
  <cols>
    <col min="1" max="1" width="5.7109375" style="33" customWidth="1"/>
    <col min="2" max="2" width="33.42578125" style="33" customWidth="1"/>
    <col min="3" max="3" width="28.85546875" style="33" customWidth="1"/>
    <col min="4" max="4" width="25.42578125" style="33" customWidth="1"/>
    <col min="5" max="5" width="25.85546875" style="33" bestFit="1" customWidth="1"/>
    <col min="6" max="6" width="25.140625" style="33" bestFit="1" customWidth="1"/>
    <col min="7" max="16384" width="9.140625" style="33"/>
  </cols>
  <sheetData>
    <row r="1" spans="1:6" ht="16.5" x14ac:dyDescent="0.25">
      <c r="A1" s="341" t="s">
        <v>534</v>
      </c>
      <c r="B1" s="341"/>
      <c r="C1" s="341"/>
      <c r="D1" s="341"/>
      <c r="E1" s="341"/>
      <c r="F1" s="341"/>
    </row>
    <row r="2" spans="1:6" ht="19.5" x14ac:dyDescent="0.25">
      <c r="A2" s="341" t="s">
        <v>257</v>
      </c>
      <c r="B2" s="341"/>
      <c r="C2" s="341"/>
      <c r="D2" s="341"/>
      <c r="E2" s="341"/>
      <c r="F2" s="341"/>
    </row>
    <row r="3" spans="1:6" x14ac:dyDescent="0.25">
      <c r="A3" s="38"/>
      <c r="B3" s="38"/>
      <c r="C3" s="38"/>
      <c r="D3" s="38"/>
      <c r="E3" s="38"/>
      <c r="F3" s="38"/>
    </row>
    <row r="4" spans="1:6" ht="114.75" x14ac:dyDescent="0.25">
      <c r="A4" s="271" t="s">
        <v>29</v>
      </c>
      <c r="B4" s="271" t="s">
        <v>258</v>
      </c>
      <c r="C4" s="271" t="s">
        <v>342</v>
      </c>
      <c r="D4" s="138" t="s">
        <v>191</v>
      </c>
      <c r="E4" s="139" t="s">
        <v>535</v>
      </c>
      <c r="F4" s="138" t="s">
        <v>536</v>
      </c>
    </row>
    <row r="5" spans="1:6" x14ac:dyDescent="0.25">
      <c r="A5" s="272"/>
      <c r="B5" s="272"/>
      <c r="C5" s="272"/>
      <c r="D5" s="29">
        <v>43831</v>
      </c>
      <c r="E5" s="140" t="s">
        <v>267</v>
      </c>
      <c r="F5" s="140" t="s">
        <v>267</v>
      </c>
    </row>
    <row r="6" spans="1:6" x14ac:dyDescent="0.25">
      <c r="A6" s="119">
        <v>1</v>
      </c>
      <c r="B6" s="119">
        <v>2</v>
      </c>
      <c r="C6" s="119">
        <v>3</v>
      </c>
      <c r="D6" s="119">
        <v>4</v>
      </c>
      <c r="E6" s="119">
        <v>5</v>
      </c>
      <c r="F6" s="119">
        <v>6</v>
      </c>
    </row>
    <row r="7" spans="1:6" ht="15.75" customHeight="1" x14ac:dyDescent="0.25">
      <c r="A7" s="342" t="s">
        <v>140</v>
      </c>
      <c r="B7" s="343"/>
      <c r="C7" s="343"/>
      <c r="D7" s="343"/>
      <c r="E7" s="343"/>
      <c r="F7" s="344"/>
    </row>
    <row r="8" spans="1:6" ht="141.75" x14ac:dyDescent="0.25">
      <c r="A8" s="34"/>
      <c r="B8" s="22" t="s">
        <v>607</v>
      </c>
      <c r="C8" s="35" t="s">
        <v>190</v>
      </c>
      <c r="D8" s="36" t="s">
        <v>187</v>
      </c>
      <c r="E8" s="125">
        <v>0.5</v>
      </c>
      <c r="F8" s="126">
        <v>18</v>
      </c>
    </row>
    <row r="9" spans="1:6" x14ac:dyDescent="0.25">
      <c r="A9" s="34"/>
      <c r="B9" s="35"/>
      <c r="C9" s="35"/>
      <c r="D9" s="36"/>
      <c r="E9" s="125"/>
      <c r="F9" s="126"/>
    </row>
    <row r="10" spans="1:6" x14ac:dyDescent="0.25">
      <c r="A10" s="34"/>
      <c r="B10" s="35"/>
      <c r="C10" s="35"/>
      <c r="D10" s="36"/>
      <c r="E10" s="125"/>
      <c r="F10" s="126"/>
    </row>
    <row r="11" spans="1:6" x14ac:dyDescent="0.25">
      <c r="A11" s="34"/>
      <c r="B11" s="35"/>
      <c r="C11" s="35"/>
      <c r="D11" s="36"/>
      <c r="E11" s="125"/>
      <c r="F11" s="126"/>
    </row>
    <row r="12" spans="1:6" x14ac:dyDescent="0.25">
      <c r="A12" s="34"/>
      <c r="B12" s="35"/>
      <c r="C12" s="35"/>
      <c r="D12" s="36"/>
      <c r="E12" s="125"/>
      <c r="F12" s="126"/>
    </row>
    <row r="13" spans="1:6" x14ac:dyDescent="0.25">
      <c r="A13" s="34"/>
      <c r="B13" s="35"/>
      <c r="C13" s="35"/>
      <c r="D13" s="36"/>
      <c r="E13" s="125"/>
      <c r="F13" s="126"/>
    </row>
    <row r="14" spans="1:6" x14ac:dyDescent="0.25">
      <c r="A14" s="34"/>
      <c r="B14" s="35"/>
      <c r="C14" s="35"/>
      <c r="D14" s="36"/>
      <c r="E14" s="125"/>
      <c r="F14" s="126"/>
    </row>
    <row r="15" spans="1:6" x14ac:dyDescent="0.25">
      <c r="A15" s="34"/>
      <c r="B15" s="35"/>
      <c r="C15" s="35"/>
      <c r="D15" s="36"/>
      <c r="E15" s="125"/>
      <c r="F15" s="126"/>
    </row>
    <row r="16" spans="1:6" s="38" customFormat="1" x14ac:dyDescent="0.25">
      <c r="A16" s="37"/>
      <c r="B16" s="141" t="s">
        <v>149</v>
      </c>
      <c r="C16" s="214">
        <f>COUNTA(C8:C15)</f>
        <v>1</v>
      </c>
      <c r="D16" s="214">
        <f>COUNTIF(D8:D15,"Да")</f>
        <v>1</v>
      </c>
      <c r="E16" s="215">
        <f>SUM(E8:E15)</f>
        <v>0.5</v>
      </c>
      <c r="F16" s="216">
        <f>SUM(F8:F15)</f>
        <v>18</v>
      </c>
    </row>
    <row r="17" spans="1:6" ht="15.75" customHeight="1" x14ac:dyDescent="0.25">
      <c r="A17" s="342" t="s">
        <v>170</v>
      </c>
      <c r="B17" s="343"/>
      <c r="C17" s="343"/>
      <c r="D17" s="343"/>
      <c r="E17" s="343"/>
      <c r="F17" s="344"/>
    </row>
    <row r="18" spans="1:6" ht="47.25" x14ac:dyDescent="0.25">
      <c r="A18" s="34"/>
      <c r="B18" s="22" t="s">
        <v>601</v>
      </c>
      <c r="C18" s="35" t="s">
        <v>190</v>
      </c>
      <c r="D18" s="36" t="s">
        <v>187</v>
      </c>
      <c r="E18" s="125">
        <v>14.1</v>
      </c>
      <c r="F18" s="126">
        <v>92</v>
      </c>
    </row>
    <row r="19" spans="1:6" ht="63" x14ac:dyDescent="0.25">
      <c r="A19" s="34"/>
      <c r="B19" s="35" t="s">
        <v>608</v>
      </c>
      <c r="C19" s="35" t="s">
        <v>190</v>
      </c>
      <c r="D19" s="36" t="s">
        <v>187</v>
      </c>
      <c r="E19" s="125">
        <v>13.6</v>
      </c>
      <c r="F19" s="126">
        <v>118</v>
      </c>
    </row>
    <row r="20" spans="1:6" ht="31.5" x14ac:dyDescent="0.25">
      <c r="A20" s="34"/>
      <c r="B20" s="22" t="s">
        <v>602</v>
      </c>
      <c r="C20" s="35" t="s">
        <v>190</v>
      </c>
      <c r="D20" s="36" t="s">
        <v>187</v>
      </c>
      <c r="E20" s="125">
        <v>5.3</v>
      </c>
      <c r="F20" s="126">
        <v>473</v>
      </c>
    </row>
    <row r="21" spans="1:6" x14ac:dyDescent="0.25">
      <c r="A21" s="34"/>
      <c r="B21" s="22" t="s">
        <v>603</v>
      </c>
      <c r="C21" s="35" t="s">
        <v>190</v>
      </c>
      <c r="D21" s="36" t="s">
        <v>187</v>
      </c>
      <c r="E21" s="125">
        <v>2.5</v>
      </c>
      <c r="F21" s="126">
        <v>82</v>
      </c>
    </row>
    <row r="22" spans="1:6" ht="94.5" x14ac:dyDescent="0.25">
      <c r="A22" s="34"/>
      <c r="B22" s="35" t="s">
        <v>604</v>
      </c>
      <c r="C22" s="35" t="s">
        <v>190</v>
      </c>
      <c r="D22" s="36" t="s">
        <v>188</v>
      </c>
      <c r="E22" s="125"/>
      <c r="F22" s="126"/>
    </row>
    <row r="23" spans="1:6" ht="94.5" x14ac:dyDescent="0.25">
      <c r="A23" s="34"/>
      <c r="B23" s="35" t="s">
        <v>605</v>
      </c>
      <c r="C23" s="35" t="s">
        <v>190</v>
      </c>
      <c r="D23" s="36" t="s">
        <v>188</v>
      </c>
      <c r="E23" s="125"/>
      <c r="F23" s="126"/>
    </row>
    <row r="24" spans="1:6" ht="31.5" x14ac:dyDescent="0.25">
      <c r="A24" s="34"/>
      <c r="B24" s="35" t="s">
        <v>606</v>
      </c>
      <c r="C24" s="35" t="s">
        <v>190</v>
      </c>
      <c r="D24" s="36" t="s">
        <v>187</v>
      </c>
      <c r="E24" s="125">
        <v>3</v>
      </c>
      <c r="F24" s="126">
        <v>190</v>
      </c>
    </row>
    <row r="25" spans="1:6" x14ac:dyDescent="0.25">
      <c r="A25" s="34"/>
      <c r="B25" s="35"/>
      <c r="C25" s="35"/>
      <c r="D25" s="36"/>
      <c r="E25" s="125"/>
      <c r="F25" s="126"/>
    </row>
    <row r="26" spans="1:6" x14ac:dyDescent="0.25">
      <c r="A26" s="34"/>
      <c r="B26" s="35"/>
      <c r="C26" s="35"/>
      <c r="D26" s="36"/>
      <c r="E26" s="125"/>
      <c r="F26" s="126"/>
    </row>
    <row r="27" spans="1:6" s="38" customFormat="1" x14ac:dyDescent="0.25">
      <c r="A27" s="37"/>
      <c r="B27" s="141" t="s">
        <v>149</v>
      </c>
      <c r="C27" s="214">
        <f>COUNTA(C18:C26)</f>
        <v>7</v>
      </c>
      <c r="D27" s="214">
        <f>COUNTIF(D18:D26,"Да")</f>
        <v>5</v>
      </c>
      <c r="E27" s="215">
        <f>SUM(E18:E26)</f>
        <v>38.5</v>
      </c>
      <c r="F27" s="216">
        <f>SUM(F18:F26)</f>
        <v>955</v>
      </c>
    </row>
    <row r="28" spans="1:6" ht="15.75" customHeight="1" x14ac:dyDescent="0.25">
      <c r="A28" s="342" t="s">
        <v>141</v>
      </c>
      <c r="B28" s="343"/>
      <c r="C28" s="343"/>
      <c r="D28" s="343"/>
      <c r="E28" s="343"/>
      <c r="F28" s="344"/>
    </row>
    <row r="29" spans="1:6" ht="47.25" x14ac:dyDescent="0.25">
      <c r="A29" s="34"/>
      <c r="B29" s="35" t="s">
        <v>571</v>
      </c>
      <c r="C29" s="35" t="s">
        <v>190</v>
      </c>
      <c r="D29" s="36" t="s">
        <v>187</v>
      </c>
      <c r="E29" s="125">
        <v>0.35</v>
      </c>
      <c r="F29" s="249">
        <v>825</v>
      </c>
    </row>
    <row r="30" spans="1:6" x14ac:dyDescent="0.25">
      <c r="A30" s="34"/>
      <c r="B30" s="22"/>
      <c r="C30" s="35"/>
      <c r="D30" s="36"/>
      <c r="E30" s="125"/>
      <c r="F30" s="126"/>
    </row>
    <row r="31" spans="1:6" x14ac:dyDescent="0.25">
      <c r="A31" s="34"/>
      <c r="B31" s="22"/>
      <c r="C31" s="35"/>
      <c r="D31" s="36"/>
      <c r="E31" s="125"/>
      <c r="F31" s="126"/>
    </row>
    <row r="32" spans="1:6" x14ac:dyDescent="0.25">
      <c r="A32" s="34"/>
      <c r="B32" s="22"/>
      <c r="C32" s="35"/>
      <c r="D32" s="36"/>
      <c r="E32" s="125"/>
      <c r="F32" s="126"/>
    </row>
    <row r="33" spans="1:6" x14ac:dyDescent="0.25">
      <c r="A33" s="34"/>
      <c r="B33" s="22"/>
      <c r="C33" s="35"/>
      <c r="D33" s="36"/>
      <c r="E33" s="125"/>
      <c r="F33" s="126"/>
    </row>
    <row r="34" spans="1:6" x14ac:dyDescent="0.25">
      <c r="A34" s="34"/>
      <c r="B34" s="22"/>
      <c r="C34" s="35"/>
      <c r="D34" s="36"/>
      <c r="E34" s="125"/>
      <c r="F34" s="126"/>
    </row>
    <row r="35" spans="1:6" x14ac:dyDescent="0.25">
      <c r="A35" s="34"/>
      <c r="B35" s="35"/>
      <c r="C35" s="35"/>
      <c r="D35" s="36"/>
      <c r="E35" s="125"/>
      <c r="F35" s="126"/>
    </row>
    <row r="36" spans="1:6" x14ac:dyDescent="0.25">
      <c r="A36" s="34"/>
      <c r="B36" s="35"/>
      <c r="C36" s="35"/>
      <c r="D36" s="36"/>
      <c r="E36" s="125"/>
      <c r="F36" s="126"/>
    </row>
    <row r="37" spans="1:6" s="38" customFormat="1" x14ac:dyDescent="0.25">
      <c r="A37" s="37"/>
      <c r="B37" s="141" t="s">
        <v>149</v>
      </c>
      <c r="C37" s="214">
        <f>COUNTA(C29:C36)</f>
        <v>1</v>
      </c>
      <c r="D37" s="214">
        <f>COUNTIF(D29:D36,"Да")</f>
        <v>1</v>
      </c>
      <c r="E37" s="215">
        <f>SUM(E29:E36)</f>
        <v>0.35</v>
      </c>
      <c r="F37" s="216">
        <f>SUM(F29:F36)</f>
        <v>825</v>
      </c>
    </row>
    <row r="38" spans="1:6" ht="15.75" customHeight="1" x14ac:dyDescent="0.25">
      <c r="A38" s="342" t="s">
        <v>142</v>
      </c>
      <c r="B38" s="343"/>
      <c r="C38" s="343"/>
      <c r="D38" s="343"/>
      <c r="E38" s="343"/>
      <c r="F38" s="344"/>
    </row>
    <row r="39" spans="1:6" x14ac:dyDescent="0.25">
      <c r="A39" s="34"/>
      <c r="B39" s="22"/>
      <c r="C39" s="35"/>
      <c r="D39" s="36"/>
      <c r="E39" s="125"/>
      <c r="F39" s="126"/>
    </row>
    <row r="40" spans="1:6" x14ac:dyDescent="0.25">
      <c r="A40" s="34"/>
      <c r="B40" s="22"/>
      <c r="C40" s="35"/>
      <c r="D40" s="36"/>
      <c r="E40" s="125"/>
      <c r="F40" s="126"/>
    </row>
    <row r="41" spans="1:6" x14ac:dyDescent="0.25">
      <c r="A41" s="34"/>
      <c r="B41" s="22"/>
      <c r="C41" s="35"/>
      <c r="D41" s="36"/>
      <c r="E41" s="125"/>
      <c r="F41" s="126"/>
    </row>
    <row r="42" spans="1:6" x14ac:dyDescent="0.25">
      <c r="A42" s="34"/>
      <c r="B42" s="22"/>
      <c r="C42" s="35"/>
      <c r="D42" s="36"/>
      <c r="E42" s="125"/>
      <c r="F42" s="126"/>
    </row>
    <row r="43" spans="1:6" x14ac:dyDescent="0.25">
      <c r="A43" s="34"/>
      <c r="B43" s="22"/>
      <c r="C43" s="35"/>
      <c r="D43" s="36"/>
      <c r="E43" s="125"/>
      <c r="F43" s="126"/>
    </row>
    <row r="44" spans="1:6" x14ac:dyDescent="0.25">
      <c r="A44" s="34"/>
      <c r="B44" s="22"/>
      <c r="C44" s="35"/>
      <c r="D44" s="36"/>
      <c r="E44" s="125"/>
      <c r="F44" s="126"/>
    </row>
    <row r="45" spans="1:6" x14ac:dyDescent="0.25">
      <c r="A45" s="34"/>
      <c r="B45" s="35"/>
      <c r="C45" s="35"/>
      <c r="D45" s="36"/>
      <c r="E45" s="125"/>
      <c r="F45" s="126"/>
    </row>
    <row r="46" spans="1:6" x14ac:dyDescent="0.25">
      <c r="A46" s="34"/>
      <c r="B46" s="35"/>
      <c r="C46" s="35"/>
      <c r="D46" s="36"/>
      <c r="E46" s="125"/>
      <c r="F46" s="126"/>
    </row>
    <row r="47" spans="1:6" s="38" customFormat="1" x14ac:dyDescent="0.25">
      <c r="A47" s="37"/>
      <c r="B47" s="141" t="s">
        <v>149</v>
      </c>
      <c r="C47" s="214">
        <f>COUNTA(C39:C46)</f>
        <v>0</v>
      </c>
      <c r="D47" s="214">
        <f>COUNTIF(D39:D46,"Да")</f>
        <v>0</v>
      </c>
      <c r="E47" s="215">
        <f>SUM(E39:E46)</f>
        <v>0</v>
      </c>
      <c r="F47" s="216">
        <f>SUM(F39:F46)</f>
        <v>0</v>
      </c>
    </row>
    <row r="48" spans="1:6" ht="15.75" customHeight="1" x14ac:dyDescent="0.25">
      <c r="A48" s="342" t="s">
        <v>143</v>
      </c>
      <c r="B48" s="343"/>
      <c r="C48" s="343"/>
      <c r="D48" s="343"/>
      <c r="E48" s="343"/>
      <c r="F48" s="344"/>
    </row>
    <row r="49" spans="1:6" ht="47.25" x14ac:dyDescent="0.25">
      <c r="A49" s="34"/>
      <c r="B49" s="240" t="s">
        <v>609</v>
      </c>
      <c r="C49" s="35" t="s">
        <v>190</v>
      </c>
      <c r="D49" s="36" t="s">
        <v>187</v>
      </c>
      <c r="E49" s="125">
        <v>0.09</v>
      </c>
      <c r="F49" s="126">
        <v>161</v>
      </c>
    </row>
    <row r="50" spans="1:6" x14ac:dyDescent="0.25">
      <c r="A50" s="34"/>
      <c r="B50" s="35"/>
      <c r="C50" s="35"/>
      <c r="D50" s="36"/>
      <c r="E50" s="125"/>
      <c r="F50" s="126"/>
    </row>
    <row r="51" spans="1:6" x14ac:dyDescent="0.25">
      <c r="A51" s="34"/>
      <c r="B51" s="35"/>
      <c r="C51" s="35"/>
      <c r="D51" s="36"/>
      <c r="E51" s="125"/>
      <c r="F51" s="126"/>
    </row>
    <row r="52" spans="1:6" x14ac:dyDescent="0.25">
      <c r="A52" s="34"/>
      <c r="B52" s="35"/>
      <c r="C52" s="35"/>
      <c r="D52" s="36"/>
      <c r="E52" s="125"/>
      <c r="F52" s="126"/>
    </row>
    <row r="53" spans="1:6" x14ac:dyDescent="0.25">
      <c r="A53" s="34"/>
      <c r="B53" s="35"/>
      <c r="C53" s="35"/>
      <c r="D53" s="36"/>
      <c r="E53" s="125"/>
      <c r="F53" s="126"/>
    </row>
    <row r="54" spans="1:6" x14ac:dyDescent="0.25">
      <c r="A54" s="34"/>
      <c r="B54" s="35"/>
      <c r="C54" s="35"/>
      <c r="D54" s="36"/>
      <c r="E54" s="125"/>
      <c r="F54" s="126"/>
    </row>
    <row r="55" spans="1:6" x14ac:dyDescent="0.25">
      <c r="A55" s="34"/>
      <c r="B55" s="35"/>
      <c r="C55" s="35"/>
      <c r="D55" s="36"/>
      <c r="E55" s="125"/>
      <c r="F55" s="126"/>
    </row>
    <row r="56" spans="1:6" x14ac:dyDescent="0.25">
      <c r="A56" s="34"/>
      <c r="B56" s="35"/>
      <c r="C56" s="35"/>
      <c r="D56" s="36"/>
      <c r="E56" s="125"/>
      <c r="F56" s="126"/>
    </row>
    <row r="57" spans="1:6" s="38" customFormat="1" x14ac:dyDescent="0.25">
      <c r="A57" s="37"/>
      <c r="B57" s="141" t="s">
        <v>149</v>
      </c>
      <c r="C57" s="214">
        <f>COUNTA(C49:C56)</f>
        <v>1</v>
      </c>
      <c r="D57" s="214">
        <f>COUNTIF(D49:D56,"Да")</f>
        <v>1</v>
      </c>
      <c r="E57" s="215">
        <f>SUM(E49:E56)</f>
        <v>0.09</v>
      </c>
      <c r="F57" s="216">
        <f>SUM(F49:F56)</f>
        <v>161</v>
      </c>
    </row>
    <row r="58" spans="1:6" ht="36" customHeight="1" x14ac:dyDescent="0.25">
      <c r="A58" s="345" t="s">
        <v>382</v>
      </c>
      <c r="B58" s="345"/>
      <c r="C58" s="345"/>
      <c r="D58" s="345"/>
      <c r="E58" s="345"/>
      <c r="F58" s="345"/>
    </row>
    <row r="59" spans="1:6" ht="82.5" customHeight="1" x14ac:dyDescent="0.25">
      <c r="A59" s="346" t="s">
        <v>345</v>
      </c>
      <c r="B59" s="346"/>
      <c r="C59" s="346"/>
      <c r="D59" s="346"/>
      <c r="E59" s="346"/>
      <c r="F59" s="346"/>
    </row>
    <row r="60" spans="1:6" ht="53.25" customHeight="1" x14ac:dyDescent="0.25">
      <c r="A60" s="340" t="s">
        <v>259</v>
      </c>
      <c r="B60" s="340"/>
      <c r="C60" s="340"/>
      <c r="D60" s="340"/>
      <c r="E60" s="340"/>
      <c r="F60" s="340"/>
    </row>
    <row r="61" spans="1:6" ht="72.75" customHeight="1" x14ac:dyDescent="0.25">
      <c r="A61" s="340" t="s">
        <v>344</v>
      </c>
      <c r="B61" s="340"/>
      <c r="C61" s="340"/>
      <c r="D61" s="340"/>
      <c r="E61" s="340"/>
      <c r="F61" s="340"/>
    </row>
  </sheetData>
  <sheetProtection password="C7D9" sheet="1" objects="1" scenarios="1" formatCells="0" formatColumns="0" formatRows="0" insertRows="0" sort="0" autoFilter="0"/>
  <mergeCells count="14">
    <mergeCell ref="A1:F1"/>
    <mergeCell ref="A48:F48"/>
    <mergeCell ref="A58:F58"/>
    <mergeCell ref="A59:F59"/>
    <mergeCell ref="A60:F60"/>
    <mergeCell ref="A61:F61"/>
    <mergeCell ref="A2:F2"/>
    <mergeCell ref="A7:F7"/>
    <mergeCell ref="A17:F17"/>
    <mergeCell ref="A28:F28"/>
    <mergeCell ref="A38:F38"/>
    <mergeCell ref="A4:A5"/>
    <mergeCell ref="B4:B5"/>
    <mergeCell ref="C4:C5"/>
  </mergeCells>
  <dataValidations count="4">
    <dataValidation type="list" allowBlank="1" showInputMessage="1" showErrorMessage="1" sqref="D5">
      <formula1>Дата</formula1>
    </dataValidation>
    <dataValidation type="list" allowBlank="1" showInputMessage="1" showErrorMessage="1" sqref="D39:D46 D8:D15 D18:D26 D29:D36 D49:D56">
      <formula1>Список</formula1>
    </dataValidation>
    <dataValidation type="list" allowBlank="1" showInputMessage="1" showErrorMessage="1" sqref="C39:C46 C8:C15 C18:C26 C29:C36 C49:C56">
      <formula1>Перечень</formula1>
    </dataValidation>
    <dataValidation type="list" allowBlank="1" showInputMessage="1" showErrorMessage="1" sqref="E5:F5">
      <formula1>Период</formula1>
    </dataValidation>
  </dataValidation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pane ySplit="6" topLeftCell="A19" activePane="bottomLeft" state="frozen"/>
      <selection pane="bottomLeft" activeCell="D36" sqref="D36"/>
    </sheetView>
  </sheetViews>
  <sheetFormatPr defaultRowHeight="15.75" x14ac:dyDescent="0.25"/>
  <cols>
    <col min="1" max="1" width="5.7109375" style="194" customWidth="1"/>
    <col min="2" max="2" width="43.5703125" style="194" customWidth="1"/>
    <col min="3" max="4" width="34.5703125" style="194" customWidth="1"/>
    <col min="5" max="16384" width="9.140625" style="194"/>
  </cols>
  <sheetData>
    <row r="1" spans="1:4" ht="16.5" x14ac:dyDescent="0.25">
      <c r="A1" s="352" t="s">
        <v>261</v>
      </c>
      <c r="B1" s="352"/>
      <c r="C1" s="352"/>
      <c r="D1" s="352"/>
    </row>
    <row r="2" spans="1:4" ht="16.5" x14ac:dyDescent="0.25">
      <c r="A2" s="352" t="s">
        <v>260</v>
      </c>
      <c r="B2" s="352"/>
      <c r="C2" s="352"/>
      <c r="D2" s="352"/>
    </row>
    <row r="3" spans="1:4" ht="16.5" x14ac:dyDescent="0.25">
      <c r="A3" s="352" t="s">
        <v>267</v>
      </c>
      <c r="B3" s="352"/>
      <c r="C3" s="352"/>
      <c r="D3" s="352"/>
    </row>
    <row r="5" spans="1:4" ht="94.5" x14ac:dyDescent="0.25">
      <c r="A5" s="195" t="s">
        <v>29</v>
      </c>
      <c r="B5" s="195" t="s">
        <v>262</v>
      </c>
      <c r="C5" s="195" t="s">
        <v>312</v>
      </c>
      <c r="D5" s="195" t="s">
        <v>313</v>
      </c>
    </row>
    <row r="6" spans="1:4" x14ac:dyDescent="0.25">
      <c r="A6" s="196">
        <v>1</v>
      </c>
      <c r="B6" s="196">
        <v>2</v>
      </c>
      <c r="C6" s="196">
        <v>3</v>
      </c>
      <c r="D6" s="196">
        <v>4</v>
      </c>
    </row>
    <row r="7" spans="1:4" x14ac:dyDescent="0.25">
      <c r="A7" s="349" t="s">
        <v>170</v>
      </c>
      <c r="B7" s="350"/>
      <c r="C7" s="350"/>
      <c r="D7" s="351"/>
    </row>
    <row r="8" spans="1:4" ht="31.5" x14ac:dyDescent="0.25">
      <c r="A8" s="197">
        <v>1</v>
      </c>
      <c r="B8" s="198" t="s">
        <v>346</v>
      </c>
      <c r="C8" s="39">
        <v>2659</v>
      </c>
      <c r="D8" s="26">
        <v>92</v>
      </c>
    </row>
    <row r="9" spans="1:4" ht="31.5" x14ac:dyDescent="0.25">
      <c r="A9" s="197">
        <v>2</v>
      </c>
      <c r="B9" s="198" t="s">
        <v>347</v>
      </c>
      <c r="C9" s="39">
        <v>5310</v>
      </c>
      <c r="D9" s="26">
        <v>118</v>
      </c>
    </row>
    <row r="10" spans="1:4" ht="47.25" x14ac:dyDescent="0.25">
      <c r="A10" s="197">
        <v>3</v>
      </c>
      <c r="B10" s="198" t="s">
        <v>348</v>
      </c>
      <c r="C10" s="39">
        <v>5512</v>
      </c>
      <c r="D10" s="26">
        <v>473</v>
      </c>
    </row>
    <row r="11" spans="1:4" ht="47.25" x14ac:dyDescent="0.25">
      <c r="A11" s="197">
        <v>4</v>
      </c>
      <c r="B11" s="198" t="s">
        <v>349</v>
      </c>
      <c r="C11" s="39"/>
      <c r="D11" s="26"/>
    </row>
    <row r="12" spans="1:4" ht="47.25" x14ac:dyDescent="0.25">
      <c r="A12" s="197">
        <v>5</v>
      </c>
      <c r="B12" s="198" t="s">
        <v>350</v>
      </c>
      <c r="C12" s="39">
        <v>1783</v>
      </c>
      <c r="D12" s="26">
        <v>90</v>
      </c>
    </row>
    <row r="13" spans="1:4" s="200" customFormat="1" ht="31.5" x14ac:dyDescent="0.25">
      <c r="A13" s="199">
        <v>6</v>
      </c>
      <c r="B13" s="168" t="s">
        <v>351</v>
      </c>
      <c r="C13" s="26">
        <v>50</v>
      </c>
      <c r="D13" s="26">
        <v>100</v>
      </c>
    </row>
    <row r="14" spans="1:4" x14ac:dyDescent="0.25">
      <c r="A14" s="349" t="s">
        <v>141</v>
      </c>
      <c r="B14" s="350"/>
      <c r="C14" s="350"/>
      <c r="D14" s="351"/>
    </row>
    <row r="15" spans="1:4" x14ac:dyDescent="0.25">
      <c r="A15" s="197">
        <v>1</v>
      </c>
      <c r="B15" s="198" t="s">
        <v>352</v>
      </c>
      <c r="C15" s="39">
        <v>10544</v>
      </c>
      <c r="D15" s="39"/>
    </row>
    <row r="16" spans="1:4" x14ac:dyDescent="0.25">
      <c r="A16" s="197">
        <v>2</v>
      </c>
      <c r="B16" s="198" t="s">
        <v>353</v>
      </c>
      <c r="C16" s="39">
        <v>16051</v>
      </c>
      <c r="D16" s="39"/>
    </row>
    <row r="17" spans="1:4" x14ac:dyDescent="0.25">
      <c r="A17" s="197">
        <v>3</v>
      </c>
      <c r="B17" s="198" t="s">
        <v>354</v>
      </c>
      <c r="C17" s="39">
        <v>49900</v>
      </c>
      <c r="D17" s="39"/>
    </row>
    <row r="18" spans="1:4" x14ac:dyDescent="0.25">
      <c r="A18" s="197">
        <v>4</v>
      </c>
      <c r="B18" s="198" t="s">
        <v>355</v>
      </c>
      <c r="C18" s="39">
        <v>102736</v>
      </c>
      <c r="D18" s="39"/>
    </row>
    <row r="19" spans="1:4" ht="47.25" x14ac:dyDescent="0.25">
      <c r="A19" s="197">
        <v>5</v>
      </c>
      <c r="B19" s="198" t="s">
        <v>356</v>
      </c>
      <c r="C19" s="39">
        <v>225</v>
      </c>
      <c r="D19" s="39"/>
    </row>
    <row r="20" spans="1:4" ht="31.5" x14ac:dyDescent="0.25">
      <c r="A20" s="210">
        <v>6</v>
      </c>
      <c r="B20" s="217" t="s">
        <v>539</v>
      </c>
      <c r="C20" s="218">
        <v>184839</v>
      </c>
      <c r="D20" s="26">
        <v>825</v>
      </c>
    </row>
    <row r="21" spans="1:4" x14ac:dyDescent="0.25">
      <c r="A21" s="349" t="s">
        <v>143</v>
      </c>
      <c r="B21" s="350"/>
      <c r="C21" s="350"/>
      <c r="D21" s="351"/>
    </row>
    <row r="22" spans="1:4" ht="31.5" x14ac:dyDescent="0.25">
      <c r="A22" s="197">
        <v>1</v>
      </c>
      <c r="B22" s="201" t="s">
        <v>357</v>
      </c>
      <c r="C22" s="39">
        <v>790</v>
      </c>
      <c r="D22" s="39">
        <v>161</v>
      </c>
    </row>
    <row r="23" spans="1:4" ht="47.25" x14ac:dyDescent="0.25">
      <c r="A23" s="197">
        <v>2</v>
      </c>
      <c r="B23" s="198" t="s">
        <v>358</v>
      </c>
      <c r="C23" s="39">
        <v>73</v>
      </c>
      <c r="D23" s="39"/>
    </row>
    <row r="24" spans="1:4" x14ac:dyDescent="0.25">
      <c r="A24" s="349" t="s">
        <v>140</v>
      </c>
      <c r="B24" s="350"/>
      <c r="C24" s="350"/>
      <c r="D24" s="351"/>
    </row>
    <row r="25" spans="1:4" ht="47.25" x14ac:dyDescent="0.25">
      <c r="A25" s="197">
        <v>1</v>
      </c>
      <c r="B25" s="201" t="s">
        <v>359</v>
      </c>
      <c r="C25" s="39"/>
      <c r="D25" s="39"/>
    </row>
    <row r="26" spans="1:4" ht="31.5" x14ac:dyDescent="0.25">
      <c r="A26" s="197">
        <v>2</v>
      </c>
      <c r="B26" s="201" t="s">
        <v>360</v>
      </c>
      <c r="C26" s="39"/>
      <c r="D26" s="39"/>
    </row>
    <row r="27" spans="1:4" ht="47.25" x14ac:dyDescent="0.25">
      <c r="A27" s="197">
        <v>3</v>
      </c>
      <c r="B27" s="201" t="s">
        <v>361</v>
      </c>
      <c r="C27" s="39"/>
      <c r="D27" s="39"/>
    </row>
    <row r="28" spans="1:4" ht="126" x14ac:dyDescent="0.25">
      <c r="A28" s="197">
        <v>4</v>
      </c>
      <c r="B28" s="219" t="s">
        <v>540</v>
      </c>
      <c r="C28" s="218">
        <v>0</v>
      </c>
      <c r="D28" s="218">
        <v>18</v>
      </c>
    </row>
    <row r="29" spans="1:4" x14ac:dyDescent="0.25">
      <c r="A29" s="349" t="s">
        <v>142</v>
      </c>
      <c r="B29" s="350"/>
      <c r="C29" s="350"/>
      <c r="D29" s="351"/>
    </row>
    <row r="30" spans="1:4" x14ac:dyDescent="0.25">
      <c r="A30" s="197">
        <v>1</v>
      </c>
      <c r="B30" s="201" t="s">
        <v>362</v>
      </c>
      <c r="C30" s="39"/>
      <c r="D30" s="39"/>
    </row>
    <row r="31" spans="1:4" x14ac:dyDescent="0.25">
      <c r="A31" s="197">
        <v>2</v>
      </c>
      <c r="B31" s="201" t="s">
        <v>363</v>
      </c>
      <c r="C31" s="39"/>
      <c r="D31" s="39"/>
    </row>
    <row r="32" spans="1:4" x14ac:dyDescent="0.25">
      <c r="A32" s="197">
        <v>3</v>
      </c>
      <c r="B32" s="201" t="s">
        <v>364</v>
      </c>
      <c r="C32" s="39"/>
      <c r="D32" s="39"/>
    </row>
    <row r="33" spans="1:4" ht="31.5" x14ac:dyDescent="0.25">
      <c r="A33" s="197">
        <v>4</v>
      </c>
      <c r="B33" s="201" t="s">
        <v>365</v>
      </c>
      <c r="C33" s="39"/>
      <c r="D33" s="39"/>
    </row>
    <row r="34" spans="1:4" ht="31.5" x14ac:dyDescent="0.25">
      <c r="A34" s="197">
        <v>5</v>
      </c>
      <c r="B34" s="201" t="s">
        <v>366</v>
      </c>
      <c r="C34" s="39"/>
      <c r="D34" s="39"/>
    </row>
    <row r="35" spans="1:4" ht="47.25" x14ac:dyDescent="0.25">
      <c r="A35" s="197">
        <v>6</v>
      </c>
      <c r="B35" s="201" t="s">
        <v>367</v>
      </c>
      <c r="C35" s="39"/>
      <c r="D35" s="39"/>
    </row>
    <row r="36" spans="1:4" s="202" customFormat="1" x14ac:dyDescent="0.25">
      <c r="A36" s="347" t="s">
        <v>149</v>
      </c>
      <c r="B36" s="348"/>
      <c r="C36" s="98">
        <f>SUM(C8:C13,C15:C20,C22:C23,C25:C28,C30:C35)</f>
        <v>380472</v>
      </c>
      <c r="D36" s="98">
        <f>SUM(D8:D13,D15:D20,D22:D23,D25:D28,D30:D35)</f>
        <v>1877</v>
      </c>
    </row>
  </sheetData>
  <sheetProtection password="C7D9" sheet="1" objects="1" scenarios="1" formatCells="0" formatColumns="0" formatRows="0" insertRows="0" sort="0" autoFilter="0"/>
  <mergeCells count="9">
    <mergeCell ref="A36:B36"/>
    <mergeCell ref="A29:D29"/>
    <mergeCell ref="A21:D21"/>
    <mergeCell ref="A1:D1"/>
    <mergeCell ref="A2:D2"/>
    <mergeCell ref="A24:D24"/>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view="pageBreakPreview" zoomScale="90" zoomScaleSheetLayoutView="90" workbookViewId="0">
      <pane ySplit="6" topLeftCell="A7" activePane="bottomLeft" state="frozen"/>
      <selection pane="bottomLeft" activeCell="E21" sqref="E21:E30"/>
    </sheetView>
  </sheetViews>
  <sheetFormatPr defaultRowHeight="15" x14ac:dyDescent="0.25"/>
  <cols>
    <col min="1" max="1" width="5" style="73" customWidth="1"/>
    <col min="2" max="2" width="63.85546875" style="73" customWidth="1"/>
    <col min="3" max="4" width="9.42578125" style="73" customWidth="1"/>
    <col min="5" max="5" width="13.28515625" style="73" bestFit="1" customWidth="1"/>
    <col min="6" max="6" width="12.5703125" style="73" customWidth="1"/>
    <col min="7" max="8" width="9.42578125" style="73" customWidth="1"/>
    <col min="9" max="9" width="13.28515625" style="73" customWidth="1"/>
    <col min="10" max="10" width="12.5703125" style="73" customWidth="1"/>
    <col min="11" max="12" width="9.42578125" style="73" customWidth="1"/>
    <col min="13" max="13" width="13.28515625" style="73" customWidth="1"/>
    <col min="14" max="14" width="12.5703125" style="73" customWidth="1"/>
    <col min="15" max="16384" width="9.140625" style="73"/>
  </cols>
  <sheetData>
    <row r="1" spans="1:14" s="40" customFormat="1" ht="19.5" x14ac:dyDescent="0.25">
      <c r="A1" s="357" t="s">
        <v>368</v>
      </c>
      <c r="B1" s="357"/>
      <c r="C1" s="357"/>
      <c r="D1" s="357"/>
      <c r="E1" s="357"/>
      <c r="F1" s="357"/>
      <c r="G1" s="357"/>
      <c r="H1" s="357"/>
      <c r="I1" s="357"/>
      <c r="J1" s="357"/>
      <c r="K1" s="357"/>
      <c r="L1" s="357"/>
      <c r="M1" s="357"/>
      <c r="N1" s="357"/>
    </row>
    <row r="2" spans="1:14" s="40" customFormat="1" x14ac:dyDescent="0.25">
      <c r="A2" s="41"/>
      <c r="B2" s="42"/>
      <c r="C2" s="41"/>
      <c r="D2" s="41"/>
      <c r="E2" s="41"/>
      <c r="F2" s="41"/>
      <c r="G2" s="41"/>
      <c r="H2" s="41"/>
      <c r="I2" s="41"/>
      <c r="J2" s="41"/>
    </row>
    <row r="3" spans="1:14" s="43" customFormat="1" ht="15.75" customHeight="1" x14ac:dyDescent="0.25">
      <c r="A3" s="360" t="s">
        <v>29</v>
      </c>
      <c r="B3" s="363" t="s">
        <v>314</v>
      </c>
      <c r="C3" s="354" t="s">
        <v>315</v>
      </c>
      <c r="D3" s="355"/>
      <c r="E3" s="355"/>
      <c r="F3" s="355"/>
      <c r="G3" s="355"/>
      <c r="H3" s="355"/>
      <c r="I3" s="355"/>
      <c r="J3" s="355"/>
      <c r="K3" s="355"/>
      <c r="L3" s="355"/>
      <c r="M3" s="355"/>
      <c r="N3" s="356"/>
    </row>
    <row r="4" spans="1:14" s="43" customFormat="1" ht="15.75" x14ac:dyDescent="0.25">
      <c r="A4" s="361"/>
      <c r="B4" s="364"/>
      <c r="C4" s="354" t="s">
        <v>42</v>
      </c>
      <c r="D4" s="355"/>
      <c r="E4" s="355"/>
      <c r="F4" s="356"/>
      <c r="G4" s="358" t="s">
        <v>147</v>
      </c>
      <c r="H4" s="355"/>
      <c r="I4" s="355"/>
      <c r="J4" s="359"/>
      <c r="K4" s="354" t="s">
        <v>150</v>
      </c>
      <c r="L4" s="355"/>
      <c r="M4" s="355"/>
      <c r="N4" s="356"/>
    </row>
    <row r="5" spans="1:14" s="43" customFormat="1" ht="45" x14ac:dyDescent="0.25">
      <c r="A5" s="362"/>
      <c r="B5" s="365"/>
      <c r="C5" s="44" t="s">
        <v>329</v>
      </c>
      <c r="D5" s="45" t="s">
        <v>48</v>
      </c>
      <c r="E5" s="45" t="s">
        <v>330</v>
      </c>
      <c r="F5" s="46" t="s">
        <v>50</v>
      </c>
      <c r="G5" s="47" t="s">
        <v>329</v>
      </c>
      <c r="H5" s="45" t="s">
        <v>48</v>
      </c>
      <c r="I5" s="45" t="s">
        <v>330</v>
      </c>
      <c r="J5" s="48" t="s">
        <v>50</v>
      </c>
      <c r="K5" s="44" t="s">
        <v>329</v>
      </c>
      <c r="L5" s="45" t="s">
        <v>48</v>
      </c>
      <c r="M5" s="45" t="s">
        <v>330</v>
      </c>
      <c r="N5" s="46" t="s">
        <v>50</v>
      </c>
    </row>
    <row r="6" spans="1:14" s="43" customFormat="1" ht="15.75" x14ac:dyDescent="0.25">
      <c r="A6" s="45">
        <v>1</v>
      </c>
      <c r="B6" s="49">
        <v>2</v>
      </c>
      <c r="C6" s="44">
        <v>3</v>
      </c>
      <c r="D6" s="45">
        <v>4</v>
      </c>
      <c r="E6" s="45">
        <v>5</v>
      </c>
      <c r="F6" s="50">
        <v>6</v>
      </c>
      <c r="G6" s="47">
        <v>7</v>
      </c>
      <c r="H6" s="45">
        <v>8</v>
      </c>
      <c r="I6" s="45">
        <v>9</v>
      </c>
      <c r="J6" s="49">
        <v>10</v>
      </c>
      <c r="K6" s="44">
        <v>11</v>
      </c>
      <c r="L6" s="45">
        <v>12</v>
      </c>
      <c r="M6" s="45">
        <v>13</v>
      </c>
      <c r="N6" s="50">
        <v>14</v>
      </c>
    </row>
    <row r="7" spans="1:14" s="43" customFormat="1" ht="31.5" x14ac:dyDescent="0.25">
      <c r="A7" s="51">
        <v>1</v>
      </c>
      <c r="B7" s="52" t="s">
        <v>316</v>
      </c>
      <c r="C7" s="99">
        <f>SUM(D7:F7)</f>
        <v>0</v>
      </c>
      <c r="D7" s="100">
        <f>SUM(D9:D10)</f>
        <v>0</v>
      </c>
      <c r="E7" s="100">
        <f>SUM(E9:E10)</f>
        <v>0</v>
      </c>
      <c r="F7" s="101">
        <f>SUM(F9:F10)</f>
        <v>0</v>
      </c>
      <c r="G7" s="102">
        <f>SUM(H7:J7)</f>
        <v>0</v>
      </c>
      <c r="H7" s="100">
        <f>SUM(H9:H10)</f>
        <v>0</v>
      </c>
      <c r="I7" s="100">
        <f t="shared" ref="I7:N7" si="0">SUM(I9:I10)</f>
        <v>0</v>
      </c>
      <c r="J7" s="103">
        <f t="shared" si="0"/>
        <v>0</v>
      </c>
      <c r="K7" s="99">
        <f>SUM(L7:N7)</f>
        <v>0</v>
      </c>
      <c r="L7" s="100">
        <f>SUM(L9:L10)</f>
        <v>0</v>
      </c>
      <c r="M7" s="100">
        <f>SUM(M9:M10)</f>
        <v>0</v>
      </c>
      <c r="N7" s="101">
        <f t="shared" si="0"/>
        <v>0</v>
      </c>
    </row>
    <row r="8" spans="1:14" s="43" customFormat="1" ht="15.75" x14ac:dyDescent="0.25">
      <c r="A8" s="58"/>
      <c r="B8" s="59" t="s">
        <v>138</v>
      </c>
      <c r="C8" s="60"/>
      <c r="D8" s="61"/>
      <c r="E8" s="61"/>
      <c r="F8" s="62"/>
      <c r="G8" s="63"/>
      <c r="H8" s="61"/>
      <c r="I8" s="61"/>
      <c r="J8" s="64"/>
      <c r="K8" s="60"/>
      <c r="L8" s="61"/>
      <c r="M8" s="61"/>
      <c r="N8" s="62"/>
    </row>
    <row r="9" spans="1:14" s="43" customFormat="1" ht="15.75" x14ac:dyDescent="0.25">
      <c r="A9" s="65"/>
      <c r="B9" s="66" t="s">
        <v>321</v>
      </c>
      <c r="C9" s="104">
        <f>SUM(D9:F9)</f>
        <v>0</v>
      </c>
      <c r="D9" s="68"/>
      <c r="E9" s="68"/>
      <c r="F9" s="69"/>
      <c r="G9" s="105">
        <f>SUM(H9:J9)</f>
        <v>0</v>
      </c>
      <c r="H9" s="68"/>
      <c r="I9" s="68"/>
      <c r="J9" s="71"/>
      <c r="K9" s="104">
        <f>SUM(L9:N9)</f>
        <v>0</v>
      </c>
      <c r="L9" s="68"/>
      <c r="M9" s="68"/>
      <c r="N9" s="69"/>
    </row>
    <row r="10" spans="1:14" s="43" customFormat="1" ht="15.75" x14ac:dyDescent="0.25">
      <c r="A10" s="65"/>
      <c r="B10" s="66" t="s">
        <v>322</v>
      </c>
      <c r="C10" s="104">
        <f>SUM(D10:F10)</f>
        <v>0</v>
      </c>
      <c r="D10" s="68"/>
      <c r="E10" s="68"/>
      <c r="F10" s="69"/>
      <c r="G10" s="105">
        <f>SUM(H10:J10)</f>
        <v>0</v>
      </c>
      <c r="H10" s="68"/>
      <c r="I10" s="68"/>
      <c r="J10" s="71"/>
      <c r="K10" s="104">
        <f>SUM(L10:N10)</f>
        <v>0</v>
      </c>
      <c r="L10" s="68"/>
      <c r="M10" s="68"/>
      <c r="N10" s="69"/>
    </row>
    <row r="11" spans="1:14" s="43" customFormat="1" ht="63" x14ac:dyDescent="0.25">
      <c r="A11" s="51">
        <v>2</v>
      </c>
      <c r="B11" s="52" t="s">
        <v>323</v>
      </c>
      <c r="C11" s="99">
        <f>SUM(D11:F11)</f>
        <v>0</v>
      </c>
      <c r="D11" s="100">
        <f>SUM(D13:D14)</f>
        <v>0</v>
      </c>
      <c r="E11" s="100">
        <f>SUM(E13:E14)</f>
        <v>0</v>
      </c>
      <c r="F11" s="101">
        <f>SUM(F13:F14)</f>
        <v>0</v>
      </c>
      <c r="G11" s="102">
        <f>SUM(H11:J11)</f>
        <v>0</v>
      </c>
      <c r="H11" s="100">
        <f>SUM(H13:H14)</f>
        <v>0</v>
      </c>
      <c r="I11" s="100">
        <f>SUM(I13:I14)</f>
        <v>0</v>
      </c>
      <c r="J11" s="103">
        <f>SUM(J13:J14)</f>
        <v>0</v>
      </c>
      <c r="K11" s="99">
        <f>SUM(L11:N11)</f>
        <v>0</v>
      </c>
      <c r="L11" s="100">
        <f>SUM(L13:L14)</f>
        <v>0</v>
      </c>
      <c r="M11" s="100">
        <f>SUM(M13:M14)</f>
        <v>0</v>
      </c>
      <c r="N11" s="101">
        <f>SUM(N13:N14)</f>
        <v>0</v>
      </c>
    </row>
    <row r="12" spans="1:14" s="43" customFormat="1" ht="15.75" x14ac:dyDescent="0.25">
      <c r="A12" s="58"/>
      <c r="B12" s="59" t="s">
        <v>138</v>
      </c>
      <c r="C12" s="60"/>
      <c r="D12" s="61"/>
      <c r="E12" s="61"/>
      <c r="F12" s="62"/>
      <c r="G12" s="63"/>
      <c r="H12" s="61"/>
      <c r="I12" s="61"/>
      <c r="J12" s="64"/>
      <c r="K12" s="60"/>
      <c r="L12" s="61"/>
      <c r="M12" s="61"/>
      <c r="N12" s="62"/>
    </row>
    <row r="13" spans="1:14" s="43" customFormat="1" ht="15.75" x14ac:dyDescent="0.25">
      <c r="A13" s="65"/>
      <c r="B13" s="66" t="s">
        <v>321</v>
      </c>
      <c r="C13" s="104">
        <f>SUM(D13:F13)</f>
        <v>0</v>
      </c>
      <c r="D13" s="68"/>
      <c r="E13" s="68"/>
      <c r="F13" s="69"/>
      <c r="G13" s="105">
        <f>SUM(H13:J13)</f>
        <v>0</v>
      </c>
      <c r="H13" s="68"/>
      <c r="I13" s="68"/>
      <c r="J13" s="71"/>
      <c r="K13" s="104">
        <f>SUM(L13:N13)</f>
        <v>0</v>
      </c>
      <c r="L13" s="68"/>
      <c r="M13" s="68"/>
      <c r="N13" s="69"/>
    </row>
    <row r="14" spans="1:14" s="43" customFormat="1" ht="15.75" x14ac:dyDescent="0.25">
      <c r="A14" s="65"/>
      <c r="B14" s="66" t="s">
        <v>322</v>
      </c>
      <c r="C14" s="104">
        <f>SUM(D14:F14)</f>
        <v>0</v>
      </c>
      <c r="D14" s="68"/>
      <c r="E14" s="68"/>
      <c r="F14" s="69"/>
      <c r="G14" s="105">
        <f>SUM(H14:J14)</f>
        <v>0</v>
      </c>
      <c r="H14" s="68"/>
      <c r="I14" s="68"/>
      <c r="J14" s="71"/>
      <c r="K14" s="104">
        <f>SUM(L14:N14)</f>
        <v>0</v>
      </c>
      <c r="L14" s="68"/>
      <c r="M14" s="68"/>
      <c r="N14" s="69"/>
    </row>
    <row r="15" spans="1:14" s="43" customFormat="1" ht="31.5" x14ac:dyDescent="0.25">
      <c r="A15" s="51">
        <v>3</v>
      </c>
      <c r="B15" s="52" t="s">
        <v>317</v>
      </c>
      <c r="C15" s="99">
        <f>SUM(D15:F15)</f>
        <v>0</v>
      </c>
      <c r="D15" s="100">
        <f>SUM(D17:D18)</f>
        <v>0</v>
      </c>
      <c r="E15" s="100">
        <f>SUM(E17:E18)</f>
        <v>0</v>
      </c>
      <c r="F15" s="101">
        <f>SUM(F17:F18)</f>
        <v>0</v>
      </c>
      <c r="G15" s="102">
        <f>SUM(H15:J15)</f>
        <v>0</v>
      </c>
      <c r="H15" s="100">
        <f>SUM(H17:H18)</f>
        <v>0</v>
      </c>
      <c r="I15" s="100">
        <f>SUM(I17:I18)</f>
        <v>0</v>
      </c>
      <c r="J15" s="103">
        <f>SUM(J17:J18)</f>
        <v>0</v>
      </c>
      <c r="K15" s="99">
        <f>SUM(L15:N15)</f>
        <v>0</v>
      </c>
      <c r="L15" s="100">
        <f>SUM(L17:L18)</f>
        <v>0</v>
      </c>
      <c r="M15" s="100">
        <f>SUM(M17:M18)</f>
        <v>0</v>
      </c>
      <c r="N15" s="101">
        <f>SUM(N17:N18)</f>
        <v>0</v>
      </c>
    </row>
    <row r="16" spans="1:14" s="43" customFormat="1" ht="15.75" x14ac:dyDescent="0.25">
      <c r="A16" s="58"/>
      <c r="B16" s="59" t="s">
        <v>138</v>
      </c>
      <c r="C16" s="60"/>
      <c r="D16" s="61"/>
      <c r="E16" s="61"/>
      <c r="F16" s="62"/>
      <c r="G16" s="63"/>
      <c r="H16" s="61"/>
      <c r="I16" s="61"/>
      <c r="J16" s="64"/>
      <c r="K16" s="60"/>
      <c r="L16" s="61"/>
      <c r="M16" s="61"/>
      <c r="N16" s="62"/>
    </row>
    <row r="17" spans="1:14" s="43" customFormat="1" ht="15.75" x14ac:dyDescent="0.25">
      <c r="A17" s="65"/>
      <c r="B17" s="66" t="s">
        <v>321</v>
      </c>
      <c r="C17" s="104">
        <f>SUM(D17:F17)</f>
        <v>0</v>
      </c>
      <c r="D17" s="68"/>
      <c r="E17" s="68"/>
      <c r="F17" s="69"/>
      <c r="G17" s="105">
        <f>SUM(H17:J17)</f>
        <v>0</v>
      </c>
      <c r="H17" s="68"/>
      <c r="I17" s="68"/>
      <c r="J17" s="71"/>
      <c r="K17" s="104">
        <f>SUM(L17:N17)</f>
        <v>0</v>
      </c>
      <c r="L17" s="68"/>
      <c r="M17" s="68"/>
      <c r="N17" s="69"/>
    </row>
    <row r="18" spans="1:14" s="43" customFormat="1" ht="15.75" x14ac:dyDescent="0.25">
      <c r="A18" s="65"/>
      <c r="B18" s="66" t="s">
        <v>322</v>
      </c>
      <c r="C18" s="104">
        <f>SUM(D18:F18)</f>
        <v>0</v>
      </c>
      <c r="D18" s="68"/>
      <c r="E18" s="68"/>
      <c r="F18" s="69"/>
      <c r="G18" s="105">
        <f>SUM(H18:J18)</f>
        <v>0</v>
      </c>
      <c r="H18" s="68"/>
      <c r="I18" s="68"/>
      <c r="J18" s="71"/>
      <c r="K18" s="104">
        <f>SUM(L18:N18)</f>
        <v>0</v>
      </c>
      <c r="L18" s="68"/>
      <c r="M18" s="68"/>
      <c r="N18" s="69"/>
    </row>
    <row r="19" spans="1:14" s="43" customFormat="1" ht="15.75" x14ac:dyDescent="0.25">
      <c r="A19" s="51">
        <v>4</v>
      </c>
      <c r="B19" s="52" t="s">
        <v>318</v>
      </c>
      <c r="C19" s="53"/>
      <c r="D19" s="54"/>
      <c r="E19" s="54"/>
      <c r="F19" s="55"/>
      <c r="G19" s="56"/>
      <c r="H19" s="54"/>
      <c r="I19" s="54"/>
      <c r="J19" s="57"/>
      <c r="K19" s="53"/>
      <c r="L19" s="54"/>
      <c r="M19" s="54"/>
      <c r="N19" s="55"/>
    </row>
    <row r="20" spans="1:14" s="43" customFormat="1" ht="15.75" x14ac:dyDescent="0.25">
      <c r="A20" s="58"/>
      <c r="B20" s="59" t="s">
        <v>319</v>
      </c>
      <c r="C20" s="60"/>
      <c r="D20" s="61"/>
      <c r="E20" s="61"/>
      <c r="F20" s="62"/>
      <c r="G20" s="63"/>
      <c r="H20" s="61"/>
      <c r="I20" s="61"/>
      <c r="J20" s="64"/>
      <c r="K20" s="60"/>
      <c r="L20" s="61"/>
      <c r="M20" s="61"/>
      <c r="N20" s="62"/>
    </row>
    <row r="21" spans="1:14" s="43" customFormat="1" ht="15.75" x14ac:dyDescent="0.25">
      <c r="A21" s="65"/>
      <c r="B21" s="66" t="s">
        <v>324</v>
      </c>
      <c r="C21" s="67"/>
      <c r="D21" s="68"/>
      <c r="E21" s="68">
        <v>154.9</v>
      </c>
      <c r="F21" s="69"/>
      <c r="G21" s="70"/>
      <c r="H21" s="68"/>
      <c r="I21" s="68"/>
      <c r="J21" s="71"/>
      <c r="K21" s="67"/>
      <c r="L21" s="68"/>
      <c r="M21" s="68"/>
      <c r="N21" s="69"/>
    </row>
    <row r="22" spans="1:14" s="43" customFormat="1" ht="15.75" x14ac:dyDescent="0.25">
      <c r="A22" s="65"/>
      <c r="B22" s="72" t="s">
        <v>325</v>
      </c>
      <c r="C22" s="67"/>
      <c r="D22" s="68"/>
      <c r="E22" s="68">
        <v>125.53</v>
      </c>
      <c r="F22" s="69"/>
      <c r="G22" s="70"/>
      <c r="H22" s="68"/>
      <c r="I22" s="68"/>
      <c r="J22" s="71"/>
      <c r="K22" s="67"/>
      <c r="L22" s="68"/>
      <c r="M22" s="68"/>
      <c r="N22" s="69"/>
    </row>
    <row r="23" spans="1:14" s="43" customFormat="1" ht="15.75" x14ac:dyDescent="0.25">
      <c r="A23" s="51">
        <v>5</v>
      </c>
      <c r="B23" s="52" t="s">
        <v>320</v>
      </c>
      <c r="C23" s="53"/>
      <c r="D23" s="54"/>
      <c r="E23" s="54"/>
      <c r="F23" s="55"/>
      <c r="G23" s="56"/>
      <c r="H23" s="54"/>
      <c r="I23" s="54"/>
      <c r="J23" s="57"/>
      <c r="K23" s="53"/>
      <c r="L23" s="54"/>
      <c r="M23" s="54"/>
      <c r="N23" s="55"/>
    </row>
    <row r="24" spans="1:14" s="43" customFormat="1" ht="15.75" x14ac:dyDescent="0.25">
      <c r="A24" s="58"/>
      <c r="B24" s="59" t="s">
        <v>319</v>
      </c>
      <c r="C24" s="60"/>
      <c r="D24" s="61"/>
      <c r="E24" s="61"/>
      <c r="F24" s="62"/>
      <c r="G24" s="63"/>
      <c r="H24" s="61"/>
      <c r="I24" s="61"/>
      <c r="J24" s="64"/>
      <c r="K24" s="60"/>
      <c r="L24" s="61"/>
      <c r="M24" s="61"/>
      <c r="N24" s="62"/>
    </row>
    <row r="25" spans="1:14" s="43" customFormat="1" ht="15.75" x14ac:dyDescent="0.25">
      <c r="A25" s="65"/>
      <c r="B25" s="66" t="s">
        <v>324</v>
      </c>
      <c r="C25" s="67"/>
      <c r="D25" s="68"/>
      <c r="E25" s="68">
        <v>129.76</v>
      </c>
      <c r="F25" s="69"/>
      <c r="G25" s="70"/>
      <c r="H25" s="68"/>
      <c r="I25" s="68"/>
      <c r="J25" s="71"/>
      <c r="K25" s="67"/>
      <c r="L25" s="68"/>
      <c r="M25" s="68"/>
      <c r="N25" s="69"/>
    </row>
    <row r="26" spans="1:14" s="43" customFormat="1" ht="15.75" x14ac:dyDescent="0.25">
      <c r="A26" s="65"/>
      <c r="B26" s="72" t="s">
        <v>325</v>
      </c>
      <c r="C26" s="67"/>
      <c r="D26" s="68"/>
      <c r="E26" s="68">
        <v>125.53</v>
      </c>
      <c r="F26" s="69"/>
      <c r="G26" s="70"/>
      <c r="H26" s="68"/>
      <c r="I26" s="68"/>
      <c r="J26" s="71"/>
      <c r="K26" s="67"/>
      <c r="L26" s="68"/>
      <c r="M26" s="68"/>
      <c r="N26" s="69"/>
    </row>
    <row r="27" spans="1:14" s="43" customFormat="1" ht="15.75" x14ac:dyDescent="0.25">
      <c r="A27" s="51">
        <v>6</v>
      </c>
      <c r="B27" s="52" t="s">
        <v>326</v>
      </c>
      <c r="C27" s="53"/>
      <c r="D27" s="54"/>
      <c r="E27" s="61">
        <v>141.87</v>
      </c>
      <c r="F27" s="55"/>
      <c r="G27" s="56"/>
      <c r="H27" s="54"/>
      <c r="I27" s="54"/>
      <c r="J27" s="57"/>
      <c r="K27" s="53"/>
      <c r="L27" s="54"/>
      <c r="M27" s="54"/>
      <c r="N27" s="55"/>
    </row>
    <row r="28" spans="1:14" s="43" customFormat="1" ht="15.75" x14ac:dyDescent="0.25">
      <c r="A28" s="58"/>
      <c r="B28" s="59" t="s">
        <v>138</v>
      </c>
      <c r="C28" s="60"/>
      <c r="D28" s="61"/>
      <c r="E28" s="61"/>
      <c r="F28" s="62"/>
      <c r="G28" s="63"/>
      <c r="H28" s="61"/>
      <c r="I28" s="61"/>
      <c r="J28" s="64"/>
      <c r="K28" s="60"/>
      <c r="L28" s="61"/>
      <c r="M28" s="61"/>
      <c r="N28" s="62"/>
    </row>
    <row r="29" spans="1:14" s="43" customFormat="1" ht="15.75" x14ac:dyDescent="0.25">
      <c r="A29" s="65"/>
      <c r="B29" s="66" t="s">
        <v>327</v>
      </c>
      <c r="C29" s="67"/>
      <c r="D29" s="68"/>
      <c r="E29" s="68">
        <v>142.88999999999999</v>
      </c>
      <c r="F29" s="69"/>
      <c r="G29" s="70"/>
      <c r="H29" s="68"/>
      <c r="I29" s="68"/>
      <c r="J29" s="71"/>
      <c r="K29" s="67"/>
      <c r="L29" s="68"/>
      <c r="M29" s="68"/>
      <c r="N29" s="69"/>
    </row>
    <row r="30" spans="1:14" s="43" customFormat="1" ht="31.5" x14ac:dyDescent="0.25">
      <c r="A30" s="65"/>
      <c r="B30" s="66" t="s">
        <v>328</v>
      </c>
      <c r="C30" s="67"/>
      <c r="D30" s="68"/>
      <c r="E30" s="68">
        <v>125.53</v>
      </c>
      <c r="F30" s="69"/>
      <c r="G30" s="70"/>
      <c r="H30" s="68"/>
      <c r="I30" s="68"/>
      <c r="J30" s="71"/>
      <c r="K30" s="67"/>
      <c r="L30" s="68"/>
      <c r="M30" s="68"/>
      <c r="N30" s="69"/>
    </row>
    <row r="31" spans="1:14" ht="41.25" customHeight="1" x14ac:dyDescent="0.25">
      <c r="A31" s="353" t="s">
        <v>369</v>
      </c>
      <c r="B31" s="353"/>
      <c r="C31" s="353"/>
      <c r="D31" s="353"/>
      <c r="E31" s="353"/>
      <c r="F31" s="353"/>
      <c r="G31" s="353"/>
      <c r="H31" s="353"/>
      <c r="I31" s="353"/>
      <c r="J31" s="353"/>
      <c r="K31" s="353"/>
      <c r="L31" s="353"/>
      <c r="M31" s="353"/>
      <c r="N31" s="353"/>
    </row>
  </sheetData>
  <sheetProtection password="C7D9" sheet="1" objects="1" scenarios="1" formatCells="0" formatColumns="0" formatRows="0" insertRows="0" sort="0" autoFilter="0"/>
  <mergeCells count="8">
    <mergeCell ref="A31:N31"/>
    <mergeCell ref="K4:N4"/>
    <mergeCell ref="C3:N3"/>
    <mergeCell ref="A1:N1"/>
    <mergeCell ref="G4:J4"/>
    <mergeCell ref="A3:A5"/>
    <mergeCell ref="B3:B5"/>
    <mergeCell ref="C4:F4"/>
  </mergeCells>
  <pageMargins left="0.39370078740157483" right="0.39370078740157483" top="0.59055118110236227" bottom="0.39370078740157483" header="0.31496062992125984" footer="0.31496062992125984"/>
  <pageSetup paperSize="9"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view="pageBreakPreview" zoomScale="90" zoomScaleSheetLayoutView="90" workbookViewId="0">
      <selection activeCell="D15" sqref="D15"/>
    </sheetView>
  </sheetViews>
  <sheetFormatPr defaultRowHeight="15" x14ac:dyDescent="0.25"/>
  <cols>
    <col min="1" max="1" width="21.42578125" style="73" customWidth="1"/>
    <col min="2" max="6" width="23.7109375" style="73" customWidth="1"/>
    <col min="7" max="16384" width="9.140625" style="73"/>
  </cols>
  <sheetData>
    <row r="1" spans="1:6" s="40" customFormat="1" ht="16.5" x14ac:dyDescent="0.25">
      <c r="A1" s="357" t="s">
        <v>507</v>
      </c>
      <c r="B1" s="357"/>
      <c r="C1" s="357"/>
      <c r="D1" s="357"/>
      <c r="E1" s="357"/>
      <c r="F1" s="357"/>
    </row>
    <row r="2" spans="1:6" s="40" customFormat="1" x14ac:dyDescent="0.25">
      <c r="A2" s="41"/>
      <c r="B2" s="41"/>
      <c r="C2" s="41"/>
      <c r="D2" s="41"/>
      <c r="E2" s="41"/>
      <c r="F2" s="41"/>
    </row>
    <row r="3" spans="1:6" s="43" customFormat="1" ht="47.25" x14ac:dyDescent="0.25">
      <c r="A3" s="45"/>
      <c r="B3" s="32" t="s">
        <v>170</v>
      </c>
      <c r="C3" s="32" t="s">
        <v>148</v>
      </c>
      <c r="D3" s="32" t="s">
        <v>142</v>
      </c>
      <c r="E3" s="32" t="s">
        <v>143</v>
      </c>
      <c r="F3" s="32" t="s">
        <v>141</v>
      </c>
    </row>
    <row r="4" spans="1:6" s="43" customFormat="1" ht="63" x14ac:dyDescent="0.25">
      <c r="A4" s="8" t="s">
        <v>390</v>
      </c>
      <c r="B4" s="8" t="s">
        <v>610</v>
      </c>
      <c r="C4" s="8" t="s">
        <v>643</v>
      </c>
      <c r="D4" s="8"/>
      <c r="E4" s="8" t="s">
        <v>611</v>
      </c>
      <c r="F4" s="8" t="s">
        <v>612</v>
      </c>
    </row>
    <row r="5" spans="1:6" s="43" customFormat="1" ht="63" x14ac:dyDescent="0.25">
      <c r="A5" s="8" t="s">
        <v>391</v>
      </c>
      <c r="B5" s="8" t="s">
        <v>613</v>
      </c>
      <c r="C5" s="8" t="s">
        <v>640</v>
      </c>
      <c r="D5" s="8"/>
      <c r="E5" s="8" t="s">
        <v>614</v>
      </c>
      <c r="F5" s="8" t="s">
        <v>615</v>
      </c>
    </row>
    <row r="6" spans="1:6" s="43" customFormat="1" ht="47.25" x14ac:dyDescent="0.25">
      <c r="A6" s="8" t="s">
        <v>395</v>
      </c>
      <c r="B6" s="8" t="s">
        <v>616</v>
      </c>
      <c r="C6" s="8" t="s">
        <v>642</v>
      </c>
      <c r="D6" s="8"/>
      <c r="E6" s="8" t="s">
        <v>616</v>
      </c>
      <c r="F6" s="8" t="s">
        <v>616</v>
      </c>
    </row>
    <row r="7" spans="1:6" s="43" customFormat="1" ht="63" x14ac:dyDescent="0.25">
      <c r="A7" s="8" t="s">
        <v>401</v>
      </c>
      <c r="B7" s="8" t="s">
        <v>617</v>
      </c>
      <c r="C7" s="74" t="s">
        <v>641</v>
      </c>
      <c r="D7" s="74"/>
      <c r="E7" s="74" t="s">
        <v>618</v>
      </c>
      <c r="F7" s="74" t="s">
        <v>619</v>
      </c>
    </row>
    <row r="8" spans="1:6" s="43" customFormat="1" ht="48" thickBot="1" x14ac:dyDescent="0.3">
      <c r="A8" s="75" t="s">
        <v>402</v>
      </c>
      <c r="B8" s="243" t="s">
        <v>620</v>
      </c>
      <c r="C8" s="242" t="s">
        <v>639</v>
      </c>
      <c r="D8" s="76"/>
      <c r="E8" s="247" t="s">
        <v>621</v>
      </c>
      <c r="F8" s="247" t="s">
        <v>622</v>
      </c>
    </row>
    <row r="9" spans="1:6" ht="94.5" x14ac:dyDescent="0.2">
      <c r="A9" s="77" t="s">
        <v>392</v>
      </c>
      <c r="B9" s="78" t="s">
        <v>623</v>
      </c>
      <c r="C9" s="78" t="s">
        <v>636</v>
      </c>
      <c r="D9" s="241"/>
      <c r="E9" s="78" t="s">
        <v>624</v>
      </c>
      <c r="F9" s="78" t="s">
        <v>635</v>
      </c>
    </row>
    <row r="10" spans="1:6" ht="105" x14ac:dyDescent="0.2">
      <c r="A10" s="8" t="s">
        <v>396</v>
      </c>
      <c r="B10" s="78" t="s">
        <v>625</v>
      </c>
      <c r="C10" s="79" t="s">
        <v>637</v>
      </c>
      <c r="D10" s="241"/>
      <c r="E10" s="78" t="s">
        <v>626</v>
      </c>
      <c r="F10" s="79" t="s">
        <v>627</v>
      </c>
    </row>
    <row r="11" spans="1:6" ht="47.25" x14ac:dyDescent="0.25">
      <c r="A11" s="8" t="s">
        <v>393</v>
      </c>
      <c r="B11" s="79" t="s">
        <v>628</v>
      </c>
      <c r="C11" s="79" t="s">
        <v>638</v>
      </c>
      <c r="D11" s="79"/>
      <c r="E11" s="79" t="s">
        <v>629</v>
      </c>
      <c r="F11" s="79" t="s">
        <v>630</v>
      </c>
    </row>
    <row r="12" spans="1:6" ht="32.25" thickBot="1" x14ac:dyDescent="0.3">
      <c r="A12" s="75" t="s">
        <v>394</v>
      </c>
      <c r="B12" s="246" t="s">
        <v>631</v>
      </c>
      <c r="C12" s="242" t="s">
        <v>639</v>
      </c>
      <c r="D12" s="80"/>
      <c r="E12" s="246" t="s">
        <v>621</v>
      </c>
      <c r="F12" s="246" t="s">
        <v>622</v>
      </c>
    </row>
    <row r="13" spans="1:6" ht="78.75" x14ac:dyDescent="0.25">
      <c r="A13" s="77" t="s">
        <v>397</v>
      </c>
      <c r="B13" s="78" t="s">
        <v>632</v>
      </c>
      <c r="C13" s="8" t="s">
        <v>640</v>
      </c>
      <c r="D13" s="78"/>
      <c r="E13" s="77" t="s">
        <v>614</v>
      </c>
      <c r="F13" s="77" t="s">
        <v>615</v>
      </c>
    </row>
    <row r="14" spans="1:6" ht="47.25" x14ac:dyDescent="0.25">
      <c r="A14" s="8" t="s">
        <v>398</v>
      </c>
      <c r="B14" s="79" t="s">
        <v>633</v>
      </c>
      <c r="C14" s="8" t="s">
        <v>642</v>
      </c>
      <c r="D14" s="79"/>
      <c r="E14" s="8" t="s">
        <v>616</v>
      </c>
      <c r="F14" s="8" t="s">
        <v>616</v>
      </c>
    </row>
    <row r="15" spans="1:6" ht="63" x14ac:dyDescent="0.25">
      <c r="A15" s="8" t="s">
        <v>399</v>
      </c>
      <c r="B15" s="79" t="s">
        <v>634</v>
      </c>
      <c r="C15" s="74" t="s">
        <v>641</v>
      </c>
      <c r="D15" s="79"/>
      <c r="E15" s="74" t="s">
        <v>618</v>
      </c>
      <c r="F15" s="74" t="s">
        <v>619</v>
      </c>
    </row>
    <row r="16" spans="1:6" ht="63.75" thickBot="1" x14ac:dyDescent="0.3">
      <c r="A16" s="8" t="s">
        <v>400</v>
      </c>
      <c r="B16" s="243" t="s">
        <v>620</v>
      </c>
      <c r="C16" s="242" t="s">
        <v>639</v>
      </c>
      <c r="D16" s="79"/>
      <c r="E16" s="244" t="s">
        <v>621</v>
      </c>
      <c r="F16" s="245" t="s">
        <v>622</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 ref="C12" r:id="rId10"/>
    <hyperlink ref="C8" r:id="rId11"/>
    <hyperlink ref="C16" r:id="rId12"/>
  </hyperlinks>
  <pageMargins left="0.39370078740157483" right="0.39370078740157483" top="0.59055118110236227" bottom="0.39370078740157483" header="0.31496062992125984" footer="0.31496062992125984"/>
  <pageSetup paperSize="9" scale="68" fitToHeight="0"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17</vt:i4>
      </vt:variant>
    </vt:vector>
  </HeadingPairs>
  <TitlesOfParts>
    <vt:vector size="28"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2020-01-31T04:49:41Z</dcterms:modified>
</cp:coreProperties>
</file>