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14805" windowHeight="7830"/>
  </bookViews>
  <sheets>
    <sheet name="НМЦ 2019" sheetId="4" r:id="rId1"/>
  </sheets>
  <definedNames>
    <definedName name="_xlnm._FilterDatabase" localSheetId="0" hidden="1">'НМЦ 2019'!$C$7:$Q$96</definedName>
  </definedNames>
  <calcPr calcId="145621"/>
</workbook>
</file>

<file path=xl/calcChain.xml><?xml version="1.0" encoding="utf-8"?>
<calcChain xmlns="http://schemas.openxmlformats.org/spreadsheetml/2006/main">
  <c r="F22" i="4" l="1"/>
  <c r="P55" i="4" l="1"/>
  <c r="P89" i="4"/>
  <c r="P87" i="4"/>
  <c r="P85" i="4"/>
  <c r="P83" i="4"/>
  <c r="P81" i="4"/>
  <c r="P79" i="4"/>
  <c r="P77" i="4"/>
  <c r="P75" i="4"/>
  <c r="P73" i="4"/>
  <c r="P71" i="4"/>
  <c r="P69" i="4"/>
  <c r="P67" i="4"/>
  <c r="P65" i="4"/>
  <c r="P63" i="4"/>
  <c r="P61" i="4"/>
  <c r="P59" i="4"/>
  <c r="P57" i="4"/>
  <c r="P53" i="4"/>
  <c r="P51" i="4"/>
  <c r="P47" i="4"/>
  <c r="P49" i="4"/>
  <c r="P45" i="4"/>
  <c r="P43" i="4"/>
  <c r="P41" i="4" l="1"/>
  <c r="P39" i="4"/>
  <c r="P37" i="4"/>
  <c r="P35" i="4"/>
  <c r="P33" i="4"/>
  <c r="P31" i="4"/>
  <c r="P29" i="4"/>
  <c r="P27" i="4"/>
  <c r="P25" i="4"/>
  <c r="P23" i="4"/>
  <c r="P21" i="4"/>
  <c r="P20" i="4"/>
  <c r="P18" i="4"/>
  <c r="P16" i="4"/>
  <c r="P12" i="4"/>
  <c r="P14" i="4"/>
  <c r="P9" i="4"/>
  <c r="P11" i="4"/>
  <c r="P7" i="4" l="1"/>
  <c r="Q21" i="4" l="1"/>
  <c r="Q14" i="4" l="1"/>
  <c r="Q12" i="4"/>
  <c r="Q89" i="4" l="1"/>
  <c r="Q90" i="4" s="1"/>
  <c r="Q79" i="4"/>
  <c r="Q63" i="4"/>
  <c r="Q59" i="4"/>
  <c r="Q57" i="4"/>
  <c r="Q55" i="4"/>
  <c r="Q85" i="4"/>
  <c r="Q83" i="4"/>
  <c r="Q81" i="4"/>
  <c r="Q77" i="4"/>
  <c r="Q75" i="4"/>
  <c r="Q73" i="4"/>
  <c r="Q71" i="4"/>
  <c r="Q69" i="4"/>
  <c r="Q67" i="4"/>
  <c r="Q65" i="4"/>
  <c r="Q53" i="4"/>
  <c r="Q51" i="4"/>
  <c r="Q49" i="4"/>
  <c r="Q50" i="4" s="1"/>
  <c r="Q47" i="4"/>
  <c r="Q48" i="4" s="1"/>
  <c r="Q45" i="4"/>
  <c r="Q46" i="4" s="1"/>
  <c r="Q43" i="4"/>
  <c r="Q44" i="4" s="1"/>
  <c r="Q41" i="4"/>
  <c r="Q42" i="4" s="1"/>
  <c r="Q39" i="4"/>
  <c r="Q40" i="4" s="1"/>
  <c r="Q37" i="4"/>
  <c r="Q38" i="4" s="1"/>
  <c r="Q35" i="4"/>
  <c r="Q33" i="4"/>
  <c r="Q34" i="4" s="1"/>
  <c r="Q31" i="4"/>
  <c r="Q29" i="4"/>
  <c r="Q27" i="4"/>
  <c r="Q25" i="4"/>
  <c r="Q23" i="4"/>
  <c r="Q20" i="4"/>
  <c r="Q22" i="4" s="1"/>
  <c r="Q18" i="4"/>
  <c r="Q19" i="4" s="1"/>
  <c r="Q16" i="4"/>
  <c r="Q17" i="4" s="1"/>
  <c r="Q11" i="4"/>
  <c r="Q13" i="4" s="1"/>
  <c r="Q9" i="4"/>
  <c r="Q7" i="4"/>
  <c r="Q36" i="4" l="1"/>
  <c r="Q87" i="4"/>
  <c r="F8" i="4" l="1"/>
  <c r="Q56" i="4" l="1"/>
  <c r="Q88" i="4" l="1"/>
  <c r="Q80" i="4" l="1"/>
  <c r="Q86" i="4"/>
  <c r="Q84" i="4"/>
  <c r="Q82" i="4" l="1"/>
  <c r="F28" i="4" l="1"/>
  <c r="Q58" i="4" l="1"/>
  <c r="Q60" i="4"/>
  <c r="Q64" i="4"/>
  <c r="Q66" i="4"/>
  <c r="Q70" i="4"/>
  <c r="Q72" i="4"/>
  <c r="Q74" i="4"/>
  <c r="Q76" i="4"/>
  <c r="Q78" i="4" l="1"/>
  <c r="F74" i="4" l="1"/>
  <c r="F72" i="4"/>
  <c r="F70" i="4"/>
  <c r="F62" i="4"/>
  <c r="Q28" i="4" l="1"/>
  <c r="Q54" i="4" l="1"/>
  <c r="Q52" i="4"/>
  <c r="Q32" i="4" l="1"/>
  <c r="F26" i="4"/>
  <c r="Q30" i="4" l="1"/>
  <c r="Q26" i="4" l="1"/>
  <c r="Q10" i="4" l="1"/>
  <c r="Q24" i="4"/>
  <c r="Q68" i="4" l="1"/>
  <c r="Q8" i="4"/>
  <c r="Q61" i="4"/>
  <c r="Q62" i="4" l="1"/>
  <c r="Q91" i="4" s="1"/>
</calcChain>
</file>

<file path=xl/sharedStrings.xml><?xml version="1.0" encoding="utf-8"?>
<sst xmlns="http://schemas.openxmlformats.org/spreadsheetml/2006/main" count="252" uniqueCount="108">
  <si>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</si>
  <si>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</si>
  <si>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</si>
  <si>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</si>
  <si>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</si>
  <si>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</si>
  <si>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</si>
  <si>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</si>
  <si>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</si>
  <si>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</si>
  <si>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</si>
  <si>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</si>
  <si>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</si>
  <si>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</si>
  <si>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</si>
  <si>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</si>
  <si>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</si>
  <si>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</si>
  <si>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</si>
  <si>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</si>
  <si>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</si>
  <si>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</si>
  <si>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</si>
  <si>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</si>
  <si>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</si>
  <si>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</si>
  <si>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</si>
  <si>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</si>
  <si>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</si>
  <si>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</si>
  <si>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</si>
  <si>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</si>
  <si>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</si>
  <si>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</si>
  <si>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</si>
  <si>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</si>
  <si>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</si>
  <si>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</si>
  <si>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</si>
  <si>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 xml:space="preserve">ИКЗ №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</si>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</sst>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221">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Font="1" applyBorder="1" applyAlignment="1">
      <alignment horizontal="left" vertical="center"/>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Fill="1" applyBorder="1" applyAlignment="1">
      <alignment horizontal="left" vertical="top" wrapText="1"/>
    </xf>
    <xf numFmtId="0" fontId="3" fillId="0" borderId="0" xfId="0" applyFont="1" applyBorder="1" applyAlignment="1">
      <alignment horizontal="left" vertical="center"/>
    </xf>
    <xf numFmtId="0" fontId="11"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tabSelected="1" topLeftCell="A79" zoomScale="60" zoomScaleNormal="60" workbookViewId="0">
      <selection activeCell="N103" sqref="N103"/>
    </sheetView>
  </sheetViews>
  <sheetFormatPr defaultRowHeight="18.75" x14ac:dyDescent="0.25"/>
  <cols>
    <col min="1" max="1" width="10.28515625" style="9" customWidth="1"/>
    <col min="2" max="2" width="26" style="72" customWidth="1"/>
    <col min="3" max="3" width="49.28515625" style="9" customWidth="1"/>
    <col min="4" max="4" width="17.7109375" style="10" customWidth="1"/>
    <col min="5" max="5" width="5.8554687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1" style="9" customWidth="1"/>
    <col min="14" max="14" width="10.5703125" style="9" customWidth="1"/>
    <col min="15" max="15" width="18.42578125" style="9" customWidth="1"/>
    <col min="16" max="16" width="20.5703125" style="9" customWidth="1"/>
    <col min="17" max="17" width="20.28515625" style="10" customWidth="1"/>
    <col min="18" max="18" width="13.85546875" style="8" customWidth="1"/>
    <col min="19" max="19" width="16.85546875" style="8" customWidth="1"/>
    <col min="20" max="27" width="9.140625" style="8"/>
    <col min="28" max="28" width="2.42578125" style="8" customWidth="1"/>
    <col min="29" max="29" width="17.42578125" style="8" customWidth="1"/>
    <col min="30" max="30" width="15.85546875" style="8" customWidth="1"/>
    <col min="31" max="31" width="14.85546875" style="8" customWidth="1"/>
    <col min="32" max="32" width="19.5703125" style="8" customWidth="1"/>
    <col min="33" max="16384" width="9.140625" style="8"/>
  </cols>
  <sheetData>
    <row r="1" spans="1:19" s="78" customFormat="1" ht="15.75" x14ac:dyDescent="0.25">
      <c r="A1" s="206" t="s">
        <v>26</v>
      </c>
      <c r="B1" s="206"/>
      <c r="C1" s="206"/>
      <c r="D1" s="206"/>
      <c r="E1" s="206"/>
      <c r="F1" s="206"/>
      <c r="G1" s="206"/>
      <c r="H1" s="206"/>
      <c r="I1" s="206"/>
      <c r="J1" s="206"/>
      <c r="K1" s="206"/>
      <c r="L1" s="206"/>
      <c r="M1" s="206"/>
      <c r="N1" s="206"/>
      <c r="O1" s="206"/>
      <c r="P1" s="206"/>
      <c r="Q1" s="206"/>
    </row>
    <row r="2" spans="1:19" s="78" customFormat="1" ht="18" customHeight="1" x14ac:dyDescent="0.25">
      <c r="A2" s="79"/>
      <c r="B2" s="79"/>
      <c r="C2" s="206" t="s">
        <v>39</v>
      </c>
      <c r="D2" s="206"/>
      <c r="E2" s="206"/>
      <c r="F2" s="206"/>
      <c r="G2" s="206"/>
      <c r="H2" s="206"/>
      <c r="I2" s="206"/>
      <c r="J2" s="206"/>
      <c r="K2" s="206"/>
      <c r="L2" s="206"/>
      <c r="M2" s="206"/>
      <c r="N2" s="206"/>
      <c r="O2" s="206"/>
      <c r="P2" s="79"/>
      <c r="Q2" s="80"/>
    </row>
    <row r="3" spans="1:19" ht="18.75" customHeight="1" x14ac:dyDescent="0.25">
      <c r="A3" s="205" t="s">
        <v>27</v>
      </c>
      <c r="B3" s="205"/>
      <c r="C3" s="205"/>
      <c r="D3" s="205"/>
      <c r="E3" s="205"/>
      <c r="F3" s="205"/>
      <c r="G3" s="205"/>
      <c r="H3" s="205"/>
      <c r="I3" s="205"/>
      <c r="J3" s="205"/>
      <c r="K3" s="205"/>
      <c r="L3" s="205"/>
      <c r="M3" s="59"/>
      <c r="N3" s="59"/>
      <c r="O3" s="59"/>
      <c r="P3" s="59"/>
      <c r="Q3" s="4"/>
    </row>
    <row r="4" spans="1:19" ht="21.75" customHeight="1" thickBot="1" x14ac:dyDescent="0.3">
      <c r="A4" s="205" t="s">
        <v>28</v>
      </c>
      <c r="B4" s="205"/>
      <c r="C4" s="205"/>
      <c r="D4" s="205"/>
      <c r="E4" s="205"/>
      <c r="F4" s="205"/>
      <c r="G4" s="205"/>
      <c r="H4" s="205"/>
      <c r="I4" s="1"/>
      <c r="J4" s="2"/>
      <c r="K4" s="2"/>
      <c r="L4" s="2"/>
      <c r="M4" s="59"/>
      <c r="N4" s="59"/>
      <c r="O4" s="59"/>
      <c r="P4" s="59"/>
      <c r="Q4" s="4"/>
    </row>
    <row r="5" spans="1:19" ht="93" customHeight="1" thickBot="1" x14ac:dyDescent="0.3">
      <c r="A5" s="202" t="s">
        <v>36</v>
      </c>
      <c r="B5" s="202" t="s">
        <v>34</v>
      </c>
      <c r="C5" s="202" t="s">
        <v>35</v>
      </c>
      <c r="D5" s="212" t="s">
        <v>33</v>
      </c>
      <c r="E5" s="202" t="s">
        <v>5</v>
      </c>
      <c r="F5" s="210" t="s">
        <v>0</v>
      </c>
      <c r="G5" s="207" t="s">
        <v>1</v>
      </c>
      <c r="H5" s="208"/>
      <c r="I5" s="208"/>
      <c r="J5" s="208"/>
      <c r="K5" s="208"/>
      <c r="L5" s="208"/>
      <c r="M5" s="208"/>
      <c r="N5" s="208"/>
      <c r="O5" s="209"/>
      <c r="P5" s="207" t="s">
        <v>32</v>
      </c>
      <c r="Q5" s="209"/>
    </row>
    <row r="6" spans="1:19" ht="41.25" customHeight="1" thickBot="1" x14ac:dyDescent="0.3">
      <c r="A6" s="203"/>
      <c r="B6" s="203"/>
      <c r="C6" s="203"/>
      <c r="D6" s="213"/>
      <c r="E6" s="203"/>
      <c r="F6" s="211"/>
      <c r="G6" s="18" t="s">
        <v>97</v>
      </c>
      <c r="H6" s="18" t="s">
        <v>98</v>
      </c>
      <c r="I6" s="18" t="s">
        <v>99</v>
      </c>
      <c r="J6" s="19" t="s">
        <v>10</v>
      </c>
      <c r="K6" s="19" t="s">
        <v>11</v>
      </c>
      <c r="L6" s="19" t="s">
        <v>12</v>
      </c>
      <c r="M6" s="18" t="s">
        <v>100</v>
      </c>
      <c r="N6" s="18" t="s">
        <v>101</v>
      </c>
      <c r="O6" s="20" t="s">
        <v>102</v>
      </c>
      <c r="P6" s="21" t="s">
        <v>3</v>
      </c>
      <c r="Q6" s="22" t="s">
        <v>2</v>
      </c>
    </row>
    <row r="7" spans="1:19" s="11" customFormat="1" ht="87.75" customHeight="1" thickBot="1" x14ac:dyDescent="0.3">
      <c r="A7" s="81">
        <v>1</v>
      </c>
      <c r="B7" s="23" t="s">
        <v>76</v>
      </c>
      <c r="C7" s="23" t="s">
        <v>13</v>
      </c>
      <c r="D7" s="139" t="s">
        <v>6</v>
      </c>
      <c r="E7" s="140" t="s">
        <v>4</v>
      </c>
      <c r="F7" s="84">
        <v>15</v>
      </c>
      <c r="G7" s="141">
        <v>2200</v>
      </c>
      <c r="H7" s="141">
        <v>2400</v>
      </c>
      <c r="I7" s="141">
        <v>2800</v>
      </c>
      <c r="J7" s="139"/>
      <c r="K7" s="139"/>
      <c r="L7" s="139"/>
      <c r="M7" s="139"/>
      <c r="N7" s="139"/>
      <c r="O7" s="139"/>
      <c r="P7" s="177">
        <f>ROUND((G7+H7+I7)/3,2)</f>
        <v>2466.67</v>
      </c>
      <c r="Q7" s="143">
        <f>F7*P7</f>
        <v>37000.050000000003</v>
      </c>
      <c r="R7" s="16"/>
    </row>
    <row r="8" spans="1:19" s="11" customFormat="1" ht="34.5" customHeight="1" thickBot="1" x14ac:dyDescent="0.3">
      <c r="A8" s="81"/>
      <c r="B8" s="81"/>
      <c r="C8" s="81" t="s">
        <v>7</v>
      </c>
      <c r="D8" s="144"/>
      <c r="E8" s="145"/>
      <c r="F8" s="146">
        <f>F7</f>
        <v>15</v>
      </c>
      <c r="G8" s="147"/>
      <c r="H8" s="147"/>
      <c r="I8" s="147"/>
      <c r="J8" s="144"/>
      <c r="K8" s="144"/>
      <c r="L8" s="144"/>
      <c r="M8" s="144"/>
      <c r="N8" s="144"/>
      <c r="O8" s="144"/>
      <c r="P8" s="179"/>
      <c r="Q8" s="148">
        <f>Q7</f>
        <v>37000.050000000003</v>
      </c>
      <c r="R8" s="132"/>
    </row>
    <row r="9" spans="1:19" s="11" customFormat="1" ht="132" customHeight="1" thickBot="1" x14ac:dyDescent="0.3">
      <c r="A9" s="81">
        <v>2</v>
      </c>
      <c r="B9" s="23" t="s">
        <v>22</v>
      </c>
      <c r="C9" s="23" t="s">
        <v>87</v>
      </c>
      <c r="D9" s="138" t="s">
        <v>9</v>
      </c>
      <c r="E9" s="140" t="s">
        <v>65</v>
      </c>
      <c r="F9" s="146">
        <v>1</v>
      </c>
      <c r="G9" s="141"/>
      <c r="H9" s="141"/>
      <c r="I9" s="141"/>
      <c r="J9" s="139"/>
      <c r="K9" s="139"/>
      <c r="L9" s="139"/>
      <c r="M9" s="184">
        <v>3600</v>
      </c>
      <c r="N9" s="184">
        <v>3504</v>
      </c>
      <c r="O9" s="184">
        <v>2742</v>
      </c>
      <c r="P9" s="180">
        <f>ROUND((M9+N9+O9)/3,2)</f>
        <v>3282</v>
      </c>
      <c r="Q9" s="25">
        <f>F9*P9</f>
        <v>3282</v>
      </c>
      <c r="S9" s="5"/>
    </row>
    <row r="10" spans="1:19" s="5" customFormat="1" ht="21" customHeight="1" thickBot="1" x14ac:dyDescent="0.3">
      <c r="A10" s="149"/>
      <c r="B10" s="81"/>
      <c r="C10" s="81" t="s">
        <v>7</v>
      </c>
      <c r="D10" s="83"/>
      <c r="E10" s="83"/>
      <c r="F10" s="84">
        <v>1</v>
      </c>
      <c r="G10" s="85"/>
      <c r="H10" s="85"/>
      <c r="I10" s="85"/>
      <c r="J10" s="83"/>
      <c r="K10" s="83"/>
      <c r="L10" s="83"/>
      <c r="M10" s="83"/>
      <c r="N10" s="83"/>
      <c r="O10" s="83"/>
      <c r="P10" s="179"/>
      <c r="Q10" s="148">
        <f>Q9</f>
        <v>3282</v>
      </c>
    </row>
    <row r="11" spans="1:19" s="134" customFormat="1" ht="66" customHeight="1" x14ac:dyDescent="0.25">
      <c r="A11" s="194">
        <v>3</v>
      </c>
      <c r="B11" s="196" t="s">
        <v>77</v>
      </c>
      <c r="C11" s="196" t="s">
        <v>15</v>
      </c>
      <c r="D11" s="150" t="s">
        <v>6</v>
      </c>
      <c r="E11" s="151" t="s">
        <v>4</v>
      </c>
      <c r="F11" s="152">
        <v>10</v>
      </c>
      <c r="G11" s="153">
        <v>415</v>
      </c>
      <c r="H11" s="154">
        <v>435</v>
      </c>
      <c r="I11" s="154">
        <v>450</v>
      </c>
      <c r="J11" s="150"/>
      <c r="K11" s="150"/>
      <c r="L11" s="150"/>
      <c r="M11" s="150"/>
      <c r="N11" s="150"/>
      <c r="O11" s="150"/>
      <c r="P11" s="178">
        <f t="shared" ref="P11:P12" si="0">ROUND((G11+H11+I11)/3,2)</f>
        <v>433.33</v>
      </c>
      <c r="Q11" s="155">
        <f>F11*P11</f>
        <v>4333.3</v>
      </c>
    </row>
    <row r="12" spans="1:19" s="5" customFormat="1" ht="35.25" customHeight="1" thickBot="1" x14ac:dyDescent="0.3">
      <c r="A12" s="195"/>
      <c r="B12" s="195"/>
      <c r="C12" s="195"/>
      <c r="D12" s="138" t="s">
        <v>19</v>
      </c>
      <c r="E12" s="156" t="s">
        <v>4</v>
      </c>
      <c r="F12" s="146">
        <v>3</v>
      </c>
      <c r="G12" s="141">
        <v>415</v>
      </c>
      <c r="H12" s="157">
        <v>435</v>
      </c>
      <c r="I12" s="157">
        <v>450</v>
      </c>
      <c r="J12" s="138"/>
      <c r="K12" s="138"/>
      <c r="L12" s="138"/>
      <c r="M12" s="138"/>
      <c r="N12" s="138"/>
      <c r="O12" s="138"/>
      <c r="P12" s="142">
        <f t="shared" si="0"/>
        <v>433.33</v>
      </c>
      <c r="Q12" s="25">
        <f>F12*P12</f>
        <v>1299.99</v>
      </c>
    </row>
    <row r="13" spans="1:19" s="5" customFormat="1" ht="16.5" thickBot="1" x14ac:dyDescent="0.3">
      <c r="A13" s="158"/>
      <c r="B13" s="83"/>
      <c r="C13" s="149" t="s">
        <v>7</v>
      </c>
      <c r="D13" s="83"/>
      <c r="E13" s="83"/>
      <c r="F13" s="84">
        <v>13</v>
      </c>
      <c r="G13" s="85"/>
      <c r="H13" s="85"/>
      <c r="I13" s="85"/>
      <c r="J13" s="83"/>
      <c r="K13" s="83"/>
      <c r="L13" s="83"/>
      <c r="M13" s="83"/>
      <c r="N13" s="83"/>
      <c r="O13" s="83"/>
      <c r="P13" s="82"/>
      <c r="Q13" s="148">
        <f>Q11+Q12</f>
        <v>5633.29</v>
      </c>
    </row>
    <row r="14" spans="1:19" s="5" customFormat="1" ht="38.25" customHeight="1" thickBot="1" x14ac:dyDescent="0.3">
      <c r="A14" s="194">
        <v>4</v>
      </c>
      <c r="B14" s="196" t="s">
        <v>77</v>
      </c>
      <c r="C14" s="196" t="s">
        <v>14</v>
      </c>
      <c r="D14" s="212" t="s">
        <v>19</v>
      </c>
      <c r="E14" s="212" t="s">
        <v>4</v>
      </c>
      <c r="F14" s="220">
        <v>10</v>
      </c>
      <c r="G14" s="218">
        <v>1300</v>
      </c>
      <c r="H14" s="218">
        <v>1345</v>
      </c>
      <c r="I14" s="218">
        <v>1350</v>
      </c>
      <c r="J14" s="83"/>
      <c r="K14" s="83"/>
      <c r="L14" s="83"/>
      <c r="M14" s="217"/>
      <c r="N14" s="217"/>
      <c r="O14" s="217"/>
      <c r="P14" s="216">
        <f>ROUND((G14+H14+I14)/3,2)</f>
        <v>1331.67</v>
      </c>
      <c r="Q14" s="216">
        <f>F14*P14</f>
        <v>13316.7</v>
      </c>
    </row>
    <row r="15" spans="1:19" s="5" customFormat="1" ht="15.75" customHeight="1" thickBot="1" x14ac:dyDescent="0.3">
      <c r="A15" s="197"/>
      <c r="B15" s="198"/>
      <c r="C15" s="198"/>
      <c r="D15" s="195"/>
      <c r="E15" s="195"/>
      <c r="F15" s="195"/>
      <c r="G15" s="219"/>
      <c r="H15" s="195"/>
      <c r="I15" s="195"/>
      <c r="J15" s="26"/>
      <c r="K15" s="26"/>
      <c r="L15" s="26"/>
      <c r="M15" s="195"/>
      <c r="N15" s="195"/>
      <c r="O15" s="195"/>
      <c r="P15" s="195"/>
      <c r="Q15" s="195"/>
    </row>
    <row r="16" spans="1:19" s="5" customFormat="1" ht="53.25" customHeight="1" thickBot="1" x14ac:dyDescent="0.3">
      <c r="A16" s="195"/>
      <c r="B16" s="195"/>
      <c r="C16" s="195"/>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
      <c r="A17" s="159"/>
      <c r="B17" s="160"/>
      <c r="C17" s="81" t="s">
        <v>7</v>
      </c>
      <c r="D17" s="160"/>
      <c r="E17" s="160"/>
      <c r="F17" s="84">
        <v>13</v>
      </c>
      <c r="G17" s="161"/>
      <c r="H17" s="161"/>
      <c r="I17" s="161"/>
      <c r="J17" s="160"/>
      <c r="K17" s="160"/>
      <c r="L17" s="160"/>
      <c r="M17" s="160"/>
      <c r="N17" s="160"/>
      <c r="O17" s="160"/>
      <c r="P17" s="82"/>
      <c r="Q17" s="162">
        <f>Q14+Q16</f>
        <v>17311.71</v>
      </c>
      <c r="S17" s="11"/>
    </row>
    <row r="18" spans="1:19" s="11" customFormat="1" ht="105" customHeight="1" thickBot="1" x14ac:dyDescent="0.3">
      <c r="A18" s="149">
        <v>5</v>
      </c>
      <c r="B18" s="23" t="s">
        <v>78</v>
      </c>
      <c r="C18" s="23" t="s">
        <v>50</v>
      </c>
      <c r="D18" s="23" t="s">
        <v>6</v>
      </c>
      <c r="E18" s="163" t="s">
        <v>4</v>
      </c>
      <c r="F18" s="24">
        <v>10</v>
      </c>
      <c r="G18" s="30">
        <v>1600</v>
      </c>
      <c r="H18" s="27">
        <v>1650</v>
      </c>
      <c r="I18" s="27">
        <v>1690</v>
      </c>
      <c r="J18" s="164"/>
      <c r="K18" s="164"/>
      <c r="L18" s="164"/>
      <c r="M18" s="23"/>
      <c r="N18" s="23"/>
      <c r="O18" s="23"/>
      <c r="P18" s="25">
        <f>ROUND((G18+H18+I18)/3,2)</f>
        <v>1646.67</v>
      </c>
      <c r="Q18" s="28">
        <f>F18*P18</f>
        <v>16466.7</v>
      </c>
    </row>
    <row r="19" spans="1:19" s="11" customFormat="1" ht="30.75" customHeight="1" thickBot="1" x14ac:dyDescent="0.3">
      <c r="A19" s="81"/>
      <c r="B19" s="165"/>
      <c r="C19" s="81" t="s">
        <v>7</v>
      </c>
      <c r="D19" s="23"/>
      <c r="E19" s="163"/>
      <c r="F19" s="84">
        <v>10</v>
      </c>
      <c r="G19" s="30"/>
      <c r="H19" s="27"/>
      <c r="I19" s="27"/>
      <c r="J19" s="164"/>
      <c r="K19" s="164"/>
      <c r="L19" s="164"/>
      <c r="M19" s="23"/>
      <c r="N19" s="23"/>
      <c r="O19" s="23"/>
      <c r="P19" s="25"/>
      <c r="Q19" s="148">
        <f>Q18</f>
        <v>16466.7</v>
      </c>
    </row>
    <row r="20" spans="1:19" s="11" customFormat="1" ht="78" customHeight="1" thickBot="1" x14ac:dyDescent="0.3">
      <c r="A20" s="194">
        <v>6</v>
      </c>
      <c r="B20" s="214" t="s">
        <v>79</v>
      </c>
      <c r="C20" s="196" t="s">
        <v>51</v>
      </c>
      <c r="D20" s="166"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
      <c r="A21" s="195"/>
      <c r="B21" s="215"/>
      <c r="C21" s="219"/>
      <c r="D21" s="26" t="s">
        <v>19</v>
      </c>
      <c r="E21" s="167"/>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
      <c r="A22" s="81"/>
      <c r="B22" s="23"/>
      <c r="C22" s="168" t="s">
        <v>7</v>
      </c>
      <c r="D22" s="169"/>
      <c r="E22" s="167"/>
      <c r="F22" s="84">
        <f>F20+F21</f>
        <v>26</v>
      </c>
      <c r="G22" s="30"/>
      <c r="H22" s="27"/>
      <c r="I22" s="27"/>
      <c r="J22" s="26"/>
      <c r="K22" s="26"/>
      <c r="L22" s="26"/>
      <c r="M22" s="26"/>
      <c r="N22" s="26"/>
      <c r="O22" s="26"/>
      <c r="P22" s="25"/>
      <c r="Q22" s="148">
        <f>Q20+Q21</f>
        <v>11266.58</v>
      </c>
      <c r="S22" s="5"/>
    </row>
    <row r="23" spans="1:19" s="5" customFormat="1" ht="84" customHeight="1" thickBot="1" x14ac:dyDescent="0.3">
      <c r="A23" s="81">
        <v>7</v>
      </c>
      <c r="B23" s="23" t="s">
        <v>80</v>
      </c>
      <c r="C23" s="23" t="s">
        <v>66</v>
      </c>
      <c r="D23" s="23" t="s">
        <v>9</v>
      </c>
      <c r="E23" s="29" t="s">
        <v>4</v>
      </c>
      <c r="F23" s="24">
        <v>1</v>
      </c>
      <c r="G23" s="30">
        <v>9000</v>
      </c>
      <c r="H23" s="27">
        <v>9300</v>
      </c>
      <c r="I23" s="27">
        <v>9800</v>
      </c>
      <c r="J23" s="164"/>
      <c r="K23" s="164"/>
      <c r="L23" s="164"/>
      <c r="M23" s="164"/>
      <c r="N23" s="164"/>
      <c r="O23" s="164"/>
      <c r="P23" s="25">
        <f>ROUND((G23+H23+I23)/3,2)</f>
        <v>9366.67</v>
      </c>
      <c r="Q23" s="28">
        <f>F23*P23</f>
        <v>9366.67</v>
      </c>
      <c r="R23" s="16"/>
    </row>
    <row r="24" spans="1:19" s="5" customFormat="1" ht="16.5" thickBot="1" x14ac:dyDescent="0.3">
      <c r="A24" s="88"/>
      <c r="B24" s="170"/>
      <c r="C24" s="81" t="s">
        <v>7</v>
      </c>
      <c r="D24" s="171"/>
      <c r="E24" s="170"/>
      <c r="F24" s="84">
        <v>5</v>
      </c>
      <c r="G24" s="172"/>
      <c r="H24" s="172"/>
      <c r="I24" s="172"/>
      <c r="J24" s="173"/>
      <c r="K24" s="173"/>
      <c r="L24" s="173"/>
      <c r="M24" s="173"/>
      <c r="N24" s="173"/>
      <c r="O24" s="173"/>
      <c r="P24" s="82"/>
      <c r="Q24" s="148">
        <f>SUM(Q23:Q23)</f>
        <v>9366.67</v>
      </c>
    </row>
    <row r="25" spans="1:19" s="5" customFormat="1" ht="101.25" customHeight="1" thickBot="1" x14ac:dyDescent="0.3">
      <c r="A25" s="81">
        <v>8</v>
      </c>
      <c r="B25" s="23" t="s">
        <v>78</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75" thickBot="1" x14ac:dyDescent="0.3">
      <c r="A26" s="81"/>
      <c r="B26" s="81"/>
      <c r="C26" s="81"/>
      <c r="D26" s="83"/>
      <c r="E26" s="88"/>
      <c r="F26" s="146">
        <f>F25</f>
        <v>30</v>
      </c>
      <c r="G26" s="89"/>
      <c r="H26" s="85"/>
      <c r="I26" s="85"/>
      <c r="J26" s="83"/>
      <c r="K26" s="83"/>
      <c r="L26" s="83"/>
      <c r="M26" s="83"/>
      <c r="N26" s="83"/>
      <c r="O26" s="83"/>
      <c r="P26" s="82"/>
      <c r="Q26" s="86">
        <f>SUM(Q25)</f>
        <v>61899.899999999994</v>
      </c>
    </row>
    <row r="27" spans="1:19" s="5" customFormat="1" ht="90.75" customHeight="1" thickBot="1" x14ac:dyDescent="0.3">
      <c r="A27" s="81">
        <v>9</v>
      </c>
      <c r="B27" s="23" t="s">
        <v>77</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5" thickBot="1" x14ac:dyDescent="0.3">
      <c r="A28" s="88"/>
      <c r="B28" s="170"/>
      <c r="C28" s="171" t="s">
        <v>7</v>
      </c>
      <c r="D28" s="171"/>
      <c r="E28" s="170"/>
      <c r="F28" s="84">
        <f>SUM(F27:F27)</f>
        <v>10</v>
      </c>
      <c r="G28" s="172"/>
      <c r="H28" s="172"/>
      <c r="I28" s="172"/>
      <c r="J28" s="173"/>
      <c r="K28" s="173"/>
      <c r="L28" s="173"/>
      <c r="M28" s="173"/>
      <c r="N28" s="173"/>
      <c r="O28" s="173"/>
      <c r="P28" s="82"/>
      <c r="Q28" s="148">
        <f>SUM(Q27)</f>
        <v>4333.3</v>
      </c>
    </row>
    <row r="29" spans="1:19" s="5" customFormat="1" ht="89.25" customHeight="1" thickBot="1" x14ac:dyDescent="0.3">
      <c r="A29" s="81">
        <v>10</v>
      </c>
      <c r="B29" s="23" t="s">
        <v>77</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5" thickBot="1" x14ac:dyDescent="0.3">
      <c r="A30" s="88"/>
      <c r="B30" s="170"/>
      <c r="C30" s="170" t="s">
        <v>7</v>
      </c>
      <c r="D30" s="171"/>
      <c r="E30" s="170"/>
      <c r="F30" s="84">
        <v>6</v>
      </c>
      <c r="G30" s="172"/>
      <c r="H30" s="172"/>
      <c r="I30" s="172"/>
      <c r="J30" s="173"/>
      <c r="K30" s="173"/>
      <c r="L30" s="173"/>
      <c r="M30" s="173"/>
      <c r="N30" s="173"/>
      <c r="O30" s="173"/>
      <c r="P30" s="82"/>
      <c r="Q30" s="148">
        <f>SUM(Q29)</f>
        <v>10279.98</v>
      </c>
    </row>
    <row r="31" spans="1:19" s="5" customFormat="1" ht="102" customHeight="1" thickBot="1" x14ac:dyDescent="0.3">
      <c r="A31" s="81">
        <v>11</v>
      </c>
      <c r="B31" s="23" t="s">
        <v>77</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75" thickBot="1" x14ac:dyDescent="0.3">
      <c r="A32" s="88"/>
      <c r="B32" s="170"/>
      <c r="C32" s="171" t="s">
        <v>7</v>
      </c>
      <c r="D32" s="171"/>
      <c r="E32" s="170"/>
      <c r="F32" s="84">
        <v>6</v>
      </c>
      <c r="G32" s="172"/>
      <c r="H32" s="172"/>
      <c r="I32" s="172"/>
      <c r="J32" s="173"/>
      <c r="K32" s="173"/>
      <c r="L32" s="173"/>
      <c r="M32" s="173"/>
      <c r="N32" s="173"/>
      <c r="O32" s="173"/>
      <c r="P32" s="82"/>
      <c r="Q32" s="86">
        <f>SUM(Q31)</f>
        <v>5989.9800000000005</v>
      </c>
    </row>
    <row r="33" spans="1:19" s="5" customFormat="1" ht="111" customHeight="1" thickBot="1" x14ac:dyDescent="0.3">
      <c r="A33" s="149">
        <v>12</v>
      </c>
      <c r="B33" s="174" t="s">
        <v>81</v>
      </c>
      <c r="C33" s="23" t="s">
        <v>24</v>
      </c>
      <c r="D33" s="175" t="s">
        <v>6</v>
      </c>
      <c r="E33" s="29" t="s">
        <v>4</v>
      </c>
      <c r="F33" s="24">
        <v>4</v>
      </c>
      <c r="G33" s="30">
        <v>1550</v>
      </c>
      <c r="H33" s="27">
        <v>1590</v>
      </c>
      <c r="I33" s="27">
        <v>1595</v>
      </c>
      <c r="J33" s="176"/>
      <c r="K33" s="176"/>
      <c r="L33" s="176"/>
      <c r="M33" s="164"/>
      <c r="N33" s="164"/>
      <c r="O33" s="164"/>
      <c r="P33" s="25">
        <f>ROUND((G33+H33+I33)/3,2)</f>
        <v>1578.33</v>
      </c>
      <c r="Q33" s="28">
        <f>F33*P33</f>
        <v>6313.32</v>
      </c>
    </row>
    <row r="34" spans="1:19" s="5" customFormat="1" ht="28.5" customHeight="1" thickBot="1" x14ac:dyDescent="0.3">
      <c r="A34" s="81"/>
      <c r="B34" s="165"/>
      <c r="C34" s="171" t="s">
        <v>7</v>
      </c>
      <c r="D34" s="175"/>
      <c r="E34" s="29"/>
      <c r="F34" s="84">
        <v>4</v>
      </c>
      <c r="G34" s="30"/>
      <c r="H34" s="27"/>
      <c r="I34" s="27"/>
      <c r="J34" s="176"/>
      <c r="K34" s="176"/>
      <c r="L34" s="176"/>
      <c r="M34" s="164"/>
      <c r="N34" s="164"/>
      <c r="O34" s="164"/>
      <c r="P34" s="25"/>
      <c r="Q34" s="148">
        <f>Q33</f>
        <v>6313.32</v>
      </c>
    </row>
    <row r="35" spans="1:19" s="5" customFormat="1" ht="90.75" customHeight="1" thickBot="1" x14ac:dyDescent="0.3">
      <c r="A35" s="182">
        <v>13</v>
      </c>
      <c r="B35" s="181" t="s">
        <v>77</v>
      </c>
      <c r="C35" s="181" t="s">
        <v>52</v>
      </c>
      <c r="D35" s="183"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5" thickBot="1" x14ac:dyDescent="0.3">
      <c r="A36" s="133"/>
      <c r="B36" s="23"/>
      <c r="C36" s="90" t="s">
        <v>7</v>
      </c>
      <c r="D36" s="26"/>
      <c r="E36" s="29"/>
      <c r="F36" s="84">
        <v>2</v>
      </c>
      <c r="G36" s="30"/>
      <c r="H36" s="27"/>
      <c r="I36" s="27"/>
      <c r="J36" s="26"/>
      <c r="K36" s="26"/>
      <c r="L36" s="26"/>
      <c r="M36" s="26"/>
      <c r="N36" s="26"/>
      <c r="O36" s="26"/>
      <c r="P36" s="25"/>
      <c r="Q36" s="148">
        <f>Q35</f>
        <v>2993.34</v>
      </c>
    </row>
    <row r="37" spans="1:19" s="5" customFormat="1" ht="135.75" customHeight="1" thickBot="1" x14ac:dyDescent="0.3">
      <c r="A37" s="133">
        <v>14</v>
      </c>
      <c r="B37" s="23" t="s">
        <v>82</v>
      </c>
      <c r="C37" s="23" t="s">
        <v>53</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5" thickBot="1" x14ac:dyDescent="0.3">
      <c r="A38" s="90"/>
      <c r="B38" s="90"/>
      <c r="C38" s="90" t="s">
        <v>7</v>
      </c>
      <c r="D38" s="90"/>
      <c r="E38" s="91"/>
      <c r="F38" s="87">
        <v>3</v>
      </c>
      <c r="G38" s="91"/>
      <c r="H38" s="91"/>
      <c r="I38" s="91"/>
      <c r="J38" s="91"/>
      <c r="K38" s="91"/>
      <c r="L38" s="91"/>
      <c r="M38" s="91"/>
      <c r="N38" s="91"/>
      <c r="O38" s="91"/>
      <c r="P38" s="82"/>
      <c r="Q38" s="148">
        <f>SUM(Q37)</f>
        <v>4670.01</v>
      </c>
    </row>
    <row r="39" spans="1:19" s="5" customFormat="1" ht="120.75" thickBot="1" x14ac:dyDescent="0.3">
      <c r="A39" s="81">
        <v>15</v>
      </c>
      <c r="B39" s="23" t="s">
        <v>83</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5" thickBot="1" x14ac:dyDescent="0.3">
      <c r="A40" s="133"/>
      <c r="B40" s="23"/>
      <c r="C40" s="90" t="s">
        <v>7</v>
      </c>
      <c r="D40" s="26"/>
      <c r="E40" s="29"/>
      <c r="F40" s="24">
        <v>3</v>
      </c>
      <c r="G40" s="30"/>
      <c r="H40" s="27"/>
      <c r="I40" s="27"/>
      <c r="J40" s="26"/>
      <c r="K40" s="26"/>
      <c r="L40" s="26"/>
      <c r="M40" s="26"/>
      <c r="N40" s="26"/>
      <c r="O40" s="26"/>
      <c r="P40" s="25"/>
      <c r="Q40" s="148">
        <f>Q39</f>
        <v>3830.01</v>
      </c>
    </row>
    <row r="41" spans="1:19" s="5" customFormat="1" ht="138" customHeight="1" thickBot="1" x14ac:dyDescent="0.3">
      <c r="A41" s="133">
        <v>16</v>
      </c>
      <c r="B41" s="23" t="s">
        <v>84</v>
      </c>
      <c r="C41" s="23" t="s">
        <v>54</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75" thickBot="1" x14ac:dyDescent="0.3">
      <c r="A42" s="90"/>
      <c r="B42" s="90"/>
      <c r="C42" s="90" t="s">
        <v>7</v>
      </c>
      <c r="D42" s="90"/>
      <c r="E42" s="91"/>
      <c r="F42" s="87">
        <v>3</v>
      </c>
      <c r="G42" s="91"/>
      <c r="H42" s="27"/>
      <c r="I42" s="27"/>
      <c r="J42" s="91"/>
      <c r="K42" s="91"/>
      <c r="L42" s="91"/>
      <c r="M42" s="91"/>
      <c r="N42" s="91"/>
      <c r="O42" s="91"/>
      <c r="P42" s="82"/>
      <c r="Q42" s="86">
        <f>SUM(Q41)</f>
        <v>3830.01</v>
      </c>
    </row>
    <row r="43" spans="1:19" s="5" customFormat="1" ht="134.25" customHeight="1" thickBot="1" x14ac:dyDescent="0.3">
      <c r="A43" s="81">
        <v>17</v>
      </c>
      <c r="B43" s="23" t="s">
        <v>83</v>
      </c>
      <c r="C43" s="23" t="s">
        <v>55</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
      <c r="A44" s="133"/>
      <c r="B44" s="23"/>
      <c r="C44" s="81" t="s">
        <v>8</v>
      </c>
      <c r="D44" s="26"/>
      <c r="E44" s="29"/>
      <c r="F44" s="84">
        <v>3</v>
      </c>
      <c r="G44" s="30"/>
      <c r="H44" s="27"/>
      <c r="I44" s="27"/>
      <c r="J44" s="26"/>
      <c r="K44" s="26"/>
      <c r="L44" s="26"/>
      <c r="M44" s="26"/>
      <c r="N44" s="26"/>
      <c r="O44" s="26"/>
      <c r="P44" s="25"/>
      <c r="Q44" s="148">
        <f>Q43</f>
        <v>3729.99</v>
      </c>
    </row>
    <row r="45" spans="1:19" s="5" customFormat="1" ht="67.5" customHeight="1" thickBot="1" x14ac:dyDescent="0.3">
      <c r="A45" s="133">
        <v>18</v>
      </c>
      <c r="B45" s="23" t="s">
        <v>77</v>
      </c>
      <c r="C45" s="23" t="s">
        <v>64</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75" thickBot="1" x14ac:dyDescent="0.3">
      <c r="A46" s="90"/>
      <c r="B46" s="90"/>
      <c r="C46" s="90" t="s">
        <v>7</v>
      </c>
      <c r="D46" s="90"/>
      <c r="E46" s="91"/>
      <c r="F46" s="87">
        <v>5</v>
      </c>
      <c r="G46" s="91"/>
      <c r="H46" s="91"/>
      <c r="I46" s="27"/>
      <c r="J46" s="91"/>
      <c r="K46" s="91"/>
      <c r="L46" s="91"/>
      <c r="M46" s="91"/>
      <c r="N46" s="91"/>
      <c r="O46" s="91"/>
      <c r="P46" s="82"/>
      <c r="Q46" s="86">
        <f>SUM(Q45)</f>
        <v>6883.35</v>
      </c>
    </row>
    <row r="47" spans="1:19" s="5" customFormat="1" ht="122.25" customHeight="1" thickBot="1" x14ac:dyDescent="0.3">
      <c r="A47" s="81">
        <v>19</v>
      </c>
      <c r="B47" s="23" t="s">
        <v>77</v>
      </c>
      <c r="C47" s="23" t="s">
        <v>56</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
      <c r="A48" s="133"/>
      <c r="B48" s="23"/>
      <c r="C48" s="90" t="s">
        <v>7</v>
      </c>
      <c r="D48" s="26"/>
      <c r="E48" s="29"/>
      <c r="F48" s="84">
        <v>1</v>
      </c>
      <c r="G48" s="30"/>
      <c r="H48" s="27"/>
      <c r="I48" s="27"/>
      <c r="J48" s="26"/>
      <c r="K48" s="26"/>
      <c r="L48" s="26"/>
      <c r="M48" s="26"/>
      <c r="N48" s="26"/>
      <c r="O48" s="26"/>
      <c r="P48" s="25"/>
      <c r="Q48" s="28">
        <f>Q47</f>
        <v>1543.33</v>
      </c>
    </row>
    <row r="49" spans="1:18" s="5" customFormat="1" ht="122.25" customHeight="1" thickBot="1" x14ac:dyDescent="0.3">
      <c r="A49" s="133">
        <v>20</v>
      </c>
      <c r="B49" s="23" t="s">
        <v>77</v>
      </c>
      <c r="C49" s="23" t="s">
        <v>67</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75" thickBot="1" x14ac:dyDescent="0.3">
      <c r="A50" s="81"/>
      <c r="B50" s="81"/>
      <c r="C50" s="90" t="s">
        <v>7</v>
      </c>
      <c r="D50" s="83"/>
      <c r="E50" s="88"/>
      <c r="F50" s="84">
        <v>1</v>
      </c>
      <c r="G50" s="89"/>
      <c r="H50" s="85"/>
      <c r="I50" s="85"/>
      <c r="J50" s="83"/>
      <c r="K50" s="83"/>
      <c r="L50" s="83"/>
      <c r="M50" s="83"/>
      <c r="N50" s="83"/>
      <c r="O50" s="83"/>
      <c r="P50" s="82"/>
      <c r="Q50" s="86">
        <f>SUM(Q49)</f>
        <v>1543.33</v>
      </c>
    </row>
    <row r="51" spans="1:18" s="5" customFormat="1" ht="96.75" customHeight="1" thickBot="1" x14ac:dyDescent="0.3">
      <c r="A51" s="81">
        <v>21</v>
      </c>
      <c r="B51" s="23" t="s">
        <v>77</v>
      </c>
      <c r="C51" s="23" t="s">
        <v>68</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3" customFormat="1" ht="15.75" thickBot="1" x14ac:dyDescent="0.3">
      <c r="A52" s="90"/>
      <c r="B52" s="90"/>
      <c r="C52" s="90" t="s">
        <v>7</v>
      </c>
      <c r="D52" s="90"/>
      <c r="E52" s="91"/>
      <c r="F52" s="87">
        <v>1</v>
      </c>
      <c r="G52" s="91"/>
      <c r="H52" s="91"/>
      <c r="I52" s="91"/>
      <c r="J52" s="91"/>
      <c r="K52" s="91"/>
      <c r="L52" s="91"/>
      <c r="M52" s="91"/>
      <c r="N52" s="91"/>
      <c r="O52" s="91"/>
      <c r="P52" s="82"/>
      <c r="Q52" s="86">
        <f>Q51</f>
        <v>1543.33</v>
      </c>
      <c r="R52" s="92"/>
    </row>
    <row r="53" spans="1:18" s="5" customFormat="1" ht="93" customHeight="1" thickBot="1" x14ac:dyDescent="0.3">
      <c r="A53" s="81">
        <v>22</v>
      </c>
      <c r="B53" s="23" t="s">
        <v>77</v>
      </c>
      <c r="C53" s="23" t="s">
        <v>69</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3" customFormat="1" ht="15.75" thickBot="1" x14ac:dyDescent="0.3">
      <c r="A54" s="90"/>
      <c r="B54" s="90"/>
      <c r="C54" s="90" t="s">
        <v>7</v>
      </c>
      <c r="D54" s="90"/>
      <c r="E54" s="91"/>
      <c r="F54" s="87">
        <v>1</v>
      </c>
      <c r="G54" s="91"/>
      <c r="H54" s="27"/>
      <c r="I54" s="27"/>
      <c r="J54" s="91"/>
      <c r="K54" s="91"/>
      <c r="L54" s="91"/>
      <c r="M54" s="91"/>
      <c r="N54" s="91"/>
      <c r="O54" s="91"/>
      <c r="P54" s="82"/>
      <c r="Q54" s="86">
        <f>Q53</f>
        <v>1543.33</v>
      </c>
      <c r="R54" s="92"/>
    </row>
    <row r="55" spans="1:18" s="5" customFormat="1" ht="73.5" customHeight="1" thickBot="1" x14ac:dyDescent="0.3">
      <c r="A55" s="101">
        <v>23</v>
      </c>
      <c r="B55" s="32" t="s">
        <v>77</v>
      </c>
      <c r="C55" s="32" t="s">
        <v>70</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3" customFormat="1" ht="23.25" customHeight="1" thickBot="1" x14ac:dyDescent="0.3">
      <c r="A56" s="102"/>
      <c r="B56" s="90"/>
      <c r="C56" s="90" t="s">
        <v>8</v>
      </c>
      <c r="D56" s="94"/>
      <c r="E56" s="94"/>
      <c r="F56" s="95">
        <v>77</v>
      </c>
      <c r="G56" s="103"/>
      <c r="H56" s="103"/>
      <c r="I56" s="103"/>
      <c r="J56" s="103"/>
      <c r="K56" s="103"/>
      <c r="L56" s="104"/>
      <c r="M56" s="90"/>
      <c r="N56" s="90"/>
      <c r="O56" s="90"/>
      <c r="P56" s="82"/>
      <c r="Q56" s="86">
        <f>Q55</f>
        <v>33366.409999999996</v>
      </c>
      <c r="R56" s="92"/>
    </row>
    <row r="57" spans="1:18" s="5" customFormat="1" ht="62.25" customHeight="1" thickBot="1" x14ac:dyDescent="0.3">
      <c r="A57" s="101">
        <v>24</v>
      </c>
      <c r="B57" s="70" t="s">
        <v>77</v>
      </c>
      <c r="C57" s="40" t="s">
        <v>88</v>
      </c>
      <c r="D57" s="57" t="s">
        <v>6</v>
      </c>
      <c r="E57" s="57" t="s">
        <v>4</v>
      </c>
      <c r="F57" s="35">
        <v>2</v>
      </c>
      <c r="G57" s="34">
        <v>4800</v>
      </c>
      <c r="H57" s="34">
        <v>4890</v>
      </c>
      <c r="I57" s="34">
        <v>4950</v>
      </c>
      <c r="J57" s="34"/>
      <c r="K57" s="34"/>
      <c r="L57" s="39"/>
      <c r="M57" s="32"/>
      <c r="N57" s="32"/>
      <c r="O57" s="32"/>
      <c r="P57" s="25">
        <f>ROUND((G57+H57+I57)/3,2)</f>
        <v>4880</v>
      </c>
      <c r="Q57" s="28">
        <f>F57*P57</f>
        <v>9760</v>
      </c>
    </row>
    <row r="58" spans="1:18" s="93" customFormat="1" ht="21.75" customHeight="1" thickBot="1" x14ac:dyDescent="0.3">
      <c r="A58" s="102"/>
      <c r="B58" s="105"/>
      <c r="C58" s="90" t="s">
        <v>8</v>
      </c>
      <c r="D58" s="94"/>
      <c r="E58" s="94"/>
      <c r="F58" s="95">
        <v>2</v>
      </c>
      <c r="G58" s="103"/>
      <c r="H58" s="103"/>
      <c r="I58" s="103"/>
      <c r="J58" s="103"/>
      <c r="K58" s="103"/>
      <c r="L58" s="104"/>
      <c r="M58" s="90"/>
      <c r="N58" s="90"/>
      <c r="O58" s="90"/>
      <c r="P58" s="82"/>
      <c r="Q58" s="86">
        <f>Q57</f>
        <v>9760</v>
      </c>
    </row>
    <row r="59" spans="1:18" s="5" customFormat="1" ht="69" customHeight="1" thickBot="1" x14ac:dyDescent="0.3">
      <c r="A59" s="101">
        <v>25</v>
      </c>
      <c r="B59" s="70" t="s">
        <v>85</v>
      </c>
      <c r="C59" s="40" t="s">
        <v>89</v>
      </c>
      <c r="D59" s="57" t="s">
        <v>6</v>
      </c>
      <c r="E59" s="57" t="s">
        <v>4</v>
      </c>
      <c r="F59" s="35">
        <v>90</v>
      </c>
      <c r="G59" s="34">
        <v>900</v>
      </c>
      <c r="H59" s="34">
        <v>925</v>
      </c>
      <c r="I59" s="34">
        <v>950</v>
      </c>
      <c r="J59" s="34"/>
      <c r="K59" s="34"/>
      <c r="L59" s="39"/>
      <c r="M59" s="32"/>
      <c r="N59" s="32"/>
      <c r="O59" s="32"/>
      <c r="P59" s="25">
        <f>ROUND((G59+H59+I59)/3,2)</f>
        <v>925</v>
      </c>
      <c r="Q59" s="28">
        <f>F59*P59</f>
        <v>83250</v>
      </c>
    </row>
    <row r="60" spans="1:18" s="93" customFormat="1" ht="19.5" customHeight="1" thickBot="1" x14ac:dyDescent="0.3">
      <c r="A60" s="102"/>
      <c r="B60" s="105"/>
      <c r="C60" s="90" t="s">
        <v>8</v>
      </c>
      <c r="D60" s="94"/>
      <c r="E60" s="94"/>
      <c r="F60" s="95">
        <v>90</v>
      </c>
      <c r="G60" s="103"/>
      <c r="H60" s="103"/>
      <c r="I60" s="103"/>
      <c r="J60" s="103"/>
      <c r="K60" s="103"/>
      <c r="L60" s="104"/>
      <c r="M60" s="90"/>
      <c r="N60" s="90"/>
      <c r="O60" s="90"/>
      <c r="P60" s="82"/>
      <c r="Q60" s="86">
        <f>Q59</f>
        <v>83250</v>
      </c>
    </row>
    <row r="61" spans="1:18" s="5" customFormat="1" ht="75.75" customHeight="1" thickBot="1" x14ac:dyDescent="0.3">
      <c r="A61" s="101">
        <v>26</v>
      </c>
      <c r="B61" s="43" t="s">
        <v>77</v>
      </c>
      <c r="C61" s="41" t="s">
        <v>90</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3" customFormat="1" ht="18" customHeight="1" thickBot="1" x14ac:dyDescent="0.3">
      <c r="A62" s="102"/>
      <c r="B62" s="105"/>
      <c r="C62" s="90" t="s">
        <v>8</v>
      </c>
      <c r="D62" s="94"/>
      <c r="E62" s="94"/>
      <c r="F62" s="95">
        <f>SUM(F61)</f>
        <v>10</v>
      </c>
      <c r="G62" s="103"/>
      <c r="H62" s="103"/>
      <c r="I62" s="103"/>
      <c r="J62" s="103"/>
      <c r="K62" s="103"/>
      <c r="L62" s="104"/>
      <c r="M62" s="90"/>
      <c r="N62" s="90"/>
      <c r="O62" s="90"/>
      <c r="P62" s="82"/>
      <c r="Q62" s="86">
        <f>Q61</f>
        <v>15716.7</v>
      </c>
    </row>
    <row r="63" spans="1:18" s="5" customFormat="1" ht="78.75" customHeight="1" thickBot="1" x14ac:dyDescent="0.3">
      <c r="A63" s="101">
        <v>27</v>
      </c>
      <c r="B63" s="70" t="s">
        <v>77</v>
      </c>
      <c r="C63" s="42" t="s">
        <v>91</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3" customFormat="1" ht="17.25" customHeight="1" thickBot="1" x14ac:dyDescent="0.3">
      <c r="A64" s="102"/>
      <c r="B64" s="105"/>
      <c r="C64" s="90" t="s">
        <v>8</v>
      </c>
      <c r="D64" s="94"/>
      <c r="E64" s="94"/>
      <c r="F64" s="95">
        <v>17</v>
      </c>
      <c r="G64" s="103"/>
      <c r="H64" s="103"/>
      <c r="I64" s="103"/>
      <c r="J64" s="103"/>
      <c r="K64" s="103"/>
      <c r="L64" s="104"/>
      <c r="M64" s="90"/>
      <c r="N64" s="90"/>
      <c r="O64" s="90"/>
      <c r="P64" s="82"/>
      <c r="Q64" s="86">
        <f>Q63</f>
        <v>28191.61</v>
      </c>
    </row>
    <row r="65" spans="1:18" s="5" customFormat="1" ht="80.25" customHeight="1" thickBot="1" x14ac:dyDescent="0.3">
      <c r="A65" s="101">
        <v>28</v>
      </c>
      <c r="B65" s="70" t="s">
        <v>77</v>
      </c>
      <c r="C65" s="43" t="s">
        <v>92</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3" customFormat="1" ht="17.25" customHeight="1" thickBot="1" x14ac:dyDescent="0.3">
      <c r="A66" s="102"/>
      <c r="B66" s="105"/>
      <c r="C66" s="90" t="s">
        <v>8</v>
      </c>
      <c r="D66" s="94"/>
      <c r="E66" s="94"/>
      <c r="F66" s="95">
        <v>6</v>
      </c>
      <c r="G66" s="103"/>
      <c r="H66" s="103"/>
      <c r="I66" s="103"/>
      <c r="J66" s="103"/>
      <c r="K66" s="103"/>
      <c r="L66" s="104"/>
      <c r="M66" s="90"/>
      <c r="N66" s="90"/>
      <c r="O66" s="90"/>
      <c r="P66" s="82"/>
      <c r="Q66" s="86">
        <f>Q65</f>
        <v>12859.98</v>
      </c>
    </row>
    <row r="67" spans="1:18" s="5" customFormat="1" ht="77.25" customHeight="1" thickBot="1" x14ac:dyDescent="0.3">
      <c r="A67" s="101">
        <v>29</v>
      </c>
      <c r="B67" s="43" t="s">
        <v>86</v>
      </c>
      <c r="C67" s="44" t="s">
        <v>71</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3" customFormat="1" ht="17.25" customHeight="1" thickBot="1" x14ac:dyDescent="0.3">
      <c r="A68" s="102"/>
      <c r="B68" s="105"/>
      <c r="C68" s="90" t="s">
        <v>8</v>
      </c>
      <c r="D68" s="94"/>
      <c r="E68" s="94"/>
      <c r="F68" s="95">
        <v>5</v>
      </c>
      <c r="G68" s="103"/>
      <c r="H68" s="103"/>
      <c r="I68" s="103"/>
      <c r="J68" s="103"/>
      <c r="K68" s="103"/>
      <c r="L68" s="104"/>
      <c r="M68" s="90"/>
      <c r="N68" s="90"/>
      <c r="O68" s="90"/>
      <c r="P68" s="82"/>
      <c r="Q68" s="86">
        <f>Q67</f>
        <v>11183.35</v>
      </c>
    </row>
    <row r="69" spans="1:18" s="5" customFormat="1" ht="101.25" customHeight="1" thickBot="1" x14ac:dyDescent="0.3">
      <c r="A69" s="101">
        <v>30</v>
      </c>
      <c r="B69" s="43" t="s">
        <v>80</v>
      </c>
      <c r="C69" s="44" t="s">
        <v>72</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3" customFormat="1" ht="17.25" customHeight="1" thickBot="1" x14ac:dyDescent="0.3">
      <c r="A70" s="102"/>
      <c r="B70" s="105"/>
      <c r="C70" s="90" t="s">
        <v>8</v>
      </c>
      <c r="D70" s="94"/>
      <c r="E70" s="94"/>
      <c r="F70" s="95">
        <f>SUM(F69)</f>
        <v>2</v>
      </c>
      <c r="G70" s="103"/>
      <c r="H70" s="103"/>
      <c r="I70" s="103"/>
      <c r="J70" s="103"/>
      <c r="K70" s="103"/>
      <c r="L70" s="104"/>
      <c r="M70" s="90"/>
      <c r="N70" s="90"/>
      <c r="O70" s="90"/>
      <c r="P70" s="82"/>
      <c r="Q70" s="86">
        <f>Q69</f>
        <v>5326.66</v>
      </c>
    </row>
    <row r="71" spans="1:18" s="5" customFormat="1" ht="84" customHeight="1" thickBot="1" x14ac:dyDescent="0.3">
      <c r="A71" s="101">
        <v>31</v>
      </c>
      <c r="B71" s="43" t="s">
        <v>76</v>
      </c>
      <c r="C71" s="44" t="s">
        <v>73</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3" customFormat="1" ht="17.25" customHeight="1" thickBot="1" x14ac:dyDescent="0.3">
      <c r="A72" s="102"/>
      <c r="B72" s="105"/>
      <c r="C72" s="90" t="s">
        <v>8</v>
      </c>
      <c r="D72" s="57"/>
      <c r="E72" s="94"/>
      <c r="F72" s="95">
        <f>SUM(F71)</f>
        <v>2</v>
      </c>
      <c r="G72" s="103"/>
      <c r="H72" s="103"/>
      <c r="I72" s="103"/>
      <c r="J72" s="103"/>
      <c r="K72" s="103"/>
      <c r="L72" s="104"/>
      <c r="M72" s="90"/>
      <c r="N72" s="90"/>
      <c r="O72" s="90"/>
      <c r="P72" s="82"/>
      <c r="Q72" s="86">
        <f>Q71</f>
        <v>3593.34</v>
      </c>
    </row>
    <row r="73" spans="1:18" s="5" customFormat="1" ht="99.75" customHeight="1" thickBot="1" x14ac:dyDescent="0.3">
      <c r="A73" s="101">
        <v>32</v>
      </c>
      <c r="B73" s="71" t="s">
        <v>76</v>
      </c>
      <c r="C73" s="42" t="s">
        <v>74</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3" customFormat="1" ht="25.5" customHeight="1" thickBot="1" x14ac:dyDescent="0.3">
      <c r="A74" s="99"/>
      <c r="B74" s="100"/>
      <c r="C74" s="90" t="s">
        <v>8</v>
      </c>
      <c r="D74" s="90"/>
      <c r="E74" s="90"/>
      <c r="F74" s="87">
        <f>SUM(F73)</f>
        <v>2</v>
      </c>
      <c r="G74" s="97"/>
      <c r="H74" s="97"/>
      <c r="I74" s="97"/>
      <c r="J74" s="97"/>
      <c r="K74" s="97"/>
      <c r="L74" s="98"/>
      <c r="M74" s="90"/>
      <c r="N74" s="90"/>
      <c r="O74" s="90"/>
      <c r="P74" s="82"/>
      <c r="Q74" s="86">
        <f>Q73</f>
        <v>3593.34</v>
      </c>
    </row>
    <row r="75" spans="1:18" s="5" customFormat="1" ht="96" customHeight="1" thickBot="1" x14ac:dyDescent="0.3">
      <c r="A75" s="96">
        <v>33</v>
      </c>
      <c r="B75" s="45" t="s">
        <v>76</v>
      </c>
      <c r="C75" s="45" t="s">
        <v>75</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3" customFormat="1" ht="25.5" customHeight="1" thickBot="1" x14ac:dyDescent="0.3">
      <c r="A76" s="99"/>
      <c r="B76" s="100"/>
      <c r="C76" s="90" t="s">
        <v>8</v>
      </c>
      <c r="D76" s="90"/>
      <c r="E76" s="90"/>
      <c r="F76" s="87">
        <v>2</v>
      </c>
      <c r="G76" s="97"/>
      <c r="H76" s="97"/>
      <c r="I76" s="97"/>
      <c r="J76" s="97"/>
      <c r="K76" s="97"/>
      <c r="L76" s="98"/>
      <c r="M76" s="90"/>
      <c r="N76" s="90"/>
      <c r="O76" s="90"/>
      <c r="P76" s="82"/>
      <c r="Q76" s="86">
        <f>Q75</f>
        <v>3526.66</v>
      </c>
    </row>
    <row r="77" spans="1:18" s="5" customFormat="1" ht="66" customHeight="1" thickBot="1" x14ac:dyDescent="0.3">
      <c r="A77" s="96">
        <v>34</v>
      </c>
      <c r="B77" s="43" t="s">
        <v>77</v>
      </c>
      <c r="C77" s="42" t="s">
        <v>93</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3" customFormat="1" ht="25.5" customHeight="1" thickBot="1" x14ac:dyDescent="0.3">
      <c r="A78" s="102"/>
      <c r="B78" s="106"/>
      <c r="C78" s="94" t="s">
        <v>8</v>
      </c>
      <c r="D78" s="94"/>
      <c r="E78" s="94"/>
      <c r="F78" s="95">
        <v>2</v>
      </c>
      <c r="G78" s="103"/>
      <c r="H78" s="103"/>
      <c r="I78" s="103"/>
      <c r="J78" s="103"/>
      <c r="K78" s="103"/>
      <c r="L78" s="104"/>
      <c r="M78" s="90"/>
      <c r="N78" s="90"/>
      <c r="O78" s="90"/>
      <c r="P78" s="82"/>
      <c r="Q78" s="86">
        <f>Q77</f>
        <v>2916.66</v>
      </c>
    </row>
    <row r="79" spans="1:18" s="5" customFormat="1" ht="75.75" customHeight="1" thickBot="1" x14ac:dyDescent="0.3">
      <c r="A79" s="96">
        <v>35</v>
      </c>
      <c r="B79" s="58" t="s">
        <v>77</v>
      </c>
      <c r="C79" s="57" t="s">
        <v>94</v>
      </c>
      <c r="D79" s="32" t="s">
        <v>6</v>
      </c>
      <c r="E79" s="57" t="s">
        <v>4</v>
      </c>
      <c r="F79" s="35">
        <v>4</v>
      </c>
      <c r="G79" s="34">
        <v>2150</v>
      </c>
      <c r="H79" s="34">
        <v>2300</v>
      </c>
      <c r="I79" s="34">
        <v>2380</v>
      </c>
      <c r="J79" s="34"/>
      <c r="K79" s="34"/>
      <c r="L79" s="39"/>
      <c r="M79" s="90"/>
      <c r="N79" s="32"/>
      <c r="O79" s="32"/>
      <c r="P79" s="25">
        <f>ROUND((G79+H79+I79)/3,2)</f>
        <v>2276.67</v>
      </c>
      <c r="Q79" s="28">
        <f>F79*P79</f>
        <v>9106.68</v>
      </c>
      <c r="R79" s="12"/>
    </row>
    <row r="80" spans="1:18" s="93" customFormat="1" ht="26.25" customHeight="1" thickBot="1" x14ac:dyDescent="0.3">
      <c r="A80" s="99"/>
      <c r="B80" s="100"/>
      <c r="C80" s="90" t="s">
        <v>8</v>
      </c>
      <c r="D80" s="90"/>
      <c r="E80" s="90"/>
      <c r="F80" s="87">
        <v>4</v>
      </c>
      <c r="G80" s="103"/>
      <c r="H80" s="103"/>
      <c r="I80" s="103"/>
      <c r="J80" s="103"/>
      <c r="K80" s="103"/>
      <c r="L80" s="104"/>
      <c r="M80" s="90"/>
      <c r="N80" s="90"/>
      <c r="O80" s="90"/>
      <c r="P80" s="82"/>
      <c r="Q80" s="86">
        <f>Q79</f>
        <v>9106.68</v>
      </c>
      <c r="R80" s="107"/>
    </row>
    <row r="81" spans="1:18" s="5" customFormat="1" ht="81.75" customHeight="1" thickBot="1" x14ac:dyDescent="0.3">
      <c r="A81" s="109">
        <v>36</v>
      </c>
      <c r="B81" s="43" t="s">
        <v>76</v>
      </c>
      <c r="C81" s="43" t="s">
        <v>95</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3" customFormat="1" ht="26.25" customHeight="1" thickBot="1" x14ac:dyDescent="0.3">
      <c r="A82" s="108"/>
      <c r="B82" s="100"/>
      <c r="C82" s="90" t="s">
        <v>30</v>
      </c>
      <c r="D82" s="90"/>
      <c r="E82" s="90"/>
      <c r="F82" s="110">
        <v>4</v>
      </c>
      <c r="G82" s="104"/>
      <c r="H82" s="103"/>
      <c r="I82" s="111"/>
      <c r="J82" s="112"/>
      <c r="K82" s="112"/>
      <c r="L82" s="112"/>
      <c r="M82" s="113"/>
      <c r="N82" s="113"/>
      <c r="O82" s="113"/>
      <c r="P82" s="82"/>
      <c r="Q82" s="86">
        <f>Q81</f>
        <v>6000</v>
      </c>
      <c r="R82" s="107"/>
    </row>
    <row r="83" spans="1:18" s="5" customFormat="1" ht="84" customHeight="1" thickBot="1" x14ac:dyDescent="0.3">
      <c r="A83" s="109">
        <v>37</v>
      </c>
      <c r="B83" s="43" t="s">
        <v>77</v>
      </c>
      <c r="C83" s="43" t="s">
        <v>96</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3" customFormat="1" ht="24.75" customHeight="1" thickBot="1" x14ac:dyDescent="0.3">
      <c r="A84" s="108"/>
      <c r="B84" s="100"/>
      <c r="C84" s="90" t="s">
        <v>30</v>
      </c>
      <c r="D84" s="90"/>
      <c r="E84" s="90"/>
      <c r="F84" s="110">
        <v>2</v>
      </c>
      <c r="G84" s="104"/>
      <c r="H84" s="103"/>
      <c r="I84" s="111"/>
      <c r="J84" s="112"/>
      <c r="K84" s="112"/>
      <c r="L84" s="112"/>
      <c r="M84" s="113"/>
      <c r="N84" s="113"/>
      <c r="O84" s="113"/>
      <c r="P84" s="82"/>
      <c r="Q84" s="86">
        <f>Q83</f>
        <v>3200</v>
      </c>
      <c r="R84" s="107"/>
    </row>
    <row r="85" spans="1:18" s="5" customFormat="1" ht="70.5" customHeight="1" thickBot="1" x14ac:dyDescent="0.3">
      <c r="A85" s="109">
        <v>38</v>
      </c>
      <c r="B85" s="43" t="s">
        <v>77</v>
      </c>
      <c r="C85" s="43" t="s">
        <v>105</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9" customFormat="1" ht="26.25" customHeight="1" thickBot="1" x14ac:dyDescent="0.3">
      <c r="A86" s="109"/>
      <c r="B86" s="100"/>
      <c r="C86" s="90" t="s">
        <v>30</v>
      </c>
      <c r="D86" s="90"/>
      <c r="E86" s="90"/>
      <c r="F86" s="110">
        <v>2</v>
      </c>
      <c r="G86" s="114"/>
      <c r="H86" s="136"/>
      <c r="I86" s="137"/>
      <c r="J86" s="116"/>
      <c r="K86" s="116"/>
      <c r="L86" s="116"/>
      <c r="M86" s="113"/>
      <c r="N86" s="113"/>
      <c r="O86" s="113"/>
      <c r="P86" s="115"/>
      <c r="Q86" s="117">
        <f>Q85</f>
        <v>3166.66</v>
      </c>
      <c r="R86" s="118"/>
    </row>
    <row r="87" spans="1:18" s="5" customFormat="1" ht="73.5" customHeight="1" thickBot="1" x14ac:dyDescent="0.3">
      <c r="A87" s="96">
        <v>39</v>
      </c>
      <c r="B87" s="43" t="s">
        <v>77</v>
      </c>
      <c r="C87" s="32" t="s">
        <v>106</v>
      </c>
      <c r="D87" s="32" t="s">
        <v>6</v>
      </c>
      <c r="E87" s="32" t="s">
        <v>4</v>
      </c>
      <c r="F87" s="31">
        <v>2</v>
      </c>
      <c r="G87" s="33">
        <v>1500</v>
      </c>
      <c r="H87" s="33">
        <v>1600</v>
      </c>
      <c r="I87" s="33">
        <v>1650</v>
      </c>
      <c r="J87" s="49"/>
      <c r="K87" s="49"/>
      <c r="L87" s="49"/>
      <c r="M87" s="90"/>
      <c r="N87" s="90"/>
      <c r="O87" s="90"/>
      <c r="P87" s="38">
        <f>ROUND((G87+H87+I87)/3,2)</f>
        <v>1583.33</v>
      </c>
      <c r="Q87" s="28">
        <f>F87*P87</f>
        <v>3166.66</v>
      </c>
      <c r="R87" s="17"/>
    </row>
    <row r="88" spans="1:18" s="93" customFormat="1" ht="26.25" customHeight="1" thickBot="1" x14ac:dyDescent="0.3">
      <c r="A88" s="99"/>
      <c r="B88" s="100"/>
      <c r="C88" s="90" t="s">
        <v>8</v>
      </c>
      <c r="D88" s="90"/>
      <c r="E88" s="90"/>
      <c r="F88" s="87">
        <v>2</v>
      </c>
      <c r="G88" s="123"/>
      <c r="H88" s="123"/>
      <c r="I88" s="123"/>
      <c r="J88" s="123"/>
      <c r="K88" s="123"/>
      <c r="L88" s="123"/>
      <c r="M88" s="90"/>
      <c r="N88" s="90"/>
      <c r="O88" s="90"/>
      <c r="P88" s="113"/>
      <c r="Q88" s="86">
        <f>Q87</f>
        <v>3166.66</v>
      </c>
      <c r="R88" s="107"/>
    </row>
    <row r="89" spans="1:18" s="5" customFormat="1" ht="66" customHeight="1" thickBot="1" x14ac:dyDescent="0.3">
      <c r="A89" s="101">
        <v>40</v>
      </c>
      <c r="B89" s="58" t="s">
        <v>77</v>
      </c>
      <c r="C89" s="57" t="s">
        <v>107</v>
      </c>
      <c r="D89" s="32" t="s">
        <v>6</v>
      </c>
      <c r="E89" s="50" t="s">
        <v>4</v>
      </c>
      <c r="F89" s="35">
        <v>2</v>
      </c>
      <c r="G89" s="48">
        <v>1500</v>
      </c>
      <c r="H89" s="33">
        <v>1600</v>
      </c>
      <c r="I89" s="34">
        <v>1650</v>
      </c>
      <c r="J89" s="51"/>
      <c r="K89" s="51"/>
      <c r="L89" s="51"/>
      <c r="M89" s="116"/>
      <c r="N89" s="90"/>
      <c r="O89" s="90"/>
      <c r="P89" s="38">
        <f>ROUND((G89+H89+I89)/3,2)</f>
        <v>1583.33</v>
      </c>
      <c r="Q89" s="28">
        <f>F89*P89</f>
        <v>3166.66</v>
      </c>
      <c r="R89" s="12"/>
    </row>
    <row r="90" spans="1:18" s="5" customFormat="1" ht="26.25" customHeight="1" thickBot="1" x14ac:dyDescent="0.3">
      <c r="A90" s="185"/>
      <c r="B90" s="135"/>
      <c r="C90" s="90" t="s">
        <v>8</v>
      </c>
      <c r="D90" s="32"/>
      <c r="E90" s="131"/>
      <c r="F90" s="31">
        <v>2</v>
      </c>
      <c r="G90" s="186"/>
      <c r="H90" s="49"/>
      <c r="I90" s="49"/>
      <c r="J90" s="186"/>
      <c r="K90" s="186"/>
      <c r="L90" s="186"/>
      <c r="M90" s="131"/>
      <c r="N90" s="32"/>
      <c r="O90" s="32"/>
      <c r="P90" s="38"/>
      <c r="Q90" s="86">
        <f>Q89</f>
        <v>3166.66</v>
      </c>
      <c r="R90" s="12"/>
    </row>
    <row r="91" spans="1:18" s="5" customFormat="1" ht="27" customHeight="1" thickBot="1" x14ac:dyDescent="0.3">
      <c r="A91" s="52"/>
      <c r="B91" s="53"/>
      <c r="C91" s="73" t="s">
        <v>29</v>
      </c>
      <c r="D91" s="73"/>
      <c r="E91" s="74"/>
      <c r="F91" s="75"/>
      <c r="G91" s="76"/>
      <c r="H91" s="76"/>
      <c r="I91" s="76"/>
      <c r="J91" s="74"/>
      <c r="K91" s="74"/>
      <c r="L91" s="74"/>
      <c r="M91" s="74"/>
      <c r="N91" s="77"/>
      <c r="O91" s="74"/>
      <c r="P91" s="188"/>
      <c r="Q91" s="187">
        <f>Q90+Q88+Q86+Q84+Q82+Q80+Q78+Q76+Q74+Q72+Q70+Q68+Q66+Q64+Q62+Q60+Q58+Q56+Q54+Q52+Q50+Q48+Q46+Q44+Q42+Q40+Q38+Q36+Q34+Q32+Q30+Q28+Q26+Q24+Q22+Q19+Q17+Q13+Q10+Q8</f>
        <v>462344.87999999989</v>
      </c>
    </row>
    <row r="92" spans="1:18" s="5" customFormat="1" ht="15" customHeight="1" x14ac:dyDescent="0.25">
      <c r="A92" s="61"/>
      <c r="B92" s="62"/>
      <c r="C92" s="69"/>
      <c r="D92" s="62"/>
      <c r="E92" s="61"/>
      <c r="F92" s="61"/>
      <c r="G92" s="61"/>
      <c r="H92" s="61"/>
      <c r="I92" s="61"/>
      <c r="J92" s="61"/>
      <c r="K92" s="61"/>
      <c r="L92" s="61"/>
      <c r="M92" s="61"/>
      <c r="N92" s="61"/>
      <c r="O92" s="61"/>
      <c r="P92" s="61"/>
      <c r="Q92" s="63"/>
    </row>
    <row r="93" spans="1:18" s="6" customFormat="1" ht="22.5" customHeight="1" x14ac:dyDescent="0.25">
      <c r="A93" s="120" t="s">
        <v>103</v>
      </c>
      <c r="B93" s="121"/>
      <c r="C93" s="122"/>
      <c r="D93" s="121"/>
      <c r="E93" s="120"/>
      <c r="F93" s="120"/>
      <c r="G93" s="120"/>
      <c r="H93" s="120"/>
      <c r="I93" s="54"/>
      <c r="J93" s="54"/>
      <c r="K93" s="54"/>
      <c r="L93" s="54"/>
      <c r="M93" s="54"/>
      <c r="N93" s="55"/>
      <c r="O93" s="55"/>
      <c r="P93" s="55"/>
      <c r="Q93" s="189"/>
      <c r="R93" s="55"/>
    </row>
    <row r="94" spans="1:18" ht="15" x14ac:dyDescent="0.25">
      <c r="A94" s="7"/>
      <c r="B94" s="59"/>
      <c r="C94" s="60"/>
      <c r="D94" s="59"/>
      <c r="E94" s="7"/>
      <c r="F94" s="7"/>
      <c r="G94" s="7"/>
      <c r="H94" s="7"/>
      <c r="I94" s="7"/>
      <c r="J94" s="7"/>
      <c r="K94" s="7"/>
      <c r="L94" s="7"/>
      <c r="M94" s="7"/>
      <c r="N94" s="7"/>
      <c r="O94" s="7"/>
      <c r="P94" s="7"/>
      <c r="Q94" s="7"/>
    </row>
    <row r="95" spans="1:18" s="7" customFormat="1" ht="15" x14ac:dyDescent="0.25">
      <c r="A95" s="205" t="s">
        <v>104</v>
      </c>
      <c r="B95" s="205"/>
      <c r="C95" s="205"/>
      <c r="D95" s="205"/>
      <c r="E95" s="205"/>
      <c r="F95" s="205"/>
      <c r="G95" s="205"/>
      <c r="H95" s="205"/>
      <c r="I95" s="205"/>
      <c r="J95" s="205"/>
      <c r="K95" s="205"/>
      <c r="L95" s="205"/>
      <c r="M95" s="205"/>
      <c r="N95" s="205"/>
      <c r="O95" s="205"/>
      <c r="P95" s="205"/>
      <c r="Q95" s="205"/>
    </row>
    <row r="96" spans="1:18" s="5" customFormat="1" ht="15" customHeight="1" x14ac:dyDescent="0.25">
      <c r="A96" s="201" t="s">
        <v>37</v>
      </c>
      <c r="B96" s="201"/>
      <c r="C96" s="201"/>
      <c r="D96" s="63"/>
      <c r="E96" s="64"/>
      <c r="F96" s="64"/>
      <c r="G96" s="64"/>
      <c r="H96" s="64"/>
      <c r="I96" s="64"/>
      <c r="J96" s="64"/>
      <c r="K96" s="64"/>
      <c r="L96" s="64"/>
      <c r="M96" s="64"/>
      <c r="N96" s="64"/>
      <c r="O96" s="64"/>
      <c r="P96" s="64"/>
      <c r="Q96" s="65"/>
    </row>
    <row r="97" spans="1:19" s="5" customFormat="1" ht="15" x14ac:dyDescent="0.25">
      <c r="A97" s="4"/>
      <c r="B97" s="4"/>
      <c r="C97" s="4"/>
      <c r="D97" s="4"/>
      <c r="E97" s="4"/>
      <c r="F97" s="66"/>
      <c r="G97" s="67"/>
      <c r="H97" s="67"/>
      <c r="I97" s="67"/>
      <c r="J97" s="68"/>
      <c r="K97" s="68"/>
      <c r="L97" s="68"/>
      <c r="M97" s="4"/>
      <c r="N97" s="4"/>
      <c r="O97" s="4"/>
      <c r="P97" s="4"/>
      <c r="Q97" s="56"/>
    </row>
    <row r="98" spans="1:19" s="5" customFormat="1" ht="15" customHeight="1" x14ac:dyDescent="0.25">
      <c r="A98" s="200" t="s">
        <v>17</v>
      </c>
      <c r="B98" s="200"/>
      <c r="C98" s="204" t="s">
        <v>47</v>
      </c>
      <c r="D98" s="204"/>
      <c r="E98" s="204"/>
      <c r="F98" s="66"/>
      <c r="G98" s="67"/>
      <c r="H98" s="67"/>
      <c r="I98" s="67"/>
      <c r="J98" s="68"/>
      <c r="K98" s="68"/>
      <c r="L98" s="68"/>
      <c r="M98" s="4"/>
      <c r="N98" s="4"/>
      <c r="O98" s="4"/>
      <c r="P98" s="4"/>
      <c r="Q98" s="56"/>
    </row>
    <row r="99" spans="1:19" s="5" customFormat="1" ht="15" customHeight="1" x14ac:dyDescent="0.25">
      <c r="A99" s="200" t="s">
        <v>31</v>
      </c>
      <c r="B99" s="200"/>
      <c r="C99" s="204" t="s">
        <v>48</v>
      </c>
      <c r="D99" s="204"/>
      <c r="E99" s="204"/>
      <c r="F99" s="66"/>
      <c r="G99" s="67"/>
      <c r="H99" s="67"/>
      <c r="I99" s="67"/>
      <c r="J99" s="68"/>
      <c r="K99" s="68"/>
      <c r="L99" s="68"/>
      <c r="M99" s="4"/>
      <c r="N99" s="4"/>
      <c r="O99" s="4"/>
      <c r="P99" s="4"/>
      <c r="Q99" s="4"/>
    </row>
    <row r="100" spans="1:19" s="5" customFormat="1" ht="15" customHeight="1" x14ac:dyDescent="0.25">
      <c r="A100" s="200" t="s">
        <v>18</v>
      </c>
      <c r="B100" s="200"/>
      <c r="C100" s="204" t="s">
        <v>49</v>
      </c>
      <c r="D100" s="204"/>
      <c r="E100" s="204"/>
      <c r="F100" s="66"/>
      <c r="G100" s="67"/>
      <c r="H100" s="67"/>
      <c r="I100" s="67"/>
      <c r="J100" s="68"/>
      <c r="K100" s="68"/>
      <c r="L100" s="68"/>
      <c r="M100" s="4"/>
      <c r="N100" s="4"/>
      <c r="O100" s="4"/>
      <c r="P100" s="4"/>
      <c r="Q100" s="193"/>
    </row>
    <row r="101" spans="1:19" s="5" customFormat="1" ht="15" customHeight="1" x14ac:dyDescent="0.25">
      <c r="A101" s="200" t="s">
        <v>58</v>
      </c>
      <c r="B101" s="200"/>
      <c r="C101" s="204" t="s">
        <v>61</v>
      </c>
      <c r="D101" s="204"/>
      <c r="E101" s="204"/>
      <c r="F101" s="66"/>
      <c r="G101" s="67"/>
      <c r="H101" s="67"/>
      <c r="I101" s="67"/>
      <c r="J101" s="68"/>
      <c r="K101" s="68"/>
      <c r="L101" s="68"/>
      <c r="M101" s="4"/>
      <c r="N101" s="4"/>
      <c r="O101" s="4"/>
      <c r="P101" s="4"/>
      <c r="Q101" s="4"/>
    </row>
    <row r="102" spans="1:19" s="5" customFormat="1" ht="15" customHeight="1" x14ac:dyDescent="0.25">
      <c r="A102" s="200" t="s">
        <v>59</v>
      </c>
      <c r="B102" s="200"/>
      <c r="C102" s="204" t="s">
        <v>62</v>
      </c>
      <c r="D102" s="204"/>
      <c r="E102" s="204"/>
      <c r="F102" s="66"/>
      <c r="G102" s="67"/>
      <c r="H102" s="67"/>
      <c r="I102" s="67"/>
      <c r="J102" s="68"/>
      <c r="K102" s="68"/>
      <c r="L102" s="68"/>
      <c r="M102" s="4"/>
      <c r="N102" s="4"/>
      <c r="O102" s="4"/>
      <c r="P102" s="4"/>
      <c r="Q102" s="4"/>
      <c r="S102" s="8"/>
    </row>
    <row r="103" spans="1:19" ht="15" customHeight="1" x14ac:dyDescent="0.25">
      <c r="A103" s="200" t="s">
        <v>60</v>
      </c>
      <c r="B103" s="200"/>
      <c r="C103" s="204" t="s">
        <v>63</v>
      </c>
      <c r="D103" s="204"/>
      <c r="E103" s="204"/>
      <c r="F103" s="3"/>
      <c r="G103" s="1"/>
      <c r="H103" s="1"/>
      <c r="I103" s="1"/>
      <c r="J103" s="7"/>
      <c r="K103" s="7"/>
      <c r="L103" s="7"/>
      <c r="M103" s="59"/>
      <c r="N103" s="59"/>
      <c r="O103" s="59"/>
      <c r="P103" s="59"/>
      <c r="Q103" s="4"/>
    </row>
    <row r="104" spans="1:19" ht="15" x14ac:dyDescent="0.25">
      <c r="A104" s="199"/>
      <c r="B104" s="199"/>
      <c r="C104" s="9" t="s">
        <v>38</v>
      </c>
      <c r="M104" s="8"/>
      <c r="N104" s="8"/>
      <c r="O104" s="8"/>
      <c r="P104" s="8"/>
      <c r="Q104" s="8"/>
    </row>
    <row r="105" spans="1:19" x14ac:dyDescent="0.25">
      <c r="B105" s="190"/>
      <c r="C105" s="191"/>
      <c r="D105" s="191"/>
      <c r="E105" s="59"/>
      <c r="F105" s="64"/>
      <c r="G105" s="64"/>
      <c r="H105" s="1"/>
      <c r="I105" s="1"/>
      <c r="M105" s="8"/>
      <c r="N105" s="8"/>
      <c r="O105" s="8"/>
      <c r="P105" s="8"/>
      <c r="Q105" s="8"/>
    </row>
    <row r="106" spans="1:19" ht="15.75" x14ac:dyDescent="0.25">
      <c r="B106" s="124" t="s">
        <v>40</v>
      </c>
      <c r="C106" s="191"/>
      <c r="D106" s="191"/>
      <c r="E106" s="59"/>
      <c r="F106" s="66"/>
      <c r="G106" s="66"/>
      <c r="H106" s="125" t="s">
        <v>41</v>
      </c>
      <c r="I106" s="192"/>
      <c r="M106" s="8"/>
      <c r="N106" s="8"/>
      <c r="O106" s="8"/>
      <c r="P106" s="8"/>
      <c r="Q106" s="8"/>
    </row>
    <row r="107" spans="1:19" ht="15.75" x14ac:dyDescent="0.25">
      <c r="B107" s="126"/>
      <c r="C107" s="59"/>
      <c r="D107" s="4"/>
      <c r="E107" s="59"/>
      <c r="F107" s="66"/>
      <c r="G107" s="66"/>
      <c r="H107" s="125"/>
      <c r="I107" s="125"/>
      <c r="M107" s="8"/>
      <c r="N107" s="8"/>
      <c r="O107" s="8"/>
      <c r="P107" s="8"/>
      <c r="Q107" s="8"/>
    </row>
    <row r="108" spans="1:19" ht="15.75" x14ac:dyDescent="0.25">
      <c r="B108" s="126" t="s">
        <v>42</v>
      </c>
      <c r="C108" s="59"/>
      <c r="D108" s="4"/>
      <c r="E108" s="59"/>
      <c r="F108" s="66"/>
      <c r="G108" s="66"/>
      <c r="H108" s="125" t="s">
        <v>43</v>
      </c>
      <c r="I108" s="125"/>
      <c r="M108" s="8"/>
      <c r="N108" s="8"/>
      <c r="O108" s="8"/>
      <c r="P108" s="8"/>
      <c r="Q108" s="8"/>
    </row>
    <row r="109" spans="1:19" ht="15.75" x14ac:dyDescent="0.25">
      <c r="B109" s="126"/>
      <c r="C109" s="59"/>
      <c r="D109" s="4"/>
      <c r="E109" s="59"/>
      <c r="F109" s="66"/>
      <c r="G109" s="66"/>
      <c r="H109" s="125"/>
      <c r="I109" s="125"/>
      <c r="M109" s="8"/>
      <c r="N109" s="8"/>
      <c r="O109" s="8"/>
      <c r="P109" s="8"/>
      <c r="Q109" s="8"/>
    </row>
    <row r="110" spans="1:19" ht="15.75" x14ac:dyDescent="0.25">
      <c r="B110" s="126" t="s">
        <v>44</v>
      </c>
      <c r="C110" s="59"/>
      <c r="D110" s="4"/>
      <c r="E110" s="59"/>
      <c r="F110" s="66"/>
      <c r="G110" s="66"/>
      <c r="H110" s="125" t="s">
        <v>45</v>
      </c>
      <c r="I110" s="129"/>
      <c r="M110" s="8"/>
      <c r="N110" s="8"/>
      <c r="O110" s="8"/>
      <c r="P110" s="8"/>
      <c r="Q110" s="8"/>
    </row>
    <row r="111" spans="1:19" ht="15.75" x14ac:dyDescent="0.25">
      <c r="B111" s="127"/>
      <c r="C111" s="59"/>
      <c r="D111" s="4"/>
      <c r="E111" s="59"/>
      <c r="F111" s="66"/>
      <c r="G111" s="66"/>
      <c r="H111" s="129"/>
      <c r="I111" s="192"/>
      <c r="M111" s="8"/>
      <c r="N111" s="8"/>
      <c r="O111" s="8"/>
      <c r="P111" s="8"/>
      <c r="Q111" s="8"/>
    </row>
    <row r="112" spans="1:19" ht="15.75" x14ac:dyDescent="0.25">
      <c r="B112" s="192" t="s">
        <v>9</v>
      </c>
      <c r="C112" s="191"/>
      <c r="D112" s="191"/>
      <c r="E112" s="191"/>
      <c r="F112" s="66"/>
      <c r="G112" s="66"/>
      <c r="H112" s="192" t="s">
        <v>46</v>
      </c>
      <c r="I112" s="192"/>
      <c r="M112" s="8"/>
      <c r="N112" s="8"/>
      <c r="O112" s="8"/>
      <c r="P112" s="8"/>
      <c r="Q112" s="8"/>
    </row>
    <row r="113" spans="2:17" x14ac:dyDescent="0.25">
      <c r="F113" s="3"/>
      <c r="G113" s="3"/>
      <c r="H113" s="130"/>
      <c r="I113" s="130"/>
      <c r="M113" s="8"/>
      <c r="N113" s="8"/>
      <c r="O113" s="8"/>
      <c r="P113" s="8"/>
      <c r="Q113" s="8"/>
    </row>
    <row r="114" spans="2:17" x14ac:dyDescent="0.25">
      <c r="B114" s="128"/>
      <c r="H114" s="130" t="s">
        <v>57</v>
      </c>
      <c r="I114" s="130"/>
      <c r="M114" s="8"/>
      <c r="N114" s="8"/>
      <c r="O114" s="8"/>
      <c r="P114" s="8"/>
      <c r="Q114" s="8"/>
    </row>
  </sheetData>
  <autoFilter ref="C7:Q96"/>
  <mergeCells count="47">
    <mergeCell ref="B20:B21"/>
    <mergeCell ref="A20:A21"/>
    <mergeCell ref="P14:P15"/>
    <mergeCell ref="Q14:Q15"/>
    <mergeCell ref="M14:M15"/>
    <mergeCell ref="N14:N15"/>
    <mergeCell ref="O14:O15"/>
    <mergeCell ref="I14:I15"/>
    <mergeCell ref="C20:C21"/>
    <mergeCell ref="D14:D15"/>
    <mergeCell ref="E14:E15"/>
    <mergeCell ref="F14:F15"/>
    <mergeCell ref="G14:G15"/>
    <mergeCell ref="H14:H15"/>
    <mergeCell ref="C2:O2"/>
    <mergeCell ref="A1:Q1"/>
    <mergeCell ref="G5:O5"/>
    <mergeCell ref="P5:Q5"/>
    <mergeCell ref="E5:E6"/>
    <mergeCell ref="F5:F6"/>
    <mergeCell ref="D5:D6"/>
    <mergeCell ref="B5:B6"/>
    <mergeCell ref="A5:A6"/>
    <mergeCell ref="A4:H4"/>
    <mergeCell ref="A3:L3"/>
    <mergeCell ref="A104:B104"/>
    <mergeCell ref="A102:B102"/>
    <mergeCell ref="A103:B103"/>
    <mergeCell ref="A96:C96"/>
    <mergeCell ref="C5:C6"/>
    <mergeCell ref="A99:B99"/>
    <mergeCell ref="A100:B100"/>
    <mergeCell ref="A101:B101"/>
    <mergeCell ref="C100:E100"/>
    <mergeCell ref="C98:E98"/>
    <mergeCell ref="C99:E99"/>
    <mergeCell ref="A95:Q95"/>
    <mergeCell ref="A98:B98"/>
    <mergeCell ref="C101:E101"/>
    <mergeCell ref="C102:E102"/>
    <mergeCell ref="C103:E103"/>
    <mergeCell ref="A11:A12"/>
    <mergeCell ref="B11:B12"/>
    <mergeCell ref="C11:C12"/>
    <mergeCell ref="A14:A16"/>
    <mergeCell ref="B14:B16"/>
    <mergeCell ref="C14:C16"/>
  </mergeCells>
  <pageMargins left="0.23622047244094491" right="0.23622047244094491" top="0.27559055118110237" bottom="0.19685039370078741" header="0.27559055118110237" footer="0.19685039370078741"/>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 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2020-11-11T07:09:29Z</dcterms:modified>
</cp:coreProperties>
</file>