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600"/>
  </bookViews>
  <sheets>
    <sheet name="Лист1" sheetId="1" r:id="rId1"/>
  </sheets>
  <externalReferences>
    <externalReference r:id="rId2"/>
  </externalReferences>
  <definedNames>
    <definedName name="_xlnm.Print_Area" localSheetId="0">Лист1!$A$1:$F$52</definedName>
  </definedNames>
  <calcPr calcId="145621" fullPrecision="0"/>
</workbook>
</file>

<file path=xl/calcChain.xml><?xml version="1.0" encoding="utf-8"?>
<calcChain xmlns="http://schemas.openxmlformats.org/spreadsheetml/2006/main">
  <c r="G45" i="1" l="1"/>
  <c r="G44" i="1"/>
  <c r="H44" i="1"/>
  <c r="H45" i="1"/>
  <c r="F41" i="1" l="1"/>
  <c r="H43" i="1"/>
  <c r="G41" i="1"/>
  <c r="E32" i="1" l="1"/>
  <c r="F32" i="1" s="1"/>
  <c r="D32" i="1"/>
  <c r="C32" i="1"/>
  <c r="B32" i="1"/>
  <c r="F31" i="1"/>
  <c r="E31" i="1"/>
  <c r="K41" i="1" l="1"/>
  <c r="J41" i="1"/>
  <c r="E39" i="1" l="1"/>
  <c r="E23" i="1"/>
  <c r="E16" i="1"/>
  <c r="D17" i="1" l="1"/>
  <c r="D24" i="1"/>
  <c r="D40" i="1"/>
  <c r="F39" i="1" l="1"/>
  <c r="F23" i="1"/>
  <c r="F16" i="1"/>
  <c r="C40" i="1"/>
  <c r="B40" i="1"/>
  <c r="C24" i="1"/>
  <c r="B24" i="1"/>
  <c r="C17" i="1"/>
  <c r="B17" i="1"/>
  <c r="E40" i="1" l="1"/>
  <c r="F40" i="1" s="1"/>
  <c r="E17" i="1"/>
  <c r="F17" i="1" s="1"/>
  <c r="E24" i="1"/>
  <c r="F24" i="1" s="1"/>
</calcChain>
</file>

<file path=xl/sharedStrings.xml><?xml version="1.0" encoding="utf-8"?>
<sst xmlns="http://schemas.openxmlformats.org/spreadsheetml/2006/main" count="67" uniqueCount="48">
  <si>
    <t>Категории</t>
  </si>
  <si>
    <t>Цены/поставщики</t>
  </si>
  <si>
    <t>Средняя</t>
  </si>
  <si>
    <t>Начальная цена единицы товара</t>
  </si>
  <si>
    <t>Наименование товара</t>
  </si>
  <si>
    <t>Бензин АИ-92</t>
  </si>
  <si>
    <t>Бензин автомобильный (розничная реализация)</t>
  </si>
  <si>
    <t>Экологический класс: Не ниже К5 .</t>
  </si>
  <si>
    <t>Итого</t>
  </si>
  <si>
    <t>Бензин АИ-95</t>
  </si>
  <si>
    <t xml:space="preserve">Октановое число бензина автомобильного по исследовательскому методу: ≥ 95  и &lt; 98 ; </t>
  </si>
  <si>
    <t xml:space="preserve">Топливо дизельное </t>
  </si>
  <si>
    <t>Сорт/класс топлива: Не ниже E;</t>
  </si>
  <si>
    <t>Экологический класс: Не ниже К5.</t>
  </si>
  <si>
    <t>ИТОГО Начальная цена единиц товара</t>
  </si>
  <si>
    <t>Специалист по закупкам</t>
  </si>
  <si>
    <t>А.В. Солдатова</t>
  </si>
  <si>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</si>
  <si>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</si>
  <si>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</si>
  <si>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</si>
  <si>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</si>
  <si>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</si>
  <si>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</si>
  <si>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</si>
  <si>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 xml:space="preserve">поставка автомобильного топлива    </t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</si>
  <si>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</si>
  <si>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</si>
  <si>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</si>
  <si>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</si>
  <si>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</si>
  <si>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</si>
  <si>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</si>
  <si>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</si>
  <si>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</si>
  <si>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>Октановое число бензина автомобильного</t>
  </si>
  <si>
    <t xml:space="preserve">по исследовательскому методу:  ≥ 92 и &lt; 95; </t>
  </si>
  <si>
    <t xml:space="preserve">исследовательскому методу: ≥ 95  и &lt; 98 ; </t>
  </si>
  <si>
    <t>класса не ниже К5 (розничная поставка)</t>
  </si>
  <si>
    <t>Технические характеристики</t>
  </si>
  <si>
    <t>Цена за ед. товара</t>
  </si>
  <si>
    <t>Тип топлива дизельного: Зимнее;</t>
  </si>
  <si>
    <t>Топливо дизельное зимнее экологического</t>
  </si>
  <si>
    <t>Письмо вх. № 24 от 13.02.2024 г.</t>
  </si>
  <si>
    <t>Письмо вх. № 25 от 13.02.2024 г.</t>
  </si>
  <si>
    <t>Письмо вх. № 26 от 13.02.2024 г.</t>
  </si>
  <si>
    <t>Тип топлива дизельного: Межсезонное;</t>
  </si>
  <si>
    <t>ИКЗ - 243862201905886220100100010011920244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</si>
</sst>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sz val="12"/>
      <color rgb="FF548DD4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color rgb="FF0000FF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38383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4" fillId="0" borderId="0" xfId="1" applyFont="1" applyFill="1"/>
    <xf numFmtId="0" fontId="8" fillId="0" borderId="0" xfId="1" applyFont="1" applyFill="1" applyAlignment="1"/>
    <xf numFmtId="4" fontId="7" fillId="0" borderId="0" xfId="1" applyNumberFormat="1" applyFont="1" applyFill="1" applyAlignment="1"/>
    <xf numFmtId="0" fontId="0" fillId="0" borderId="0" xfId="0" applyFill="1"/>
    <xf numFmtId="0" fontId="3" fillId="0" borderId="0" xfId="1" applyFill="1"/>
    <xf numFmtId="4" fontId="5" fillId="0" borderId="0" xfId="1" applyNumberFormat="1" applyFont="1" applyFill="1"/>
    <xf numFmtId="0" fontId="5" fillId="0" borderId="0" xfId="1" applyFont="1" applyFill="1"/>
    <xf numFmtId="0" fontId="8" fillId="0" borderId="0" xfId="1" applyFont="1" applyFill="1" applyAlignment="1">
      <alignment horizontal="left" vertical="top"/>
    </xf>
    <xf numFmtId="4" fontId="4" fillId="0" borderId="0" xfId="1" applyNumberFormat="1" applyFont="1" applyFill="1"/>
    <xf numFmtId="4" fontId="4" fillId="0" borderId="0" xfId="1" applyNumberFormat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4" fontId="6" fillId="0" borderId="0" xfId="1" applyNumberFormat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/>
    <xf numFmtId="0" fontId="4" fillId="0" borderId="0" xfId="1" applyFont="1" applyFill="1" applyAlignment="1"/>
    <xf numFmtId="0" fontId="11" fillId="0" borderId="0" xfId="0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Fill="1" applyBorder="1"/>
    <xf numFmtId="2" fontId="13" fillId="0" borderId="0" xfId="0" applyNumberFormat="1" applyFont="1"/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/>
    <xf numFmtId="4" fontId="0" fillId="0" borderId="0" xfId="0" applyNumberForma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8" fillId="0" borderId="7" xfId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horizontal="left" vertical="top" wrapText="1"/>
    </xf>
    <xf numFmtId="0" fontId="8" fillId="0" borderId="6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B13" zoomScale="90" zoomScaleNormal="90" workbookViewId="0">
      <selection activeCell="G45" sqref="G45:H45"/>
    </sheetView>
  </sheetViews>
  <sheetFormatPr defaultRowHeight="15.75"/>
  <cols>
    <col min="1" max="1" width="22" style="4" customWidth="1"/>
    <col min="2" max="6" width="13.875" style="4" customWidth="1"/>
    <col min="7" max="9" width="9" style="4"/>
    <col min="10" max="10" width="11.375" style="4" bestFit="1" customWidth="1"/>
    <col min="11" max="16384" width="9" style="4"/>
  </cols>
  <sheetData>
    <row r="1" spans="1:10">
      <c r="A1" s="5"/>
      <c r="B1" s="5"/>
      <c r="C1" s="5"/>
      <c r="D1" s="61" t="s">
        <v>17</v>
      </c>
      <c r="E1" s="61"/>
      <c r="F1" s="61"/>
      <c r="G1" s="5"/>
      <c r="H1" s="5"/>
      <c r="I1" s="5"/>
      <c r="J1" s="5"/>
    </row>
    <row r="2" spans="1:10">
      <c r="A2" s="5"/>
      <c r="B2" s="5"/>
      <c r="C2" s="5"/>
      <c r="D2" s="61" t="s">
        <v>18</v>
      </c>
      <c r="E2" s="61"/>
      <c r="F2" s="61"/>
      <c r="G2" s="5"/>
      <c r="H2" s="5"/>
      <c r="I2" s="5"/>
      <c r="J2" s="5"/>
    </row>
    <row r="4" spans="1:10">
      <c r="A4" s="58" t="s">
        <v>19</v>
      </c>
      <c r="B4" s="58"/>
      <c r="C4" s="58"/>
      <c r="D4" s="58"/>
      <c r="E4" s="58"/>
      <c r="F4" s="58"/>
      <c r="G4" s="6"/>
      <c r="H4" s="7"/>
      <c r="I4" s="7"/>
      <c r="J4" s="7"/>
    </row>
    <row r="5" spans="1:10">
      <c r="A5" s="59" t="s">
        <v>47</v>
      </c>
      <c r="B5" s="59"/>
      <c r="C5" s="59"/>
      <c r="D5" s="59"/>
      <c r="E5" s="59"/>
      <c r="F5" s="59"/>
      <c r="G5" s="6"/>
      <c r="H5" s="37"/>
      <c r="I5" s="7"/>
      <c r="J5" s="7"/>
    </row>
    <row r="6" spans="1:10">
      <c r="A6" s="8" t="s">
        <v>20</v>
      </c>
      <c r="B6" s="8"/>
      <c r="C6" s="64" t="s">
        <v>21</v>
      </c>
      <c r="D6" s="64"/>
      <c r="E6" s="64"/>
      <c r="F6" s="64"/>
      <c r="G6" s="9"/>
      <c r="H6" s="1"/>
      <c r="I6" s="7"/>
      <c r="J6" s="7"/>
    </row>
    <row r="7" spans="1:10">
      <c r="A7" s="65" t="s">
        <v>22</v>
      </c>
      <c r="B7" s="65"/>
      <c r="C7" s="65" t="s">
        <v>23</v>
      </c>
      <c r="D7" s="65"/>
      <c r="E7" s="65"/>
      <c r="F7" s="65"/>
      <c r="G7" s="10"/>
      <c r="H7" s="11"/>
      <c r="I7" s="12"/>
      <c r="J7" s="12"/>
    </row>
    <row r="8" spans="1:10">
      <c r="A8" s="67" t="s">
        <v>24</v>
      </c>
      <c r="B8" s="67"/>
      <c r="C8" s="66" t="s">
        <v>25</v>
      </c>
      <c r="D8" s="66"/>
      <c r="E8" s="66"/>
      <c r="F8" s="66"/>
      <c r="G8" s="13"/>
      <c r="H8" s="14"/>
      <c r="I8" s="15"/>
      <c r="J8" s="15"/>
    </row>
    <row r="9" spans="1:10" s="23" customFormat="1">
      <c r="A9" s="62" t="s">
        <v>0</v>
      </c>
      <c r="B9" s="49" t="s">
        <v>1</v>
      </c>
      <c r="C9" s="50"/>
      <c r="D9" s="50"/>
      <c r="E9" s="62" t="s">
        <v>2</v>
      </c>
      <c r="F9" s="62" t="s">
        <v>3</v>
      </c>
    </row>
    <row r="10" spans="1:10" s="23" customFormat="1">
      <c r="A10" s="63"/>
      <c r="B10" s="24">
        <v>1</v>
      </c>
      <c r="C10" s="24">
        <v>2</v>
      </c>
      <c r="D10" s="24">
        <v>3</v>
      </c>
      <c r="E10" s="63"/>
      <c r="F10" s="63"/>
    </row>
    <row r="11" spans="1:10" s="23" customFormat="1">
      <c r="A11" s="16" t="s">
        <v>4</v>
      </c>
      <c r="B11" s="47" t="s">
        <v>5</v>
      </c>
      <c r="C11" s="48"/>
      <c r="D11" s="48"/>
      <c r="E11" s="17"/>
      <c r="F11" s="18"/>
    </row>
    <row r="12" spans="1:10">
      <c r="A12" s="39" t="s">
        <v>39</v>
      </c>
      <c r="B12" s="40" t="s">
        <v>6</v>
      </c>
      <c r="C12" s="41"/>
      <c r="D12" s="41"/>
      <c r="E12" s="39"/>
      <c r="F12" s="56"/>
    </row>
    <row r="13" spans="1:10" s="22" customFormat="1">
      <c r="A13" s="39"/>
      <c r="B13" s="43" t="s">
        <v>35</v>
      </c>
      <c r="C13" s="44"/>
      <c r="D13" s="44"/>
      <c r="E13" s="39"/>
      <c r="F13" s="56"/>
      <c r="J13" s="25"/>
    </row>
    <row r="14" spans="1:10" s="22" customFormat="1">
      <c r="A14" s="39"/>
      <c r="B14" s="43" t="s">
        <v>36</v>
      </c>
      <c r="C14" s="44"/>
      <c r="D14" s="44"/>
      <c r="E14" s="39"/>
      <c r="F14" s="56"/>
      <c r="J14" s="25"/>
    </row>
    <row r="15" spans="1:10">
      <c r="A15" s="39"/>
      <c r="B15" s="45" t="s">
        <v>7</v>
      </c>
      <c r="C15" s="46"/>
      <c r="D15" s="46"/>
      <c r="E15" s="39"/>
      <c r="F15" s="56"/>
      <c r="J15" s="25"/>
    </row>
    <row r="16" spans="1:10">
      <c r="A16" s="16" t="s">
        <v>40</v>
      </c>
      <c r="B16" s="19">
        <v>57.68</v>
      </c>
      <c r="C16" s="19">
        <v>54</v>
      </c>
      <c r="D16" s="19">
        <v>70</v>
      </c>
      <c r="E16" s="20">
        <f>SUM(B16:D16)/3</f>
        <v>60.56</v>
      </c>
      <c r="F16" s="20">
        <f>E16</f>
        <v>60.56</v>
      </c>
      <c r="J16" s="26"/>
    </row>
    <row r="17" spans="1:10">
      <c r="A17" s="16" t="s">
        <v>8</v>
      </c>
      <c r="B17" s="19">
        <f>B16</f>
        <v>57.68</v>
      </c>
      <c r="C17" s="19">
        <f t="shared" ref="C17:D17" si="0">C16</f>
        <v>54</v>
      </c>
      <c r="D17" s="19">
        <f t="shared" si="0"/>
        <v>70</v>
      </c>
      <c r="E17" s="29">
        <f>SUM(B17:D17)/3</f>
        <v>60.56</v>
      </c>
      <c r="F17" s="20">
        <f>E17</f>
        <v>60.56</v>
      </c>
      <c r="I17" s="30"/>
    </row>
    <row r="18" spans="1:10" ht="15.75" customHeight="1">
      <c r="A18" s="16" t="s">
        <v>4</v>
      </c>
      <c r="B18" s="47" t="s">
        <v>9</v>
      </c>
      <c r="C18" s="48"/>
      <c r="D18" s="48"/>
      <c r="E18" s="20"/>
      <c r="F18" s="21"/>
      <c r="H18" s="30"/>
      <c r="I18" s="30"/>
      <c r="J18" s="35"/>
    </row>
    <row r="19" spans="1:10">
      <c r="A19" s="39" t="s">
        <v>39</v>
      </c>
      <c r="B19" s="40" t="s">
        <v>6</v>
      </c>
      <c r="C19" s="41"/>
      <c r="D19" s="41"/>
      <c r="E19" s="68"/>
      <c r="F19" s="69"/>
      <c r="H19" s="30"/>
      <c r="I19" s="30"/>
      <c r="J19" s="35"/>
    </row>
    <row r="20" spans="1:10" s="22" customFormat="1">
      <c r="A20" s="39"/>
      <c r="B20" s="43" t="s">
        <v>10</v>
      </c>
      <c r="C20" s="44"/>
      <c r="D20" s="44"/>
      <c r="E20" s="68"/>
      <c r="F20" s="69"/>
      <c r="H20" s="31"/>
      <c r="I20" s="30"/>
      <c r="J20" s="36"/>
    </row>
    <row r="21" spans="1:10" s="22" customFormat="1">
      <c r="A21" s="39"/>
      <c r="B21" s="43" t="s">
        <v>37</v>
      </c>
      <c r="C21" s="44"/>
      <c r="D21" s="44"/>
      <c r="E21" s="68"/>
      <c r="F21" s="69"/>
      <c r="I21" s="31"/>
      <c r="J21" s="4"/>
    </row>
    <row r="22" spans="1:10">
      <c r="A22" s="39"/>
      <c r="B22" s="45" t="s">
        <v>7</v>
      </c>
      <c r="C22" s="46"/>
      <c r="D22" s="46"/>
      <c r="E22" s="68"/>
      <c r="F22" s="69"/>
      <c r="H22" s="30"/>
      <c r="I22" s="32"/>
    </row>
    <row r="23" spans="1:10">
      <c r="A23" s="16" t="s">
        <v>40</v>
      </c>
      <c r="B23" s="19">
        <v>62.7</v>
      </c>
      <c r="C23" s="19">
        <v>58.5</v>
      </c>
      <c r="D23" s="19">
        <v>75</v>
      </c>
      <c r="E23" s="20">
        <f>SUM(B23:D23)/3</f>
        <v>65.400000000000006</v>
      </c>
      <c r="F23" s="20">
        <f>E23</f>
        <v>65.400000000000006</v>
      </c>
      <c r="I23" s="30"/>
    </row>
    <row r="24" spans="1:10">
      <c r="A24" s="16" t="s">
        <v>8</v>
      </c>
      <c r="B24" s="19">
        <f>B23</f>
        <v>62.7</v>
      </c>
      <c r="C24" s="19">
        <f t="shared" ref="C24:D24" si="1">C23</f>
        <v>58.5</v>
      </c>
      <c r="D24" s="19">
        <f t="shared" si="1"/>
        <v>75</v>
      </c>
      <c r="E24" s="20">
        <f>SUM(B24:D24)/3</f>
        <v>65.400000000000006</v>
      </c>
      <c r="F24" s="20">
        <f>E24</f>
        <v>65.400000000000006</v>
      </c>
    </row>
    <row r="25" spans="1:10">
      <c r="A25" s="34" t="s">
        <v>4</v>
      </c>
      <c r="B25" s="47" t="s">
        <v>11</v>
      </c>
      <c r="C25" s="48"/>
      <c r="D25" s="48"/>
      <c r="E25" s="33"/>
      <c r="F25" s="33"/>
    </row>
    <row r="26" spans="1:10">
      <c r="A26" s="39" t="s">
        <v>39</v>
      </c>
      <c r="B26" s="40" t="s">
        <v>42</v>
      </c>
      <c r="C26" s="41"/>
      <c r="D26" s="41"/>
      <c r="E26" s="42"/>
      <c r="F26" s="42"/>
    </row>
    <row r="27" spans="1:10" s="22" customFormat="1">
      <c r="A27" s="39"/>
      <c r="B27" s="43" t="s">
        <v>38</v>
      </c>
      <c r="C27" s="44"/>
      <c r="D27" s="44"/>
      <c r="E27" s="42"/>
      <c r="F27" s="42"/>
    </row>
    <row r="28" spans="1:10" s="22" customFormat="1">
      <c r="A28" s="39"/>
      <c r="B28" s="43" t="s">
        <v>12</v>
      </c>
      <c r="C28" s="44"/>
      <c r="D28" s="44"/>
      <c r="E28" s="42"/>
      <c r="F28" s="42"/>
    </row>
    <row r="29" spans="1:10" s="22" customFormat="1">
      <c r="A29" s="39"/>
      <c r="B29" s="43" t="s">
        <v>46</v>
      </c>
      <c r="C29" s="44"/>
      <c r="D29" s="44"/>
      <c r="E29" s="42"/>
      <c r="F29" s="42"/>
    </row>
    <row r="30" spans="1:10">
      <c r="A30" s="39"/>
      <c r="B30" s="45" t="s">
        <v>13</v>
      </c>
      <c r="C30" s="46"/>
      <c r="D30" s="46"/>
      <c r="E30" s="42"/>
      <c r="F30" s="42"/>
    </row>
    <row r="31" spans="1:10">
      <c r="A31" s="34" t="s">
        <v>40</v>
      </c>
      <c r="B31" s="19">
        <v>76.36</v>
      </c>
      <c r="C31" s="19">
        <v>72.5</v>
      </c>
      <c r="D31" s="19">
        <v>80</v>
      </c>
      <c r="E31" s="33">
        <f>SUM(B31:D31)/3</f>
        <v>76.290000000000006</v>
      </c>
      <c r="F31" s="33">
        <f>E31</f>
        <v>76.290000000000006</v>
      </c>
    </row>
    <row r="32" spans="1:10">
      <c r="A32" s="34" t="s">
        <v>8</v>
      </c>
      <c r="B32" s="19">
        <f>B31</f>
        <v>76.36</v>
      </c>
      <c r="C32" s="19">
        <f t="shared" ref="C32:D32" si="2">C31</f>
        <v>72.5</v>
      </c>
      <c r="D32" s="19">
        <f t="shared" si="2"/>
        <v>80</v>
      </c>
      <c r="E32" s="33">
        <f>SUM(B32:D32)/3</f>
        <v>76.290000000000006</v>
      </c>
      <c r="F32" s="33">
        <f>E32</f>
        <v>76.290000000000006</v>
      </c>
    </row>
    <row r="33" spans="1:11">
      <c r="A33" s="16" t="s">
        <v>4</v>
      </c>
      <c r="B33" s="47" t="s">
        <v>11</v>
      </c>
      <c r="C33" s="48"/>
      <c r="D33" s="48"/>
      <c r="E33" s="20"/>
      <c r="F33" s="20"/>
    </row>
    <row r="34" spans="1:11">
      <c r="A34" s="39" t="s">
        <v>39</v>
      </c>
      <c r="B34" s="40" t="s">
        <v>42</v>
      </c>
      <c r="C34" s="41"/>
      <c r="D34" s="41"/>
      <c r="E34" s="42"/>
      <c r="F34" s="42"/>
    </row>
    <row r="35" spans="1:11" s="22" customFormat="1">
      <c r="A35" s="39"/>
      <c r="B35" s="43" t="s">
        <v>38</v>
      </c>
      <c r="C35" s="44"/>
      <c r="D35" s="44"/>
      <c r="E35" s="42"/>
      <c r="F35" s="42"/>
    </row>
    <row r="36" spans="1:11" s="22" customFormat="1">
      <c r="A36" s="39"/>
      <c r="B36" s="43" t="s">
        <v>12</v>
      </c>
      <c r="C36" s="44"/>
      <c r="D36" s="44"/>
      <c r="E36" s="42"/>
      <c r="F36" s="42"/>
    </row>
    <row r="37" spans="1:11" s="22" customFormat="1">
      <c r="A37" s="39"/>
      <c r="B37" s="43" t="s">
        <v>41</v>
      </c>
      <c r="C37" s="44"/>
      <c r="D37" s="44"/>
      <c r="E37" s="42"/>
      <c r="F37" s="42"/>
    </row>
    <row r="38" spans="1:11">
      <c r="A38" s="39"/>
      <c r="B38" s="45" t="s">
        <v>13</v>
      </c>
      <c r="C38" s="46"/>
      <c r="D38" s="46"/>
      <c r="E38" s="42"/>
      <c r="F38" s="42"/>
    </row>
    <row r="39" spans="1:11">
      <c r="A39" s="16" t="s">
        <v>40</v>
      </c>
      <c r="B39" s="19">
        <v>76.36</v>
      </c>
      <c r="C39" s="19">
        <v>72.5</v>
      </c>
      <c r="D39" s="19">
        <v>80</v>
      </c>
      <c r="E39" s="20">
        <f>SUM(B39:D39)/3</f>
        <v>76.290000000000006</v>
      </c>
      <c r="F39" s="20">
        <f>E39</f>
        <v>76.290000000000006</v>
      </c>
    </row>
    <row r="40" spans="1:11">
      <c r="A40" s="16" t="s">
        <v>8</v>
      </c>
      <c r="B40" s="19">
        <f>B39</f>
        <v>76.36</v>
      </c>
      <c r="C40" s="19">
        <f t="shared" ref="C40" si="3">C39</f>
        <v>72.5</v>
      </c>
      <c r="D40" s="19">
        <f t="shared" ref="D40" si="4">D39</f>
        <v>80</v>
      </c>
      <c r="E40" s="20">
        <f>SUM(B40:D40)/3</f>
        <v>76.290000000000006</v>
      </c>
      <c r="F40" s="20">
        <f>E40</f>
        <v>76.290000000000006</v>
      </c>
    </row>
    <row r="41" spans="1:11">
      <c r="A41" s="52" t="s">
        <v>14</v>
      </c>
      <c r="B41" s="53"/>
      <c r="C41" s="53"/>
      <c r="D41" s="53"/>
      <c r="E41" s="54"/>
      <c r="F41" s="20">
        <f>F17+F24+F40+F32</f>
        <v>278.54000000000002</v>
      </c>
      <c r="G41" s="4" t="str">
        <f>[1]!СуммаПрописью(F41)</f>
        <v>Двести семьдесят восемь рублей 54 копейки</v>
      </c>
      <c r="J41" s="30">
        <f>2617725.19</f>
        <v>2617725.19</v>
      </c>
      <c r="K41" s="38">
        <f>J41/F41</f>
        <v>9398.02</v>
      </c>
    </row>
    <row r="42" spans="1:11">
      <c r="A42" s="2"/>
      <c r="B42" s="2"/>
      <c r="C42" s="60"/>
      <c r="D42" s="60"/>
      <c r="E42" s="60"/>
      <c r="F42" s="3"/>
    </row>
    <row r="43" spans="1:11" ht="31.5">
      <c r="A43" s="18" t="s">
        <v>26</v>
      </c>
      <c r="B43" s="56" t="s">
        <v>27</v>
      </c>
      <c r="C43" s="56"/>
      <c r="D43" s="56" t="s">
        <v>28</v>
      </c>
      <c r="E43" s="56"/>
      <c r="F43" s="56"/>
      <c r="G43" s="4">
        <v>2600000</v>
      </c>
      <c r="H43" s="4" t="str">
        <f>[1]!СуммаПрописью(G43)</f>
        <v>Два миллиона шестьсот тысяч рублей 00 копеек</v>
      </c>
    </row>
    <row r="44" spans="1:11">
      <c r="A44" s="18" t="s">
        <v>29</v>
      </c>
      <c r="B44" s="56" t="s">
        <v>30</v>
      </c>
      <c r="C44" s="56"/>
      <c r="D44" s="51" t="s">
        <v>43</v>
      </c>
      <c r="E44" s="51"/>
      <c r="F44" s="51"/>
      <c r="G44" s="4">
        <f>G43*0.01</f>
        <v>26000</v>
      </c>
      <c r="H44" s="4" t="str">
        <f>[1]!СуммаПрописью(G44)</f>
        <v>Двадцать шесть тысяч рублей 00 копеек</v>
      </c>
    </row>
    <row r="45" spans="1:11" ht="15.75" customHeight="1">
      <c r="A45" s="18" t="s">
        <v>31</v>
      </c>
      <c r="B45" s="56" t="s">
        <v>32</v>
      </c>
      <c r="C45" s="56"/>
      <c r="D45" s="51" t="s">
        <v>44</v>
      </c>
      <c r="E45" s="51"/>
      <c r="F45" s="51"/>
      <c r="G45" s="4">
        <f>G43*0.05</f>
        <v>130000</v>
      </c>
      <c r="H45" s="4" t="str">
        <f>[1]!СуммаПрописью(G45)</f>
        <v>Сто тридцать тысяч рублей 00 копеек</v>
      </c>
    </row>
    <row r="46" spans="1:11" ht="15.75" customHeight="1">
      <c r="A46" s="18" t="s">
        <v>33</v>
      </c>
      <c r="B46" s="56" t="s">
        <v>34</v>
      </c>
      <c r="C46" s="56"/>
      <c r="D46" s="51" t="s">
        <v>45</v>
      </c>
      <c r="E46" s="51"/>
      <c r="F46" s="51"/>
    </row>
    <row r="50" spans="1:5" s="28" customFormat="1">
      <c r="A50" s="57" t="s">
        <v>15</v>
      </c>
      <c r="B50" s="57"/>
      <c r="C50" s="27"/>
      <c r="D50" s="55" t="s">
        <v>16</v>
      </c>
      <c r="E50" s="55"/>
    </row>
  </sheetData>
  <mergeCells count="59">
    <mergeCell ref="F12:F15"/>
    <mergeCell ref="A19:A22"/>
    <mergeCell ref="E19:E22"/>
    <mergeCell ref="F19:F22"/>
    <mergeCell ref="B18:D18"/>
    <mergeCell ref="A12:A15"/>
    <mergeCell ref="E12:E15"/>
    <mergeCell ref="B19:D19"/>
    <mergeCell ref="B20:D20"/>
    <mergeCell ref="B21:D21"/>
    <mergeCell ref="B22:D22"/>
    <mergeCell ref="A4:F4"/>
    <mergeCell ref="A5:F5"/>
    <mergeCell ref="C42:E42"/>
    <mergeCell ref="D1:F1"/>
    <mergeCell ref="D2:F2"/>
    <mergeCell ref="A9:A10"/>
    <mergeCell ref="E9:E10"/>
    <mergeCell ref="F9:F10"/>
    <mergeCell ref="B37:D37"/>
    <mergeCell ref="B38:D38"/>
    <mergeCell ref="C6:F6"/>
    <mergeCell ref="A7:B7"/>
    <mergeCell ref="C7:F7"/>
    <mergeCell ref="C8:F8"/>
    <mergeCell ref="A8:B8"/>
    <mergeCell ref="E34:E38"/>
    <mergeCell ref="D50:E50"/>
    <mergeCell ref="D46:F46"/>
    <mergeCell ref="D43:F43"/>
    <mergeCell ref="A50:B50"/>
    <mergeCell ref="B43:C43"/>
    <mergeCell ref="B44:C44"/>
    <mergeCell ref="B45:C45"/>
    <mergeCell ref="B46:C46"/>
    <mergeCell ref="B35:D35"/>
    <mergeCell ref="B36:D36"/>
    <mergeCell ref="D44:F44"/>
    <mergeCell ref="D45:F45"/>
    <mergeCell ref="F34:F38"/>
    <mergeCell ref="A41:E41"/>
    <mergeCell ref="A34:A38"/>
    <mergeCell ref="B34:D34"/>
    <mergeCell ref="B33:D33"/>
    <mergeCell ref="B9:D9"/>
    <mergeCell ref="B12:D12"/>
    <mergeCell ref="B13:D13"/>
    <mergeCell ref="B14:D14"/>
    <mergeCell ref="B15:D15"/>
    <mergeCell ref="B11:D11"/>
    <mergeCell ref="B25:D25"/>
    <mergeCell ref="A26:A30"/>
    <mergeCell ref="B26:D26"/>
    <mergeCell ref="E26:E30"/>
    <mergeCell ref="F26:F30"/>
    <mergeCell ref="B27:D27"/>
    <mergeCell ref="B28:D28"/>
    <mergeCell ref="B29:D29"/>
    <mergeCell ref="B30:D30"/>
  </mergeCells>
  <pageMargins left="0.7" right="0.36" top="0.45" bottom="0.49" header="0.3" footer="0.3"/>
  <pageSetup paperSize="9" scale="93" orientation="portrait" horizontalDpi="0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Солдатова Анна Владимировна</cp:lastModifiedBy>
  <cp:lastPrinted>2024-02-22T06:32:39Z</cp:lastPrinted>
  <dcterms:created xsi:type="dcterms:W3CDTF">2023-07-13T04:23:06Z</dcterms:created>
  <dcterms:modified xsi:type="dcterms:W3CDTF">2024-02-22T10:08:22Z</dcterms:modified>
</cp:coreProperties>
</file>