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фрукты" sheetId="14" r:id="rId1"/>
  </sheets>
  <externalReferences>
    <externalReference r:id="rId2"/>
    <externalReference r:id="rId3"/>
  </externalReferences>
  <definedNames>
    <definedName name="_xlnm.Print_Area" localSheetId="0">фрукты!$A$1:$J$40</definedName>
  </definedNames>
  <calcPr calcId="124519"/>
</workbook>
</file>

<file path=xl/calcChain.xml><?xml version="1.0" encoding="utf-8"?>
<calcChain xmlns="http://schemas.openxmlformats.org/spreadsheetml/2006/main">
  <c r="E21" i="14"/>
  <c r="E25"/>
  <c r="E29"/>
  <c r="I29"/>
  <c r="E15"/>
  <c r="I17"/>
  <c r="E27" l="1"/>
  <c r="E23"/>
  <c r="E19"/>
  <c r="E17"/>
  <c r="E11"/>
  <c r="E9"/>
  <c r="E13"/>
  <c r="E7"/>
  <c r="I27" l="1"/>
  <c r="J28" s="1"/>
  <c r="I25"/>
  <c r="I23"/>
  <c r="I21"/>
  <c r="I19"/>
  <c r="I15"/>
  <c r="I13"/>
  <c r="I11"/>
  <c r="I9"/>
  <c r="I7"/>
  <c r="J30" l="1"/>
  <c r="J24" l="1"/>
  <c r="J8" l="1"/>
  <c r="J10"/>
  <c r="J12"/>
  <c r="J14"/>
  <c r="J16"/>
  <c r="J18"/>
  <c r="J20"/>
  <c r="J22"/>
  <c r="J26"/>
  <c r="J31" l="1"/>
</calcChain>
</file>

<file path=xl/sharedStrings.xml><?xml version="1.0" encoding="utf-8"?>
<sst xmlns="http://schemas.openxmlformats.org/spreadsheetml/2006/main" count="70" uniqueCount="49">
  <si>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</si>
  <si>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</si>
  <si>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</si>
  <si>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</si>
  <si>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</si>
  <si>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</si>
  <si>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</si>
  <si>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</si>
  <si>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</si>
  <si>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</si>
  <si>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</si>
  <si>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</si>
  <si>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</si>
  <si>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шт.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</si>
  <si>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</si>
  <si>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</si>
  <si>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</si>
  <si>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Груши</t>
  </si>
  <si>
    <t>Бананы</t>
  </si>
  <si>
    <t>Огурцы консервированные</t>
  </si>
  <si>
    <t>Чеснок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</si>
  <si>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</si>
  <si>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</si>
  <si>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Огурцы консервированные, высшего сорта, без уксуса, в банке не менее 680 гр. и не более 720 гр., ГОСТ 52477-2005. Срок годности не менее 12 мес. и не более 24 мес. Остаточный срок годности на момент поставки не менее 80 %</t>
  </si>
  <si>
    <t xml:space="preserve">Апельсины </t>
  </si>
  <si>
    <t xml:space="preserve">Мандарины </t>
  </si>
  <si>
    <t xml:space="preserve">Лимоны </t>
  </si>
  <si>
    <t>Фасоль  консервированная</t>
  </si>
  <si>
    <t>Фасоль консервированная, стручковая, в банке не менее 400 гр. не более 450 гр., ГОСТ 15979-70. Срок годности не менее 12 мес. и не более 36 мес. Остаточный срок годности на момент поставки не менее 80 %</t>
  </si>
  <si>
    <t>Кукуруза  консервированная</t>
  </si>
  <si>
    <t>Кукуруза консервированная, сахарная, масса не менее 300 гр. и не более 500 гр. Кукуруза в зерне высшего сорта., ГОСТ Р 53958-2010. Срок годности не менее 12 мес. и не более 36 мес. Остаточный срок годности на момент поставки не менее 80 %</t>
  </si>
  <si>
    <t>Томаты "Черри" консервированные</t>
  </si>
  <si>
    <t>IV. Обоснование начальной (максимальной) цены гражданско-правового договора на поставку продуктов питания ( фруктов, чеснока, овощных  консервов)</t>
  </si>
  <si>
    <t>на право заключения гражданско-правового договора на поставку продуктов питания  ( фруктов, чеснока, овощных  консервов)</t>
  </si>
  <si>
    <t>Коммерческое предложение б/н от 23.10.2018 г.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</si>
  <si>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</si>
  <si>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</si>
  <si>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</si>
  <si>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Нектарины свежие</t>
  </si>
  <si>
    <t>Бананы, свежие плоды чистые, без признаков порчи, ГОСТ Р 51603-2000</t>
  </si>
  <si>
    <t>Груши, свежие плоды чистые, без признаков порчи, ГОСТ  33499-2015</t>
  </si>
  <si>
    <t>Нектарины, свежие плоды чистые, без признаков порчи, ГОСТ 34340-2017</t>
  </si>
  <si>
    <t xml:space="preserve">Горох, консервированный без уксуса или уксусной кислоты (кроме готовых блюд из овощей) </t>
  </si>
  <si>
    <t>Товарный сорт: высший</t>
  </si>
  <si>
    <t>Томаты "Черри" консервированные, без добавления уксуса. Массовая доля томатов не менее 50 % от массы нетто. Фасованые в стекляные банки массой не менее 680 гр. и не более 720гр., ГОСТ Р 54678-2011.  Остаточный срок годности на момент поставки не менее 80 %.</t>
  </si>
  <si>
    <t xml:space="preserve">Чеснок, свежий сухой, без загрязнений, содержание нитратов в норме, ГОСТ 33562-2015. </t>
  </si>
  <si>
    <t>Апельсины, свежие плоды чистые, без признаков порчи, ГОСТ 34307-2017</t>
  </si>
  <si>
    <t>Мандарины, свежие плоды чистые, без признаков порчи, ГОСТ 34307-2017</t>
  </si>
  <si>
    <t xml:space="preserve">Лимоны, свежие плоды чистые, без признаков порчи,  
ГОСТ 34307-2017 
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</si>
</sst>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8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vertical="top" wrapText="1"/>
    </xf>
    <xf numFmtId="43" fontId="3" fillId="2" borderId="0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justify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375</v>
          </cell>
        </row>
        <row r="9">
          <cell r="E9">
            <v>350</v>
          </cell>
        </row>
        <row r="11">
          <cell r="E11">
            <v>530</v>
          </cell>
        </row>
        <row r="13">
          <cell r="E13">
            <v>825</v>
          </cell>
        </row>
        <row r="15">
          <cell r="E15">
            <v>100</v>
          </cell>
        </row>
        <row r="17">
          <cell r="E17">
            <v>20</v>
          </cell>
        </row>
        <row r="19">
          <cell r="E19">
            <v>910</v>
          </cell>
        </row>
        <row r="21">
          <cell r="E21">
            <v>340</v>
          </cell>
        </row>
        <row r="23">
          <cell r="E23">
            <v>500</v>
          </cell>
        </row>
        <row r="25">
          <cell r="E25">
            <v>58</v>
          </cell>
        </row>
        <row r="27">
          <cell r="E27">
            <v>165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1941</v>
          </cell>
        </row>
        <row r="9">
          <cell r="E9">
            <v>2325</v>
          </cell>
        </row>
        <row r="11">
          <cell r="E11">
            <v>1040</v>
          </cell>
        </row>
        <row r="13">
          <cell r="E13">
            <v>575</v>
          </cell>
        </row>
        <row r="15">
          <cell r="E15">
            <v>127</v>
          </cell>
        </row>
        <row r="17">
          <cell r="E17">
            <v>505</v>
          </cell>
        </row>
        <row r="19">
          <cell r="E19">
            <v>1390</v>
          </cell>
        </row>
        <row r="21">
          <cell r="E21">
            <v>694.95</v>
          </cell>
        </row>
        <row r="23">
          <cell r="E23">
            <v>785</v>
          </cell>
        </row>
        <row r="25">
          <cell r="E25">
            <v>14</v>
          </cell>
        </row>
        <row r="27">
          <cell r="E27">
            <v>560</v>
          </cell>
        </row>
        <row r="29">
          <cell r="E29">
            <v>330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10" workbookViewId="0">
      <selection activeCell="L17" sqref="L17"/>
    </sheetView>
  </sheetViews>
  <sheetFormatPr defaultColWidth="9.109375" defaultRowHeight="14.4"/>
  <cols>
    <col min="1" max="1" width="6" style="3" customWidth="1"/>
    <col min="2" max="2" width="12.88671875" style="25" customWidth="1"/>
    <col min="3" max="3" width="50.109375" style="3" customWidth="1"/>
    <col min="4" max="4" width="7.109375" style="3" customWidth="1"/>
    <col min="5" max="5" width="9.5546875" style="3" customWidth="1"/>
    <col min="6" max="8" width="9.109375" style="3"/>
    <col min="9" max="9" width="10.33203125" style="3" customWidth="1"/>
    <col min="10" max="10" width="16.33203125" style="3" customWidth="1"/>
    <col min="11" max="11" width="14.33203125" style="3" bestFit="1" customWidth="1"/>
    <col min="12" max="16384" width="9.109375" style="3"/>
  </cols>
  <sheetData>
    <row r="1" spans="1:10" ht="32.4" customHeight="1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4" customFormat="1" ht="30" customHeight="1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9.2" customHeight="1">
      <c r="A3" s="5" t="s">
        <v>33</v>
      </c>
      <c r="B3" s="20"/>
      <c r="C3" s="6"/>
      <c r="D3" s="6"/>
      <c r="E3" s="6"/>
      <c r="F3" s="6"/>
      <c r="G3" s="6"/>
      <c r="H3" s="28"/>
      <c r="I3" s="6"/>
      <c r="J3" s="6"/>
    </row>
    <row r="4" spans="1:10" ht="23.4" customHeight="1">
      <c r="A4" s="49" t="s">
        <v>14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9.5" customHeight="1">
      <c r="A5" s="50" t="s">
        <v>0</v>
      </c>
      <c r="B5" s="51" t="s">
        <v>8</v>
      </c>
      <c r="C5" s="51" t="s">
        <v>9</v>
      </c>
      <c r="D5" s="51" t="s">
        <v>10</v>
      </c>
      <c r="E5" s="51" t="s">
        <v>1</v>
      </c>
      <c r="F5" s="51" t="s">
        <v>2</v>
      </c>
      <c r="G5" s="51"/>
      <c r="H5" s="51"/>
      <c r="I5" s="52" t="s">
        <v>6</v>
      </c>
      <c r="J5" s="52" t="s">
        <v>7</v>
      </c>
    </row>
    <row r="6" spans="1:10" ht="25.5" customHeight="1">
      <c r="A6" s="50"/>
      <c r="B6" s="52"/>
      <c r="C6" s="51"/>
      <c r="D6" s="51"/>
      <c r="E6" s="51"/>
      <c r="F6" s="7" t="s">
        <v>3</v>
      </c>
      <c r="G6" s="7" t="s">
        <v>4</v>
      </c>
      <c r="H6" s="29" t="s">
        <v>5</v>
      </c>
      <c r="I6" s="53"/>
      <c r="J6" s="53"/>
    </row>
    <row r="7" spans="1:10" ht="24">
      <c r="A7" s="1">
        <v>1</v>
      </c>
      <c r="B7" s="2" t="s">
        <v>24</v>
      </c>
      <c r="C7" s="40" t="s">
        <v>46</v>
      </c>
      <c r="D7" s="8" t="s">
        <v>15</v>
      </c>
      <c r="E7" s="9">
        <f>[1]овощи!$E$7+[2]итого!$E$7</f>
        <v>2316</v>
      </c>
      <c r="F7" s="10">
        <v>135</v>
      </c>
      <c r="G7" s="10">
        <v>120</v>
      </c>
      <c r="H7" s="10">
        <v>135</v>
      </c>
      <c r="I7" s="11">
        <f>ROUND((F7+G7+H7)/3,2)</f>
        <v>130</v>
      </c>
      <c r="J7" s="19"/>
    </row>
    <row r="8" spans="1:10">
      <c r="A8" s="46" t="s">
        <v>11</v>
      </c>
      <c r="B8" s="46"/>
      <c r="C8" s="46"/>
      <c r="D8" s="46"/>
      <c r="E8" s="46"/>
      <c r="F8" s="46"/>
      <c r="G8" s="46"/>
      <c r="H8" s="46"/>
      <c r="I8" s="46"/>
      <c r="J8" s="19">
        <f>I7*E7</f>
        <v>301080</v>
      </c>
    </row>
    <row r="9" spans="1:10" ht="24">
      <c r="A9" s="1">
        <v>2</v>
      </c>
      <c r="B9" s="2" t="s">
        <v>25</v>
      </c>
      <c r="C9" s="40" t="s">
        <v>47</v>
      </c>
      <c r="D9" s="8" t="s">
        <v>15</v>
      </c>
      <c r="E9" s="9">
        <f>[1]овощи!$E$9+[2]итого!$E$9</f>
        <v>2675</v>
      </c>
      <c r="F9" s="10">
        <v>175</v>
      </c>
      <c r="G9" s="10">
        <v>150</v>
      </c>
      <c r="H9" s="10">
        <v>170</v>
      </c>
      <c r="I9" s="11">
        <f>ROUND((F9+G9+H9)/3,2)</f>
        <v>165</v>
      </c>
      <c r="J9" s="19"/>
    </row>
    <row r="10" spans="1:10">
      <c r="A10" s="46" t="s">
        <v>11</v>
      </c>
      <c r="B10" s="46"/>
      <c r="C10" s="46"/>
      <c r="D10" s="46"/>
      <c r="E10" s="46"/>
      <c r="F10" s="46"/>
      <c r="G10" s="46"/>
      <c r="H10" s="46"/>
      <c r="I10" s="46"/>
      <c r="J10" s="19">
        <f>I9*E9</f>
        <v>441375</v>
      </c>
    </row>
    <row r="11" spans="1:10" ht="24">
      <c r="A11" s="1">
        <v>3</v>
      </c>
      <c r="B11" s="2" t="s">
        <v>17</v>
      </c>
      <c r="C11" s="40" t="s">
        <v>40</v>
      </c>
      <c r="D11" s="8" t="s">
        <v>15</v>
      </c>
      <c r="E11" s="9">
        <f>[1]овощи!$E$11+[2]итого!$E$11</f>
        <v>1570</v>
      </c>
      <c r="F11" s="10">
        <v>185</v>
      </c>
      <c r="G11" s="10">
        <v>160</v>
      </c>
      <c r="H11" s="10">
        <v>180</v>
      </c>
      <c r="I11" s="11">
        <f>ROUND((F11+G11+H11)/3,2)</f>
        <v>175</v>
      </c>
      <c r="J11" s="19"/>
    </row>
    <row r="12" spans="1:10">
      <c r="A12" s="46"/>
      <c r="B12" s="46"/>
      <c r="C12" s="46"/>
      <c r="D12" s="46"/>
      <c r="E12" s="46"/>
      <c r="F12" s="46"/>
      <c r="G12" s="46"/>
      <c r="H12" s="46"/>
      <c r="I12" s="46"/>
      <c r="J12" s="19">
        <f>I11*E11</f>
        <v>274750</v>
      </c>
    </row>
    <row r="13" spans="1:10" ht="24">
      <c r="A13" s="1">
        <v>4</v>
      </c>
      <c r="B13" s="2" t="s">
        <v>18</v>
      </c>
      <c r="C13" s="40" t="s">
        <v>39</v>
      </c>
      <c r="D13" s="8" t="s">
        <v>15</v>
      </c>
      <c r="E13" s="9">
        <f>[1]овощи!$E$13+[2]итого!$E$13</f>
        <v>1400</v>
      </c>
      <c r="F13" s="10">
        <v>125</v>
      </c>
      <c r="G13" s="10">
        <v>100</v>
      </c>
      <c r="H13" s="10">
        <v>100</v>
      </c>
      <c r="I13" s="11">
        <f>ROUND((F13+G13+H13)/3,2)</f>
        <v>108.33</v>
      </c>
      <c r="J13" s="19"/>
    </row>
    <row r="14" spans="1:10">
      <c r="A14" s="46" t="s">
        <v>11</v>
      </c>
      <c r="B14" s="46"/>
      <c r="C14" s="46"/>
      <c r="D14" s="46"/>
      <c r="E14" s="46"/>
      <c r="F14" s="46"/>
      <c r="G14" s="46"/>
      <c r="H14" s="46"/>
      <c r="I14" s="46"/>
      <c r="J14" s="19">
        <f>I13*E13</f>
        <v>151662</v>
      </c>
    </row>
    <row r="15" spans="1:10" ht="32.25" customHeight="1">
      <c r="A15" s="1">
        <v>5</v>
      </c>
      <c r="B15" s="2" t="s">
        <v>26</v>
      </c>
      <c r="C15" s="40" t="s">
        <v>48</v>
      </c>
      <c r="D15" s="8" t="s">
        <v>15</v>
      </c>
      <c r="E15" s="9">
        <f>[1]овощи!$E$15+[2]итого!$E$15</f>
        <v>227</v>
      </c>
      <c r="F15" s="10">
        <v>210</v>
      </c>
      <c r="G15" s="10">
        <v>180</v>
      </c>
      <c r="H15" s="10">
        <v>200</v>
      </c>
      <c r="I15" s="11">
        <f>ROUND((F15+G15+H15)/3,2)</f>
        <v>196.67</v>
      </c>
      <c r="J15" s="19"/>
    </row>
    <row r="16" spans="1:10">
      <c r="A16" s="46" t="s">
        <v>11</v>
      </c>
      <c r="B16" s="46"/>
      <c r="C16" s="55"/>
      <c r="D16" s="46"/>
      <c r="E16" s="46"/>
      <c r="F16" s="46"/>
      <c r="G16" s="46"/>
      <c r="H16" s="46"/>
      <c r="I16" s="46"/>
      <c r="J16" s="19">
        <f>I15*E15</f>
        <v>44644.09</v>
      </c>
    </row>
    <row r="17" spans="1:11" ht="57" customHeight="1">
      <c r="A17" s="1">
        <v>6</v>
      </c>
      <c r="B17" s="36" t="s">
        <v>27</v>
      </c>
      <c r="C17" s="42" t="s">
        <v>28</v>
      </c>
      <c r="D17" s="37" t="s">
        <v>13</v>
      </c>
      <c r="E17" s="9">
        <f>[1]овощи!$E$17+[2]итого!$E$17</f>
        <v>525</v>
      </c>
      <c r="F17" s="10">
        <v>48</v>
      </c>
      <c r="G17" s="10">
        <v>45</v>
      </c>
      <c r="H17" s="10">
        <v>55</v>
      </c>
      <c r="I17" s="11">
        <f>ROUND((F17+G17+H17)/3,2)</f>
        <v>49.33</v>
      </c>
      <c r="J17" s="19"/>
    </row>
    <row r="18" spans="1:11">
      <c r="A18" s="46" t="s">
        <v>11</v>
      </c>
      <c r="B18" s="46"/>
      <c r="C18" s="56"/>
      <c r="D18" s="46"/>
      <c r="E18" s="46"/>
      <c r="F18" s="46"/>
      <c r="G18" s="46"/>
      <c r="H18" s="46"/>
      <c r="I18" s="46"/>
      <c r="J18" s="19">
        <f>I17*E17</f>
        <v>25898.25</v>
      </c>
    </row>
    <row r="19" spans="1:11" ht="48">
      <c r="A19" s="1">
        <v>7</v>
      </c>
      <c r="B19" s="2" t="s">
        <v>19</v>
      </c>
      <c r="C19" s="40" t="s">
        <v>23</v>
      </c>
      <c r="D19" s="8" t="s">
        <v>13</v>
      </c>
      <c r="E19" s="9">
        <f>[1]овощи!$E$19+[2]итого!$E$19</f>
        <v>2300</v>
      </c>
      <c r="F19" s="10">
        <v>110</v>
      </c>
      <c r="G19" s="10">
        <v>85</v>
      </c>
      <c r="H19" s="10">
        <v>100</v>
      </c>
      <c r="I19" s="11">
        <f>ROUND((F19+G19+H19)/3,2)</f>
        <v>98.33</v>
      </c>
      <c r="J19" s="19"/>
    </row>
    <row r="20" spans="1:11">
      <c r="A20" s="46" t="s">
        <v>11</v>
      </c>
      <c r="B20" s="46"/>
      <c r="C20" s="46"/>
      <c r="D20" s="46"/>
      <c r="E20" s="46"/>
      <c r="F20" s="46"/>
      <c r="G20" s="46"/>
      <c r="H20" s="46"/>
      <c r="I20" s="46"/>
      <c r="J20" s="19">
        <f>I19*E19</f>
        <v>226159</v>
      </c>
    </row>
    <row r="21" spans="1:11" ht="84">
      <c r="A21" s="1">
        <v>8</v>
      </c>
      <c r="B21" s="40" t="s">
        <v>42</v>
      </c>
      <c r="C21" s="40" t="s">
        <v>43</v>
      </c>
      <c r="D21" s="8" t="s">
        <v>15</v>
      </c>
      <c r="E21" s="11">
        <f>[1]овощи!$E$21+[2]итого!$E$21</f>
        <v>1034.95</v>
      </c>
      <c r="F21" s="10">
        <v>101</v>
      </c>
      <c r="G21" s="10">
        <v>99</v>
      </c>
      <c r="H21" s="10">
        <v>106</v>
      </c>
      <c r="I21" s="11">
        <f>ROUND((F21+G21+H21)/3,2)</f>
        <v>102</v>
      </c>
      <c r="J21" s="19"/>
    </row>
    <row r="22" spans="1:11">
      <c r="A22" s="46" t="s">
        <v>11</v>
      </c>
      <c r="B22" s="46"/>
      <c r="C22" s="46"/>
      <c r="D22" s="46"/>
      <c r="E22" s="46"/>
      <c r="F22" s="46"/>
      <c r="G22" s="46"/>
      <c r="H22" s="46"/>
      <c r="I22" s="46"/>
      <c r="J22" s="19">
        <f>I21*E21</f>
        <v>105564.90000000001</v>
      </c>
    </row>
    <row r="23" spans="1:11" ht="48">
      <c r="A23" s="1">
        <v>9</v>
      </c>
      <c r="B23" s="2" t="s">
        <v>29</v>
      </c>
      <c r="C23" s="40" t="s">
        <v>30</v>
      </c>
      <c r="D23" s="8" t="s">
        <v>13</v>
      </c>
      <c r="E23" s="9">
        <f>[1]овощи!$E$23+[2]итого!$E$23</f>
        <v>1285</v>
      </c>
      <c r="F23" s="10">
        <v>52</v>
      </c>
      <c r="G23" s="10">
        <v>45</v>
      </c>
      <c r="H23" s="10">
        <v>50</v>
      </c>
      <c r="I23" s="11">
        <f>ROUND((F23+G23+H23)/3,2)</f>
        <v>49</v>
      </c>
      <c r="J23" s="19"/>
    </row>
    <row r="24" spans="1:11">
      <c r="A24" s="43" t="s">
        <v>11</v>
      </c>
      <c r="B24" s="44"/>
      <c r="C24" s="44"/>
      <c r="D24" s="44"/>
      <c r="E24" s="44"/>
      <c r="F24" s="44"/>
      <c r="G24" s="44"/>
      <c r="H24" s="44"/>
      <c r="I24" s="45"/>
      <c r="J24" s="19">
        <f>I23*E23</f>
        <v>62965</v>
      </c>
    </row>
    <row r="25" spans="1:11" ht="24">
      <c r="A25" s="1">
        <v>10</v>
      </c>
      <c r="B25" s="2" t="s">
        <v>20</v>
      </c>
      <c r="C25" s="40" t="s">
        <v>45</v>
      </c>
      <c r="D25" s="8" t="s">
        <v>15</v>
      </c>
      <c r="E25" s="9">
        <f>[1]овощи!$E$25+[2]итого!$E$25</f>
        <v>72</v>
      </c>
      <c r="F25" s="10">
        <v>200</v>
      </c>
      <c r="G25" s="10">
        <v>180</v>
      </c>
      <c r="H25" s="10">
        <v>200</v>
      </c>
      <c r="I25" s="11">
        <f>ROUND((F25+G25+H25)/3,2)</f>
        <v>193.33</v>
      </c>
      <c r="J25" s="19"/>
    </row>
    <row r="26" spans="1:11">
      <c r="A26" s="46" t="s">
        <v>11</v>
      </c>
      <c r="B26" s="46"/>
      <c r="C26" s="46"/>
      <c r="D26" s="46"/>
      <c r="E26" s="46"/>
      <c r="F26" s="46"/>
      <c r="G26" s="46"/>
      <c r="H26" s="46"/>
      <c r="I26" s="46"/>
      <c r="J26" s="19">
        <f>I25*E25</f>
        <v>13919.76</v>
      </c>
    </row>
    <row r="27" spans="1:11" ht="60">
      <c r="A27" s="1">
        <v>11</v>
      </c>
      <c r="B27" s="2" t="s">
        <v>31</v>
      </c>
      <c r="C27" s="40" t="s">
        <v>44</v>
      </c>
      <c r="D27" s="8" t="s">
        <v>13</v>
      </c>
      <c r="E27" s="9">
        <f>[1]овощи!$E$27+[2]итого!$E$27</f>
        <v>725</v>
      </c>
      <c r="F27" s="10">
        <v>120</v>
      </c>
      <c r="G27" s="10">
        <v>120</v>
      </c>
      <c r="H27" s="10">
        <v>110</v>
      </c>
      <c r="I27" s="11">
        <f>ROUND((F27+G27+H27)/3,2)</f>
        <v>116.67</v>
      </c>
      <c r="J27" s="19"/>
    </row>
    <row r="28" spans="1:11">
      <c r="A28" s="43" t="s">
        <v>11</v>
      </c>
      <c r="B28" s="44"/>
      <c r="C28" s="44"/>
      <c r="D28" s="44"/>
      <c r="E28" s="44"/>
      <c r="F28" s="44"/>
      <c r="G28" s="44"/>
      <c r="H28" s="44"/>
      <c r="I28" s="45"/>
      <c r="J28" s="19">
        <f>I27*E27</f>
        <v>84585.75</v>
      </c>
    </row>
    <row r="29" spans="1:11" ht="27.6">
      <c r="A29" s="1">
        <v>12</v>
      </c>
      <c r="B29" s="2" t="s">
        <v>38</v>
      </c>
      <c r="C29" s="40" t="s">
        <v>41</v>
      </c>
      <c r="D29" s="8" t="s">
        <v>13</v>
      </c>
      <c r="E29" s="9">
        <f>[2]итого!$E$29</f>
        <v>330</v>
      </c>
      <c r="F29" s="10">
        <v>170</v>
      </c>
      <c r="G29" s="10">
        <v>190</v>
      </c>
      <c r="H29" s="10">
        <v>220</v>
      </c>
      <c r="I29" s="11">
        <f>ROUND((F29+G29+H29)/3,2)</f>
        <v>193.33</v>
      </c>
      <c r="J29" s="19"/>
    </row>
    <row r="30" spans="1:11">
      <c r="A30" s="43" t="s">
        <v>11</v>
      </c>
      <c r="B30" s="44"/>
      <c r="C30" s="44"/>
      <c r="D30" s="44"/>
      <c r="E30" s="44"/>
      <c r="F30" s="44"/>
      <c r="G30" s="44"/>
      <c r="H30" s="44"/>
      <c r="I30" s="45"/>
      <c r="J30" s="19">
        <f>I29*E29</f>
        <v>63798.9</v>
      </c>
    </row>
    <row r="31" spans="1:11">
      <c r="A31" s="43" t="s">
        <v>12</v>
      </c>
      <c r="B31" s="44"/>
      <c r="C31" s="44"/>
      <c r="D31" s="44"/>
      <c r="E31" s="44"/>
      <c r="F31" s="44"/>
      <c r="G31" s="44"/>
      <c r="H31" s="44"/>
      <c r="I31" s="45"/>
      <c r="J31" s="26">
        <f>SUM(J7:J30)</f>
        <v>1796402.65</v>
      </c>
      <c r="K31" s="38"/>
    </row>
    <row r="32" spans="1:11">
      <c r="A32" s="12"/>
      <c r="B32" s="22"/>
      <c r="C32" s="12"/>
      <c r="D32" s="12"/>
      <c r="E32" s="12"/>
      <c r="F32" s="12"/>
      <c r="G32" s="12"/>
      <c r="H32" s="12"/>
      <c r="I32" s="12"/>
      <c r="J32" s="39"/>
    </row>
    <row r="33" spans="1:10" s="32" customFormat="1" ht="15.6" customHeight="1">
      <c r="A33" s="34">
        <v>1</v>
      </c>
      <c r="B33" s="47" t="s">
        <v>34</v>
      </c>
      <c r="C33" s="47"/>
      <c r="D33" s="30"/>
      <c r="E33" s="30"/>
      <c r="F33" s="30"/>
      <c r="G33" s="30"/>
      <c r="H33" s="30"/>
      <c r="I33" s="31"/>
    </row>
    <row r="34" spans="1:10" s="33" customFormat="1" ht="15.6" customHeight="1">
      <c r="A34" s="35">
        <v>2</v>
      </c>
      <c r="B34" s="47" t="s">
        <v>37</v>
      </c>
      <c r="C34" s="47"/>
      <c r="D34" s="30"/>
      <c r="E34" s="30"/>
      <c r="F34" s="30"/>
      <c r="G34" s="30"/>
      <c r="H34" s="30"/>
      <c r="I34" s="31"/>
    </row>
    <row r="35" spans="1:10" s="32" customFormat="1" ht="15.6" customHeight="1">
      <c r="A35" s="34">
        <v>3</v>
      </c>
      <c r="B35" s="47" t="s">
        <v>34</v>
      </c>
      <c r="C35" s="47"/>
      <c r="D35" s="30"/>
      <c r="E35" s="30"/>
      <c r="F35" s="30"/>
      <c r="G35" s="30"/>
      <c r="H35" s="30"/>
      <c r="I35" s="31"/>
    </row>
    <row r="36" spans="1:10" ht="15.6">
      <c r="A36" s="13"/>
      <c r="B36" s="21"/>
      <c r="C36" s="14"/>
      <c r="D36" s="14"/>
      <c r="E36" s="14"/>
      <c r="F36" s="14"/>
      <c r="G36" s="14"/>
      <c r="H36" s="27"/>
      <c r="I36" s="14"/>
      <c r="J36" s="41"/>
    </row>
    <row r="37" spans="1:10" ht="15.6">
      <c r="A37" s="15" t="s">
        <v>21</v>
      </c>
      <c r="B37" s="23"/>
      <c r="C37" s="16"/>
      <c r="D37" s="17"/>
      <c r="E37" s="17"/>
      <c r="F37" s="17"/>
      <c r="G37" s="17"/>
      <c r="H37" s="17"/>
      <c r="I37" s="17"/>
      <c r="J37" s="17"/>
    </row>
    <row r="38" spans="1:10" ht="15.6">
      <c r="A38" s="15" t="s">
        <v>36</v>
      </c>
      <c r="B38" s="23"/>
      <c r="C38" s="15"/>
      <c r="D38" s="15"/>
      <c r="E38" s="15"/>
      <c r="F38" s="15"/>
      <c r="G38" s="15"/>
      <c r="H38" s="15"/>
      <c r="I38" s="17"/>
      <c r="J38" s="17"/>
    </row>
    <row r="39" spans="1:10" ht="15.6">
      <c r="A39" s="57" t="s">
        <v>22</v>
      </c>
      <c r="B39" s="57"/>
      <c r="C39" s="57"/>
      <c r="D39" s="18"/>
      <c r="E39" s="18"/>
      <c r="F39" s="18"/>
      <c r="G39" s="17"/>
      <c r="H39" s="17"/>
      <c r="I39" s="17"/>
      <c r="J39" s="17"/>
    </row>
    <row r="40" spans="1:10" ht="15.6">
      <c r="A40" s="57" t="s">
        <v>35</v>
      </c>
      <c r="B40" s="57"/>
      <c r="C40" s="57"/>
      <c r="D40" s="18"/>
      <c r="E40" s="18"/>
      <c r="F40" s="18"/>
      <c r="G40" s="17"/>
      <c r="H40" s="17"/>
      <c r="I40" s="17"/>
      <c r="J40" s="17"/>
    </row>
    <row r="41" spans="1:10">
      <c r="A41" s="17"/>
      <c r="B41" s="24"/>
      <c r="C41" s="17"/>
      <c r="D41" s="17"/>
      <c r="E41" s="17"/>
      <c r="F41" s="17"/>
      <c r="G41" s="17"/>
      <c r="H41" s="17"/>
      <c r="I41" s="17"/>
      <c r="J41" s="17"/>
    </row>
    <row r="42" spans="1:10">
      <c r="A42" s="17"/>
      <c r="B42" s="24"/>
      <c r="C42" s="17"/>
      <c r="D42" s="17"/>
      <c r="E42" s="17"/>
      <c r="F42" s="17"/>
      <c r="G42" s="17"/>
      <c r="H42" s="17"/>
      <c r="I42" s="17"/>
      <c r="J42" s="17"/>
    </row>
    <row r="43" spans="1:10">
      <c r="A43" s="17"/>
      <c r="B43" s="24"/>
      <c r="C43" s="17"/>
      <c r="D43" s="17"/>
      <c r="E43" s="17"/>
      <c r="F43" s="17"/>
      <c r="G43" s="17"/>
      <c r="H43" s="17"/>
      <c r="I43" s="17"/>
      <c r="J43" s="17"/>
    </row>
    <row r="44" spans="1:10">
      <c r="A44" s="17"/>
      <c r="B44" s="24"/>
      <c r="C44" s="17"/>
      <c r="D44" s="17"/>
      <c r="E44" s="17"/>
      <c r="F44" s="17"/>
      <c r="G44" s="17"/>
      <c r="H44" s="17"/>
      <c r="I44" s="17"/>
      <c r="J44" s="17"/>
    </row>
    <row r="45" spans="1:10">
      <c r="A45" s="17"/>
      <c r="B45" s="24"/>
      <c r="C45" s="17"/>
      <c r="D45" s="17"/>
      <c r="E45" s="17"/>
      <c r="F45" s="17"/>
      <c r="G45" s="17"/>
      <c r="H45" s="17"/>
      <c r="I45" s="17"/>
      <c r="J45" s="17"/>
    </row>
    <row r="46" spans="1:10">
      <c r="A46" s="17"/>
      <c r="B46" s="24"/>
      <c r="C46" s="17"/>
      <c r="D46" s="17"/>
      <c r="E46" s="17"/>
      <c r="F46" s="17"/>
      <c r="G46" s="17"/>
      <c r="H46" s="17"/>
      <c r="I46" s="17"/>
      <c r="J46" s="17"/>
    </row>
  </sheetData>
  <mergeCells count="29">
    <mergeCell ref="A28:I28"/>
    <mergeCell ref="B35:C35"/>
    <mergeCell ref="A30:I30"/>
    <mergeCell ref="A40:C40"/>
    <mergeCell ref="A31:I31"/>
    <mergeCell ref="A39:C39"/>
    <mergeCell ref="A20:I20"/>
    <mergeCell ref="A22:I22"/>
    <mergeCell ref="A10:I10"/>
    <mergeCell ref="A12:I12"/>
    <mergeCell ref="A14:I14"/>
    <mergeCell ref="A16:I16"/>
    <mergeCell ref="A18:I18"/>
    <mergeCell ref="A24:I24"/>
    <mergeCell ref="A26:I26"/>
    <mergeCell ref="B33:C33"/>
    <mergeCell ref="B34:C34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A8:I8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фрукты</vt:lpstr>
      <vt:lpstr>фрукты!Область_печати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2018-12-04T12:45:09Z</cp:lastPrinted>
  <dcterms:created xsi:type="dcterms:W3CDTF">2014-02-14T07:05:08Z</dcterms:created>
  <dcterms:modified xsi:type="dcterms:W3CDTF">2018-12-04T12:48:47Z</dcterms:modified>
</cp:coreProperties>
</file>