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10" i="1"/>
  <c r="I24"/>
  <c r="I25"/>
  <c r="I23"/>
  <c r="J23" s="1"/>
  <c r="I22"/>
  <c r="I21"/>
  <c r="I20"/>
  <c r="I19"/>
  <c r="I18"/>
  <c r="I17"/>
  <c r="I16"/>
  <c r="I15"/>
  <c r="I14"/>
  <c r="J14" s="1"/>
  <c r="A15"/>
  <c r="I13"/>
  <c r="I12"/>
  <c r="I11"/>
  <c r="J11" s="1"/>
  <c r="A11"/>
  <c r="A12" s="1"/>
  <c r="J26" l="1"/>
</calcChain>
</file>

<file path=xl/sharedStrings.xml><?xml version="1.0" encoding="utf-8"?>
<sst xmlns="http://schemas.openxmlformats.org/spreadsheetml/2006/main" count="74" uniqueCount="57">
  <si>
    <t>Метод определения начальной (максимальной) цены:  метод сопоставимых рыночных цен</t>
  </si>
  <si>
    <r>
      <t xml:space="preserve">Способ размещения заказа: аукцион в </t>
    </r>
    <r>
      <rPr>
        <sz val="12"/>
        <rFont val="Times New Roman"/>
        <family val="1"/>
        <charset val="204"/>
      </rPr>
      <t>электронной форме</t>
    </r>
    <r>
      <rPr>
        <b/>
        <sz val="12"/>
        <rFont val="Times New Roman"/>
        <family val="1"/>
        <charset val="204"/>
      </rPr>
      <t xml:space="preserve"> </t>
    </r>
  </si>
  <si>
    <t>№ п/п</t>
  </si>
  <si>
    <t>Наименование товара</t>
  </si>
  <si>
    <t>Характеристика товара</t>
  </si>
  <si>
    <t>Ед. тарифа</t>
  </si>
  <si>
    <t xml:space="preserve">Кол-во </t>
  </si>
  <si>
    <t>Цены поставщиков (исполнителей, подрядчиков), рублей</t>
  </si>
  <si>
    <t>Средняя цена, руб.</t>
  </si>
  <si>
    <t>Начальная цена, руб.</t>
  </si>
  <si>
    <t>1*</t>
  </si>
  <si>
    <t>2*</t>
  </si>
  <si>
    <t>3*</t>
  </si>
  <si>
    <t>шт</t>
  </si>
  <si>
    <t>кг</t>
  </si>
  <si>
    <t>Чай</t>
  </si>
  <si>
    <t>Крупа гречневая</t>
  </si>
  <si>
    <t>Крупа рис</t>
  </si>
  <si>
    <t>Крупа манная</t>
  </si>
  <si>
    <t>Крупа пшеничная</t>
  </si>
  <si>
    <t>Крупа перловая</t>
  </si>
  <si>
    <t>Яйцо куриное</t>
  </si>
  <si>
    <t>Масло растительное</t>
  </si>
  <si>
    <t>Крупа геркулес</t>
  </si>
  <si>
    <t>Лавровый лист</t>
  </si>
  <si>
    <t>Укроп сушеный</t>
  </si>
  <si>
    <t>Петрушка сушеная</t>
  </si>
  <si>
    <t>Крупа фасоль</t>
  </si>
  <si>
    <t>Зефир</t>
  </si>
  <si>
    <t>ИТОГО:</t>
  </si>
  <si>
    <t>МБОУ "СОШ № 6"</t>
  </si>
  <si>
    <t>Директор _______________ Е.Б. Комисаренко</t>
  </si>
  <si>
    <t>Крупа горох</t>
  </si>
  <si>
    <t>л</t>
  </si>
  <si>
    <t>Пшено</t>
  </si>
  <si>
    <t>Исполнитель: главный специалист по закупкам Белинская Н.Н.</t>
  </si>
  <si>
    <t xml:space="preserve">ЧАСТЬ IV. Обоснование начальной (максимальной) цены договора на поставку продуктов питания                        </t>
  </si>
  <si>
    <t>Итого: Начальная (максимальная) цена договора: 684 666 (шестьсот восемьдесят четыре тысячи шестьсот шестьдесят шесть) рублей 19 копеек</t>
  </si>
  <si>
    <t>Крупа гречневая. Ядрица  весовая, первый сорт, в мешках весом в диапазоне не менее 1 кг и не более 5кг, без зараженности, загрязнений и примесей.  ГОСТ  55290-2012</t>
  </si>
  <si>
    <t>Крупа манная. Цвет бело-желтый; запах свойственный данному виду,  без затхлого, плесневого и других запахов, вкус свойственный данному виду без кислого, горького и  других посторонних привкусов, без зараженности, загрязнений и примесей. Фасовка в диапазоне не менее 600гр. и не более 5 кг, упаковка маркированная без повреждений  ГОСТ 7022-97</t>
  </si>
  <si>
    <t>Крупа пшеничная. Высший сорт цвет желтый разных оттенков; запах свойственный данному виду, без затхлого, плесневого и других запахов, вкус свойственный данному виду без кислого, горького и других посторонних привкусов, без зараженности, загрязнений и примесей. Фасовка весом в диапазоне не менее 600гр. и не более 5 кг, упаковка маркированная без повреждений. ГОСТ 276-60</t>
  </si>
  <si>
    <t>Крупа  перловая. Ядро,  освобожденное от цветковых пленок, шлифованное; цвет желтоватый или с зеленоватым оттенком; запах свойственный данному виду,  без затхлого, плесневого и других запахов, вкус свойственный данному виду без кислого, горького и  других посторонних привкусов, без зараженности, загрязнений и примесей. Фасовка весом в диапазоне не менее 800 гр. и не более 5 кг, упаковка маркированная без повреждений.  ГОСТ 5784-60</t>
  </si>
  <si>
    <t>Крупа геркулес. Высший сорт, без зараженности, загрязнений и примесей. Фасовка весом в диапазоне не менее 600гр. и не более 5 кг без повреждений, маркированная. ГОСТ 21149-93</t>
  </si>
  <si>
    <t>Пшено. Шлифованное, высший сорт, цвет желтый разных оттенков; запах свойственный данному виду, без затхлого, плесневого и других запахов, вкус свойственный данному виду без кислого, горького и других посторонних привкусов, без зараженности, загрязнений и примесей. Фасовка весом в диапазоне не менее 600 гр и не более 5 кг, упаковка маркированная без повреждений. ГОСТ 572-60</t>
  </si>
  <si>
    <t>Фасоль. Чистое отборное зерно ровного размера, без затхлого солодового плесневелого и других посторонних запахов. Фасованная в диапазоне не менее 600гр и не более 5 кг. Упаковка маркирована, без повреждений. ГОСТ 7758-75.</t>
  </si>
  <si>
    <t>Горох. Колотый, шлифованный, цвет желтый; запах свойственный данному виду,  без затхлого, плесневого и других запахов, вкус свойственный данному виду без кислого, горького и  других посторонних привкусов, без зараженности, загрязнений и примесей. Фасовка в диапазоне не менее 5 кг и не более 5,5 кг, упаковка маркированная без повреждений. ГОСТ 6201-68</t>
  </si>
  <si>
    <t xml:space="preserve"> Зефир. Неглазированный, весовой. Соответствие ГОСТ 6441-2014</t>
  </si>
  <si>
    <t xml:space="preserve"> коммерческое предложение б/н от 08.11.2016 г.</t>
  </si>
  <si>
    <t xml:space="preserve"> коммерческое предложение б/н от  08.11.2016 г.</t>
  </si>
  <si>
    <t>Дата составления сводной  таблицы   15.11.2016 года</t>
  </si>
  <si>
    <t>Крупа рис. Шлифованный весовой, высший сорт в мешках весом в диапазоне  не менее 1 кг и не более 5 кг, без зараженности, загрязнений и примесей.  ГОСТ  55289-2012</t>
  </si>
  <si>
    <t>Яйцо куриное. 1 категории,  пищевое столовое, скорлупа яйца чистая, целая, крепкая, без повреждений, массой не менее 55 гр.. Белок плотный, светлый, прозрачный, желток прочный мало заметный.  ГОСТ  31654-2012 .</t>
  </si>
  <si>
    <t>Масло растительное подсолнечное рафинированное, дезодорированное, в бутылках емкостью в диапазоне не менее 0,950 л и не более 1 л., вкус и запах обезличенный, прозрачное, без осадка, для производства продуктов детского питания. Упаковка маркирована, без повреждений. ГОСТ  1129-2013, ТР ТС 024/2011</t>
  </si>
  <si>
    <t>Лавровый лист. фасованный в упаковку массой не менее 10 гр. и не более 100 гр., листья здоровые, не поврежденные вредителями и болезнями, по окраске зеленые, сероватые с серебристым оттенком, хорошо высушенные без постороннего запаха и привкуса. ГОСТ 17594-81</t>
  </si>
  <si>
    <t>Укроп сушеный. Сухой фасованный в упаковку массой не менее 7 гр., и не более 15 гр., без постороннего привкуса и запаха.  ГОСТ - 32065-2013</t>
  </si>
  <si>
    <t>Петрушка сушеная. Сухая, без постороннего привкуса и запаха. Фасованная в упаковку массой не менее 7 гр., и не более 15 гр. ГОСТ -32065-2013</t>
  </si>
  <si>
    <t>Чай черный байховый листовой, высший сорт, фасовка весом в диапазоне не менее 100гр. и не более 200гр., ровный однородный, хорошо скрученный, черного цвета, без поседения, без примесей древесины и чайной пыли, упаковка без повреждений.  ГОСТ  Р 32573-2013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</si>
</sst>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4"/>
      <name val="Calibri"/>
      <family val="2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2" borderId="0" xfId="0" applyFont="1" applyFill="1" applyBorder="1"/>
    <xf numFmtId="0" fontId="2" fillId="2" borderId="0" xfId="0" applyFont="1" applyFill="1"/>
    <xf numFmtId="0" fontId="4" fillId="2" borderId="0" xfId="0" applyFont="1" applyFill="1" applyBorder="1"/>
    <xf numFmtId="0" fontId="4" fillId="2" borderId="0" xfId="0" applyFont="1" applyFill="1"/>
    <xf numFmtId="0" fontId="5" fillId="2" borderId="0" xfId="0" applyFont="1" applyFill="1" applyBorder="1"/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5" fillId="0" borderId="0" xfId="0" applyFont="1"/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0" fontId="1" fillId="0" borderId="5" xfId="0" applyFont="1" applyBorder="1" applyAlignment="1">
      <alignment vertical="top" wrapText="1"/>
    </xf>
    <xf numFmtId="0" fontId="9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11" fillId="2" borderId="0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left" vertical="top" wrapText="1"/>
    </xf>
    <xf numFmtId="0" fontId="8" fillId="2" borderId="0" xfId="0" applyFont="1" applyFill="1" applyAlignment="1"/>
    <xf numFmtId="0" fontId="8" fillId="3" borderId="8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/>
    </xf>
    <xf numFmtId="0" fontId="4" fillId="2" borderId="0" xfId="0" applyFont="1" applyFill="1" applyAlignment="1"/>
    <xf numFmtId="0" fontId="8" fillId="3" borderId="4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6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10" fillId="3" borderId="5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right"/>
    </xf>
    <xf numFmtId="0" fontId="8" fillId="3" borderId="2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9" zoomScale="64" zoomScaleNormal="64" workbookViewId="0">
      <selection activeCell="C17" sqref="C17"/>
    </sheetView>
  </sheetViews>
  <sheetFormatPr defaultRowHeight="15"/>
  <cols>
    <col min="1" max="1" width="6" customWidth="1"/>
    <col min="2" max="2" width="17.140625" customWidth="1"/>
    <col min="3" max="3" width="43.140625" customWidth="1"/>
    <col min="4" max="4" width="7.5703125" customWidth="1"/>
    <col min="6" max="7" width="6.85546875" customWidth="1"/>
    <col min="8" max="8" width="7.85546875" customWidth="1"/>
    <col min="9" max="9" width="8.28515625" customWidth="1"/>
    <col min="10" max="10" width="12.7109375" customWidth="1"/>
  </cols>
  <sheetData>
    <row r="1" spans="1:12" s="1" customFormat="1" ht="12.75"/>
    <row r="2" spans="1:12" s="3" customFormat="1" ht="18.75" customHeight="1">
      <c r="A2" s="52" t="s">
        <v>36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s="5" customFormat="1" ht="21.75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s="5" customFormat="1" ht="18.75">
      <c r="A4" s="6" t="s">
        <v>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s="5" customFormat="1" ht="15.75">
      <c r="A5" s="8" t="s">
        <v>1</v>
      </c>
    </row>
    <row r="6" spans="1:12" s="1" customFormat="1">
      <c r="A6" s="9"/>
    </row>
    <row r="7" spans="1:12" s="1" customFormat="1" ht="15.75">
      <c r="A7" s="57" t="s">
        <v>2</v>
      </c>
      <c r="B7" s="57" t="s">
        <v>3</v>
      </c>
      <c r="C7" s="57" t="s">
        <v>4</v>
      </c>
      <c r="D7" s="57" t="s">
        <v>5</v>
      </c>
      <c r="E7" s="57" t="s">
        <v>6</v>
      </c>
      <c r="F7" s="58" t="s">
        <v>7</v>
      </c>
      <c r="G7" s="59"/>
      <c r="H7" s="60"/>
      <c r="I7" s="57" t="s">
        <v>8</v>
      </c>
      <c r="J7" s="57" t="s">
        <v>9</v>
      </c>
    </row>
    <row r="8" spans="1:12" s="1" customFormat="1" ht="15.75">
      <c r="A8" s="57"/>
      <c r="B8" s="57"/>
      <c r="C8" s="57"/>
      <c r="D8" s="57"/>
      <c r="E8" s="57"/>
      <c r="F8" s="10" t="s">
        <v>10</v>
      </c>
      <c r="G8" s="10" t="s">
        <v>11</v>
      </c>
      <c r="H8" s="10" t="s">
        <v>12</v>
      </c>
      <c r="I8" s="57"/>
      <c r="J8" s="57"/>
    </row>
    <row r="9" spans="1:12" s="1" customFormat="1" ht="15.75">
      <c r="A9" s="11">
        <v>1</v>
      </c>
      <c r="B9" s="12">
        <v>2</v>
      </c>
      <c r="C9" s="11">
        <v>5</v>
      </c>
      <c r="D9" s="11"/>
      <c r="E9" s="12">
        <v>6</v>
      </c>
      <c r="F9" s="11">
        <v>7</v>
      </c>
      <c r="G9" s="12">
        <v>8</v>
      </c>
      <c r="H9" s="11">
        <v>9</v>
      </c>
      <c r="I9" s="12">
        <v>10</v>
      </c>
      <c r="J9" s="11">
        <v>11</v>
      </c>
    </row>
    <row r="10" spans="1:12" s="1" customFormat="1" ht="87.75" customHeight="1" thickBot="1">
      <c r="A10" s="11">
        <v>1</v>
      </c>
      <c r="B10" s="11" t="s">
        <v>15</v>
      </c>
      <c r="C10" s="18" t="s">
        <v>56</v>
      </c>
      <c r="D10" s="13" t="s">
        <v>14</v>
      </c>
      <c r="E10" s="19">
        <v>53</v>
      </c>
      <c r="F10" s="15">
        <v>35</v>
      </c>
      <c r="G10" s="15">
        <v>32</v>
      </c>
      <c r="H10" s="20">
        <v>30</v>
      </c>
      <c r="I10" s="16">
        <f>SUM(F10:H10)/3</f>
        <v>32.333333333333336</v>
      </c>
      <c r="J10" s="15">
        <v>1713.49</v>
      </c>
      <c r="K10" s="17"/>
    </row>
    <row r="11" spans="1:12" s="23" customFormat="1" ht="57" customHeight="1" thickBot="1">
      <c r="A11" s="11">
        <f t="shared" ref="A11:A15" si="0">A10+1</f>
        <v>2</v>
      </c>
      <c r="B11" s="21" t="s">
        <v>16</v>
      </c>
      <c r="C11" s="18" t="s">
        <v>38</v>
      </c>
      <c r="D11" s="21" t="s">
        <v>14</v>
      </c>
      <c r="E11" s="10">
        <v>670</v>
      </c>
      <c r="F11" s="21">
        <v>95</v>
      </c>
      <c r="G11" s="21">
        <v>85</v>
      </c>
      <c r="H11" s="21">
        <v>90</v>
      </c>
      <c r="I11" s="16">
        <f t="shared" ref="I11:I24" si="1">SUM(F11:H11)/3</f>
        <v>90</v>
      </c>
      <c r="J11" s="22">
        <f t="shared" ref="J11:J23" si="2">I11*E11</f>
        <v>60300</v>
      </c>
    </row>
    <row r="12" spans="1:12" s="1" customFormat="1" ht="63.75" customHeight="1" thickBot="1">
      <c r="A12" s="11">
        <f t="shared" si="0"/>
        <v>3</v>
      </c>
      <c r="B12" s="21" t="s">
        <v>17</v>
      </c>
      <c r="C12" s="18" t="s">
        <v>50</v>
      </c>
      <c r="D12" s="24" t="s">
        <v>14</v>
      </c>
      <c r="E12" s="10">
        <v>1300</v>
      </c>
      <c r="F12" s="21">
        <v>95</v>
      </c>
      <c r="G12" s="21">
        <v>80</v>
      </c>
      <c r="H12" s="21">
        <v>90</v>
      </c>
      <c r="I12" s="16">
        <f t="shared" si="1"/>
        <v>88.333333333333329</v>
      </c>
      <c r="J12" s="22">
        <v>114829</v>
      </c>
    </row>
    <row r="13" spans="1:12" s="1" customFormat="1" ht="120" customHeight="1" thickBot="1">
      <c r="A13" s="11">
        <v>4</v>
      </c>
      <c r="B13" s="25" t="s">
        <v>18</v>
      </c>
      <c r="C13" s="18" t="s">
        <v>39</v>
      </c>
      <c r="D13" s="24" t="s">
        <v>14</v>
      </c>
      <c r="E13" s="10">
        <v>240</v>
      </c>
      <c r="F13" s="21">
        <v>47</v>
      </c>
      <c r="G13" s="21">
        <v>36</v>
      </c>
      <c r="H13" s="21">
        <v>42</v>
      </c>
      <c r="I13" s="16">
        <f t="shared" si="1"/>
        <v>41.666666666666664</v>
      </c>
      <c r="J13" s="22">
        <v>10000.799999999999</v>
      </c>
    </row>
    <row r="14" spans="1:12" s="1" customFormat="1" ht="123.75" customHeight="1" thickBot="1">
      <c r="A14" s="11">
        <v>5</v>
      </c>
      <c r="B14" s="25" t="s">
        <v>19</v>
      </c>
      <c r="C14" s="18" t="s">
        <v>40</v>
      </c>
      <c r="D14" s="24" t="s">
        <v>14</v>
      </c>
      <c r="E14" s="10">
        <v>360</v>
      </c>
      <c r="F14" s="21">
        <v>43</v>
      </c>
      <c r="G14" s="21">
        <v>30</v>
      </c>
      <c r="H14" s="21">
        <v>38</v>
      </c>
      <c r="I14" s="16">
        <f t="shared" si="1"/>
        <v>37</v>
      </c>
      <c r="J14" s="22">
        <f t="shared" si="2"/>
        <v>13320</v>
      </c>
    </row>
    <row r="15" spans="1:12" s="50" customFormat="1" ht="147" customHeight="1" thickBot="1">
      <c r="A15" s="43">
        <f t="shared" si="0"/>
        <v>6</v>
      </c>
      <c r="B15" s="44" t="s">
        <v>20</v>
      </c>
      <c r="C15" s="45" t="s">
        <v>41</v>
      </c>
      <c r="D15" s="46" t="s">
        <v>14</v>
      </c>
      <c r="E15" s="43">
        <v>155</v>
      </c>
      <c r="F15" s="47">
        <v>20</v>
      </c>
      <c r="G15" s="47">
        <v>25</v>
      </c>
      <c r="H15" s="47">
        <v>23</v>
      </c>
      <c r="I15" s="48">
        <f t="shared" si="1"/>
        <v>22.666666666666668</v>
      </c>
      <c r="J15" s="49">
        <v>3513.85</v>
      </c>
    </row>
    <row r="16" spans="1:12" s="1" customFormat="1" ht="78" customHeight="1" thickBot="1">
      <c r="A16" s="11">
        <v>7</v>
      </c>
      <c r="B16" s="25" t="s">
        <v>21</v>
      </c>
      <c r="C16" s="18" t="s">
        <v>51</v>
      </c>
      <c r="D16" s="24" t="s">
        <v>13</v>
      </c>
      <c r="E16" s="10">
        <v>48000</v>
      </c>
      <c r="F16" s="21">
        <v>8.5</v>
      </c>
      <c r="G16" s="21">
        <v>7</v>
      </c>
      <c r="H16" s="21">
        <v>8</v>
      </c>
      <c r="I16" s="16">
        <f t="shared" si="1"/>
        <v>7.833333333333333</v>
      </c>
      <c r="J16" s="22">
        <v>375840</v>
      </c>
    </row>
    <row r="17" spans="1:11" s="1" customFormat="1" ht="110.25" customHeight="1" thickBot="1">
      <c r="A17" s="11">
        <v>8</v>
      </c>
      <c r="B17" s="14" t="s">
        <v>22</v>
      </c>
      <c r="C17" s="18" t="s">
        <v>52</v>
      </c>
      <c r="D17" s="24" t="s">
        <v>33</v>
      </c>
      <c r="E17" s="10">
        <v>780</v>
      </c>
      <c r="F17" s="21">
        <v>90</v>
      </c>
      <c r="G17" s="21">
        <v>90</v>
      </c>
      <c r="H17" s="21">
        <v>85</v>
      </c>
      <c r="I17" s="16">
        <f t="shared" si="1"/>
        <v>88.333333333333329</v>
      </c>
      <c r="J17" s="22">
        <v>68897.399999999994</v>
      </c>
    </row>
    <row r="18" spans="1:11" s="50" customFormat="1" ht="57" customHeight="1" thickBot="1">
      <c r="A18" s="43">
        <v>9</v>
      </c>
      <c r="B18" s="44" t="s">
        <v>23</v>
      </c>
      <c r="C18" s="51" t="s">
        <v>42</v>
      </c>
      <c r="D18" s="46" t="s">
        <v>14</v>
      </c>
      <c r="E18" s="43">
        <v>310</v>
      </c>
      <c r="F18" s="47">
        <v>30</v>
      </c>
      <c r="G18" s="47">
        <v>32</v>
      </c>
      <c r="H18" s="47">
        <v>35</v>
      </c>
      <c r="I18" s="48">
        <f t="shared" si="1"/>
        <v>32.333333333333336</v>
      </c>
      <c r="J18" s="49">
        <v>10022.299999999999</v>
      </c>
    </row>
    <row r="19" spans="1:11" s="1" customFormat="1" ht="141" customHeight="1" thickBot="1">
      <c r="A19" s="11">
        <v>10</v>
      </c>
      <c r="B19" s="26" t="s">
        <v>34</v>
      </c>
      <c r="C19" s="18" t="s">
        <v>43</v>
      </c>
      <c r="D19" s="24" t="s">
        <v>14</v>
      </c>
      <c r="E19" s="10">
        <v>160</v>
      </c>
      <c r="F19" s="21">
        <v>40</v>
      </c>
      <c r="G19" s="21">
        <v>34</v>
      </c>
      <c r="H19" s="21">
        <v>35</v>
      </c>
      <c r="I19" s="16">
        <f t="shared" si="1"/>
        <v>36.333333333333336</v>
      </c>
      <c r="J19" s="22">
        <v>5812.8</v>
      </c>
    </row>
    <row r="20" spans="1:11" s="1" customFormat="1" ht="96" customHeight="1" thickBot="1">
      <c r="A20" s="11">
        <v>11</v>
      </c>
      <c r="B20" s="25" t="s">
        <v>24</v>
      </c>
      <c r="C20" s="18" t="s">
        <v>53</v>
      </c>
      <c r="D20" s="24" t="s">
        <v>13</v>
      </c>
      <c r="E20" s="10">
        <v>100</v>
      </c>
      <c r="F20" s="21">
        <v>15</v>
      </c>
      <c r="G20" s="21">
        <v>12</v>
      </c>
      <c r="H20" s="21">
        <v>10</v>
      </c>
      <c r="I20" s="16">
        <f t="shared" si="1"/>
        <v>12.333333333333334</v>
      </c>
      <c r="J20" s="22">
        <v>1233</v>
      </c>
    </row>
    <row r="21" spans="1:11" s="1" customFormat="1" ht="57.75" customHeight="1" thickBot="1">
      <c r="A21" s="11">
        <v>12</v>
      </c>
      <c r="B21" s="25" t="s">
        <v>25</v>
      </c>
      <c r="C21" s="18" t="s">
        <v>54</v>
      </c>
      <c r="D21" s="24" t="s">
        <v>13</v>
      </c>
      <c r="E21" s="10">
        <v>390</v>
      </c>
      <c r="F21" s="21">
        <v>17</v>
      </c>
      <c r="G21" s="21">
        <v>15</v>
      </c>
      <c r="H21" s="21">
        <v>12</v>
      </c>
      <c r="I21" s="16">
        <f t="shared" si="1"/>
        <v>14.666666666666666</v>
      </c>
      <c r="J21" s="22">
        <v>5281.2</v>
      </c>
    </row>
    <row r="22" spans="1:11" s="1" customFormat="1" ht="51.75" customHeight="1" thickBot="1">
      <c r="A22" s="11">
        <v>13</v>
      </c>
      <c r="B22" s="25" t="s">
        <v>26</v>
      </c>
      <c r="C22" s="18" t="s">
        <v>55</v>
      </c>
      <c r="D22" s="24" t="s">
        <v>13</v>
      </c>
      <c r="E22" s="10">
        <v>390</v>
      </c>
      <c r="F22" s="21">
        <v>17</v>
      </c>
      <c r="G22" s="21">
        <v>15</v>
      </c>
      <c r="H22" s="21">
        <v>12</v>
      </c>
      <c r="I22" s="16">
        <f t="shared" si="1"/>
        <v>14.666666666666666</v>
      </c>
      <c r="J22" s="22">
        <v>5281.2</v>
      </c>
    </row>
    <row r="23" spans="1:11" s="50" customFormat="1" ht="87" customHeight="1" thickBot="1">
      <c r="A23" s="43">
        <v>14</v>
      </c>
      <c r="B23" s="44" t="s">
        <v>27</v>
      </c>
      <c r="C23" s="45" t="s">
        <v>44</v>
      </c>
      <c r="D23" s="46" t="s">
        <v>14</v>
      </c>
      <c r="E23" s="43">
        <v>11</v>
      </c>
      <c r="F23" s="47">
        <v>120</v>
      </c>
      <c r="G23" s="47">
        <v>130</v>
      </c>
      <c r="H23" s="47">
        <v>125</v>
      </c>
      <c r="I23" s="48">
        <f t="shared" si="1"/>
        <v>125</v>
      </c>
      <c r="J23" s="49">
        <f t="shared" si="2"/>
        <v>1375</v>
      </c>
    </row>
    <row r="24" spans="1:11" s="1" customFormat="1" ht="122.25" customHeight="1" thickBot="1">
      <c r="A24" s="11">
        <v>15</v>
      </c>
      <c r="B24" s="25" t="s">
        <v>32</v>
      </c>
      <c r="C24" s="18" t="s">
        <v>45</v>
      </c>
      <c r="D24" s="24" t="s">
        <v>14</v>
      </c>
      <c r="E24" s="10">
        <v>55</v>
      </c>
      <c r="F24" s="21">
        <v>40</v>
      </c>
      <c r="G24" s="21">
        <v>34</v>
      </c>
      <c r="H24" s="21">
        <v>35</v>
      </c>
      <c r="I24" s="16">
        <f t="shared" si="1"/>
        <v>36.333333333333336</v>
      </c>
      <c r="J24" s="22">
        <v>1998.15</v>
      </c>
    </row>
    <row r="25" spans="1:11" s="50" customFormat="1" ht="41.25" customHeight="1" thickBot="1">
      <c r="A25" s="43">
        <v>16</v>
      </c>
      <c r="B25" s="44" t="s">
        <v>28</v>
      </c>
      <c r="C25" s="45" t="s">
        <v>46</v>
      </c>
      <c r="D25" s="46" t="s">
        <v>14</v>
      </c>
      <c r="E25" s="43">
        <v>35</v>
      </c>
      <c r="F25" s="47">
        <v>160</v>
      </c>
      <c r="G25" s="47">
        <v>165</v>
      </c>
      <c r="H25" s="47">
        <v>167</v>
      </c>
      <c r="I25" s="48">
        <f>(F25+G25+H25)/3</f>
        <v>164</v>
      </c>
      <c r="J25" s="49">
        <v>5248</v>
      </c>
    </row>
    <row r="26" spans="1:11" s="1" customFormat="1" ht="12.75">
      <c r="A26" s="53" t="s">
        <v>29</v>
      </c>
      <c r="B26" s="53"/>
      <c r="C26" s="53"/>
      <c r="D26" s="53"/>
      <c r="E26" s="53"/>
      <c r="F26" s="53"/>
      <c r="G26" s="53"/>
      <c r="H26" s="53"/>
      <c r="I26" s="53"/>
      <c r="J26" s="27">
        <f>SUM(J10:J25)</f>
        <v>684666.19000000006</v>
      </c>
    </row>
    <row r="27" spans="1:11" s="28" customFormat="1" ht="46.5" customHeight="1">
      <c r="A27" s="61" t="s">
        <v>37</v>
      </c>
      <c r="B27" s="61"/>
      <c r="C27" s="61"/>
      <c r="D27" s="61"/>
      <c r="E27" s="61"/>
      <c r="F27" s="61"/>
      <c r="G27" s="61"/>
      <c r="H27" s="61"/>
      <c r="I27" s="61"/>
      <c r="J27" s="61"/>
    </row>
    <row r="28" spans="1:11" ht="18.75">
      <c r="A28" s="41"/>
      <c r="B28" s="42"/>
      <c r="C28" s="42"/>
      <c r="D28" s="42"/>
      <c r="E28" s="42"/>
      <c r="F28" s="42"/>
      <c r="G28" s="42"/>
      <c r="H28" s="42"/>
      <c r="I28" s="42"/>
      <c r="J28" s="42"/>
    </row>
    <row r="29" spans="1:11" s="3" customFormat="1" ht="18.75">
      <c r="A29" s="30" t="s">
        <v>10</v>
      </c>
      <c r="B29" s="54" t="s">
        <v>47</v>
      </c>
      <c r="C29" s="55"/>
      <c r="D29" s="31"/>
      <c r="E29" s="32"/>
      <c r="F29" s="32"/>
      <c r="G29" s="32"/>
      <c r="H29" s="32"/>
      <c r="I29" s="32"/>
      <c r="J29" s="32"/>
      <c r="K29" s="2"/>
    </row>
    <row r="30" spans="1:11" s="5" customFormat="1" ht="15.75">
      <c r="A30" s="33" t="s">
        <v>11</v>
      </c>
      <c r="B30" s="54" t="s">
        <v>48</v>
      </c>
      <c r="C30" s="55"/>
      <c r="D30" s="31"/>
      <c r="E30" s="32"/>
      <c r="F30" s="32"/>
      <c r="G30" s="32"/>
      <c r="H30" s="32"/>
      <c r="I30" s="32"/>
      <c r="J30" s="32"/>
      <c r="K30" s="4"/>
    </row>
    <row r="31" spans="1:11" s="5" customFormat="1" ht="15.75">
      <c r="A31" s="33" t="s">
        <v>12</v>
      </c>
      <c r="B31" s="56" t="s">
        <v>47</v>
      </c>
      <c r="C31" s="56"/>
      <c r="D31" s="31"/>
      <c r="E31" s="32"/>
      <c r="F31" s="32"/>
      <c r="G31" s="32"/>
      <c r="H31" s="32"/>
      <c r="I31" s="32"/>
      <c r="J31" s="32"/>
      <c r="K31" s="34"/>
    </row>
    <row r="32" spans="1:11" s="5" customFormat="1" ht="15.75">
      <c r="A32" s="29"/>
      <c r="B32" s="35" t="s">
        <v>30</v>
      </c>
      <c r="C32" s="29"/>
      <c r="D32" s="29"/>
      <c r="E32" s="29"/>
      <c r="F32" s="29"/>
      <c r="G32" s="29"/>
      <c r="H32" s="29"/>
      <c r="I32" s="29"/>
      <c r="J32" s="29"/>
      <c r="K32" s="36"/>
    </row>
    <row r="33" spans="1:11" s="5" customFormat="1" ht="15.75">
      <c r="A33" s="29"/>
      <c r="B33" s="37" t="s">
        <v>31</v>
      </c>
      <c r="C33" s="35"/>
      <c r="D33" s="38"/>
      <c r="E33" s="29"/>
      <c r="F33" s="29"/>
      <c r="G33" s="29"/>
      <c r="H33" s="29"/>
      <c r="I33" s="29"/>
      <c r="J33" s="29"/>
      <c r="K33" s="39"/>
    </row>
    <row r="34" spans="1:11" s="5" customFormat="1" ht="15.75">
      <c r="A34" s="29"/>
      <c r="B34" s="35" t="s">
        <v>35</v>
      </c>
      <c r="C34" s="35"/>
      <c r="D34" s="35"/>
      <c r="E34" s="29"/>
      <c r="F34" s="29"/>
      <c r="G34" s="29"/>
      <c r="H34" s="29"/>
      <c r="I34" s="29"/>
      <c r="J34" s="29"/>
      <c r="K34" s="39"/>
    </row>
    <row r="35" spans="1:11" s="5" customFormat="1" ht="15.75">
      <c r="A35" s="29"/>
      <c r="B35" s="35" t="s">
        <v>49</v>
      </c>
      <c r="C35" s="35"/>
      <c r="D35" s="38"/>
      <c r="E35" s="29"/>
      <c r="F35" s="29"/>
      <c r="G35" s="29"/>
      <c r="H35" s="29"/>
      <c r="I35" s="29"/>
      <c r="J35" s="29"/>
      <c r="K35" s="4"/>
    </row>
    <row r="36" spans="1:11" s="5" customFormat="1">
      <c r="A36"/>
      <c r="B36"/>
      <c r="C36" s="40"/>
      <c r="D36"/>
      <c r="E36"/>
      <c r="F36"/>
      <c r="G36"/>
      <c r="H36"/>
      <c r="I36"/>
      <c r="J36"/>
      <c r="K36" s="4"/>
    </row>
    <row r="37" spans="1:11" s="5" customFormat="1">
      <c r="A37"/>
      <c r="B37"/>
      <c r="C37" s="40"/>
      <c r="D37"/>
      <c r="E37"/>
      <c r="F37"/>
      <c r="G37"/>
      <c r="H37"/>
      <c r="I37"/>
      <c r="J37"/>
      <c r="K37" s="4"/>
    </row>
    <row r="38" spans="1:11">
      <c r="C38" s="40"/>
    </row>
  </sheetData>
  <mergeCells count="14">
    <mergeCell ref="A2:L3"/>
    <mergeCell ref="A26:I26"/>
    <mergeCell ref="B29:C29"/>
    <mergeCell ref="B30:C30"/>
    <mergeCell ref="B31:C31"/>
    <mergeCell ref="A7:A8"/>
    <mergeCell ref="B7:B8"/>
    <mergeCell ref="C7:C8"/>
    <mergeCell ref="D7:D8"/>
    <mergeCell ref="E7:E8"/>
    <mergeCell ref="F7:H7"/>
    <mergeCell ref="I7:I8"/>
    <mergeCell ref="J7:J8"/>
    <mergeCell ref="A27:J27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2016-12-07T04:49:34Z</dcterms:modified>
</cp:coreProperties>
</file>