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225" windowWidth="14805" windowHeight="7890" activeTab="6"/>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IV'!#REF!</definedName>
    <definedName name="_xlnm.Print_Titles" localSheetId="5">'Раздел V'!$4:$6</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7">'Раздел VII'!$A$1:$N$31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45621"/>
</workbook>
</file>

<file path=xl/calcChain.xml><?xml version="1.0" encoding="utf-8"?>
<calcChain xmlns="http://schemas.openxmlformats.org/spreadsheetml/2006/main">
  <c r="C211" i="10" l="1"/>
  <c r="H11" i="13" l="1"/>
  <c r="G10" i="13"/>
  <c r="G13" i="13"/>
  <c r="C34" i="12"/>
  <c r="C26" i="8"/>
  <c r="D16" i="8"/>
  <c r="C16" i="8"/>
  <c r="D9" i="5" l="1"/>
  <c r="B9" i="5" s="1"/>
  <c r="D8" i="4" l="1"/>
  <c r="D103" i="4" l="1"/>
  <c r="E91" i="4"/>
  <c r="E114" i="4" s="1"/>
  <c r="E113" i="4"/>
  <c r="E112" i="4"/>
  <c r="C250" i="10" l="1"/>
  <c r="C254" i="10"/>
  <c r="D60" i="6" l="1"/>
  <c r="E55" i="4" s="1"/>
  <c r="C60" i="6"/>
  <c r="D49" i="6"/>
  <c r="E53" i="4" s="1"/>
  <c r="C49" i="6"/>
  <c r="D38" i="6"/>
  <c r="E51" i="4" s="1"/>
  <c r="C38" i="6"/>
  <c r="D27" i="6"/>
  <c r="E49" i="4" s="1"/>
  <c r="C27" i="6"/>
  <c r="C16" i="6"/>
  <c r="C17" i="6"/>
  <c r="E33" i="4" s="1"/>
  <c r="D17" i="6"/>
  <c r="E34" i="4" s="1"/>
  <c r="D16" i="6"/>
  <c r="E47" i="4" s="1"/>
  <c r="B16" i="6"/>
  <c r="E46" i="4" s="1"/>
  <c r="D59" i="4"/>
  <c r="D61" i="6"/>
  <c r="E42" i="4" s="1"/>
  <c r="C61" i="6"/>
  <c r="E41" i="4" s="1"/>
  <c r="C50" i="6"/>
  <c r="D50" i="6"/>
  <c r="E40" i="4" s="1"/>
  <c r="D39" i="6"/>
  <c r="E38" i="4" s="1"/>
  <c r="D28" i="6"/>
  <c r="E36" i="4" s="1"/>
  <c r="D43" i="4"/>
  <c r="E39" i="4"/>
  <c r="C39" i="6"/>
  <c r="E37" i="4" s="1"/>
  <c r="C28" i="6"/>
  <c r="E35" i="4" s="1"/>
  <c r="B60" i="6"/>
  <c r="E54" i="4" s="1"/>
  <c r="B59" i="6"/>
  <c r="E29" i="4" s="1"/>
  <c r="B49" i="6"/>
  <c r="E52" i="4" s="1"/>
  <c r="B48" i="6"/>
  <c r="E28" i="4" s="1"/>
  <c r="B38" i="6"/>
  <c r="E50" i="4" s="1"/>
  <c r="B37" i="6"/>
  <c r="E27" i="4" s="1"/>
  <c r="B27" i="6"/>
  <c r="E48" i="4" s="1"/>
  <c r="B26" i="6"/>
  <c r="E26" i="4" s="1"/>
  <c r="B15" i="6"/>
  <c r="E25" i="4" s="1"/>
  <c r="E45" i="4" l="1"/>
  <c r="E43" i="4"/>
  <c r="E32" i="4"/>
  <c r="D111" i="4" l="1"/>
  <c r="E111" i="4"/>
  <c r="C244" i="10" l="1"/>
  <c r="C228" i="10" l="1"/>
  <c r="D56" i="8" l="1"/>
  <c r="E22" i="4" s="1"/>
  <c r="C56" i="8"/>
  <c r="D22" i="4" s="1"/>
  <c r="D46" i="8"/>
  <c r="E21" i="4" s="1"/>
  <c r="C46" i="8"/>
  <c r="D21" i="4" s="1"/>
  <c r="D36" i="8"/>
  <c r="E20" i="4" s="1"/>
  <c r="C36" i="8"/>
  <c r="D20" i="4" s="1"/>
  <c r="D26" i="8"/>
  <c r="E19" i="4" s="1"/>
  <c r="D19" i="4"/>
  <c r="E18" i="4"/>
  <c r="D18" i="4"/>
  <c r="D34" i="12" l="1"/>
  <c r="N15" i="13" l="1"/>
  <c r="M15" i="13"/>
  <c r="L15" i="13"/>
  <c r="K15" i="13" s="1"/>
  <c r="J15" i="13"/>
  <c r="I15" i="13"/>
  <c r="H15" i="13"/>
  <c r="F15" i="13"/>
  <c r="E15" i="13"/>
  <c r="D15" i="13"/>
  <c r="N11" i="13"/>
  <c r="M11" i="13"/>
  <c r="L11" i="13"/>
  <c r="J11" i="13"/>
  <c r="I11" i="13"/>
  <c r="F11" i="13"/>
  <c r="E11" i="13"/>
  <c r="D11" i="13"/>
  <c r="M7" i="13"/>
  <c r="L7" i="13"/>
  <c r="K7" i="13" s="1"/>
  <c r="N7" i="13"/>
  <c r="H7" i="13"/>
  <c r="J7" i="13"/>
  <c r="I7" i="13"/>
  <c r="F7" i="13"/>
  <c r="E7" i="13"/>
  <c r="D7" i="13"/>
  <c r="K18" i="13"/>
  <c r="K17" i="13"/>
  <c r="K14" i="13"/>
  <c r="K13" i="13"/>
  <c r="K10" i="13"/>
  <c r="K9" i="13"/>
  <c r="G11" i="13" l="1"/>
  <c r="K11" i="13"/>
  <c r="C7" i="13"/>
  <c r="C11" i="13"/>
  <c r="E30" i="4"/>
  <c r="D30" i="4"/>
  <c r="C240" i="10"/>
  <c r="G18" i="13" l="1"/>
  <c r="G17" i="13"/>
  <c r="G15" i="13"/>
  <c r="C18" i="13"/>
  <c r="C17" i="13"/>
  <c r="C15" i="13"/>
  <c r="G14" i="13"/>
  <c r="C14" i="13"/>
  <c r="C13" i="13"/>
  <c r="C10" i="13"/>
  <c r="G9" i="13"/>
  <c r="C9" i="13"/>
  <c r="G7" i="13"/>
  <c r="E81" i="4" l="1"/>
  <c r="E80" i="4"/>
  <c r="E79" i="4"/>
  <c r="E78" i="4"/>
  <c r="E77" i="4"/>
  <c r="E76" i="4"/>
  <c r="E75" i="4"/>
  <c r="E74" i="4"/>
  <c r="E73" i="4"/>
  <c r="E72" i="4"/>
  <c r="D72" i="4"/>
  <c r="E59" i="4" l="1"/>
  <c r="E68" i="4"/>
  <c r="E67" i="4"/>
  <c r="E66" i="4"/>
  <c r="E65" i="4"/>
  <c r="E64" i="4"/>
  <c r="E63" i="4" l="1"/>
  <c r="E62" i="4"/>
  <c r="E61" i="4"/>
  <c r="E60" i="4"/>
  <c r="E23" i="4"/>
  <c r="E56" i="4" s="1"/>
  <c r="D23" i="4"/>
  <c r="D69" i="4" s="1"/>
  <c r="D80" i="4"/>
  <c r="D78" i="4"/>
  <c r="D76" i="4"/>
  <c r="D74" i="4"/>
  <c r="E69" i="4" l="1"/>
  <c r="E71" i="4"/>
  <c r="D56" i="4"/>
  <c r="E58" i="4"/>
  <c r="C75" i="5"/>
  <c r="E75" i="5"/>
  <c r="F75" i="5"/>
  <c r="G75" i="5"/>
  <c r="H75" i="5"/>
  <c r="C76" i="5"/>
  <c r="E76" i="5"/>
  <c r="F76" i="5"/>
  <c r="G76" i="5"/>
  <c r="H76" i="5"/>
  <c r="C77" i="5"/>
  <c r="E77" i="5"/>
  <c r="F77" i="5"/>
  <c r="G77" i="5"/>
  <c r="H77" i="5"/>
  <c r="C78" i="5"/>
  <c r="E78" i="5"/>
  <c r="F78" i="5"/>
  <c r="G78" i="5"/>
  <c r="H78" i="5"/>
  <c r="C79" i="5"/>
  <c r="E79" i="5"/>
  <c r="F79" i="5"/>
  <c r="G79" i="5"/>
  <c r="H79" i="5"/>
  <c r="C80" i="5"/>
  <c r="E80" i="5"/>
  <c r="F80" i="5"/>
  <c r="G80" i="5"/>
  <c r="H80" i="5"/>
  <c r="C81" i="5"/>
  <c r="E81" i="5"/>
  <c r="F81" i="5"/>
  <c r="G81" i="5"/>
  <c r="H81" i="5"/>
  <c r="C82" i="5"/>
  <c r="E82" i="5"/>
  <c r="F82" i="5"/>
  <c r="G82" i="5"/>
  <c r="H82" i="5"/>
  <c r="C83" i="5"/>
  <c r="E83" i="5"/>
  <c r="F83" i="5"/>
  <c r="G83" i="5"/>
  <c r="H83" i="5"/>
  <c r="C84" i="5"/>
  <c r="E84" i="5"/>
  <c r="F84" i="5"/>
  <c r="G84" i="5"/>
  <c r="H84" i="5"/>
  <c r="C85" i="5"/>
  <c r="E85" i="5"/>
  <c r="F85" i="5"/>
  <c r="G85" i="5"/>
  <c r="H85" i="5"/>
  <c r="C74" i="5"/>
  <c r="E74" i="5"/>
  <c r="F74" i="5"/>
  <c r="G74" i="5"/>
  <c r="H74" i="5"/>
  <c r="D72" i="5"/>
  <c r="B72" i="5" s="1"/>
  <c r="D71" i="5"/>
  <c r="D70" i="5"/>
  <c r="B70" i="5" s="1"/>
  <c r="D69" i="5"/>
  <c r="B69" i="5" s="1"/>
  <c r="D68" i="5"/>
  <c r="B68" i="5" s="1"/>
  <c r="D67" i="5"/>
  <c r="D66" i="5"/>
  <c r="B66" i="5" s="1"/>
  <c r="D65" i="5"/>
  <c r="B65" i="5" s="1"/>
  <c r="D64" i="5"/>
  <c r="B64" i="5" s="1"/>
  <c r="D63" i="5"/>
  <c r="D62" i="5"/>
  <c r="B62" i="5" s="1"/>
  <c r="D61" i="5"/>
  <c r="B61" i="5" s="1"/>
  <c r="D59" i="5"/>
  <c r="B59" i="5" s="1"/>
  <c r="D58" i="5"/>
  <c r="B58" i="5" s="1"/>
  <c r="D57" i="5"/>
  <c r="B57" i="5" s="1"/>
  <c r="D56" i="5"/>
  <c r="B56" i="5" s="1"/>
  <c r="D55" i="5"/>
  <c r="B55" i="5" s="1"/>
  <c r="D54" i="5"/>
  <c r="D53" i="5"/>
  <c r="B53" i="5" s="1"/>
  <c r="D52" i="5"/>
  <c r="B52" i="5" s="1"/>
  <c r="D51" i="5"/>
  <c r="D50" i="5"/>
  <c r="D49" i="5"/>
  <c r="B49" i="5" s="1"/>
  <c r="D48" i="5"/>
  <c r="B48" i="5" s="1"/>
  <c r="D46" i="5"/>
  <c r="B46" i="5" s="1"/>
  <c r="D45" i="5"/>
  <c r="D44" i="5"/>
  <c r="B44" i="5" s="1"/>
  <c r="D43" i="5"/>
  <c r="B43" i="5" s="1"/>
  <c r="D42" i="5"/>
  <c r="D41" i="5"/>
  <c r="D40" i="5"/>
  <c r="B40" i="5" s="1"/>
  <c r="D39" i="5"/>
  <c r="B39" i="5" s="1"/>
  <c r="D38" i="5"/>
  <c r="B38" i="5" s="1"/>
  <c r="D37" i="5"/>
  <c r="D36" i="5"/>
  <c r="B36" i="5" s="1"/>
  <c r="D35" i="5"/>
  <c r="B35" i="5" s="1"/>
  <c r="D33" i="5"/>
  <c r="B33" i="5" s="1"/>
  <c r="D32" i="5"/>
  <c r="B32" i="5" s="1"/>
  <c r="D31" i="5"/>
  <c r="B31" i="5" s="1"/>
  <c r="D30" i="5"/>
  <c r="B30" i="5" s="1"/>
  <c r="D29" i="5"/>
  <c r="B29" i="5" s="1"/>
  <c r="D28" i="5"/>
  <c r="B28" i="5" s="1"/>
  <c r="D27" i="5"/>
  <c r="D26" i="5"/>
  <c r="B26" i="5" s="1"/>
  <c r="D25" i="5"/>
  <c r="D24" i="5"/>
  <c r="B24" i="5" s="1"/>
  <c r="D23" i="5"/>
  <c r="B23" i="5" s="1"/>
  <c r="D22" i="5"/>
  <c r="B22" i="5" s="1"/>
  <c r="B74" i="5" s="1"/>
  <c r="D20" i="5"/>
  <c r="D85" i="5" s="1"/>
  <c r="D19" i="5"/>
  <c r="D84" i="5" s="1"/>
  <c r="D18" i="5"/>
  <c r="B18" i="5" s="1"/>
  <c r="D17" i="5"/>
  <c r="D82" i="5" s="1"/>
  <c r="D16" i="5"/>
  <c r="B16" i="5" s="1"/>
  <c r="D15" i="5"/>
  <c r="D80" i="5" s="1"/>
  <c r="D14" i="5"/>
  <c r="B14" i="5" s="1"/>
  <c r="D13" i="5"/>
  <c r="D78" i="5" s="1"/>
  <c r="D12" i="5"/>
  <c r="D77" i="5" s="1"/>
  <c r="D11" i="5"/>
  <c r="D76" i="5" s="1"/>
  <c r="D10" i="5"/>
  <c r="D75" i="5" s="1"/>
  <c r="B71" i="5"/>
  <c r="B67" i="5"/>
  <c r="B63" i="5"/>
  <c r="B54" i="5"/>
  <c r="B51" i="5"/>
  <c r="B50" i="5"/>
  <c r="B45" i="5"/>
  <c r="B42" i="5"/>
  <c r="B41" i="5"/>
  <c r="B37" i="5"/>
  <c r="B27" i="5"/>
  <c r="B25" i="5"/>
  <c r="B15" i="5"/>
  <c r="B12" i="5"/>
  <c r="B11" i="5"/>
  <c r="E103" i="4"/>
  <c r="B76" i="5" l="1"/>
  <c r="B20" i="5"/>
  <c r="B85" i="5" s="1"/>
  <c r="B77" i="5"/>
  <c r="B79" i="5"/>
  <c r="B19" i="5"/>
  <c r="B84" i="5" s="1"/>
  <c r="D81" i="5"/>
  <c r="B83" i="5"/>
  <c r="B80" i="5"/>
  <c r="B81" i="5"/>
  <c r="D83" i="5"/>
  <c r="D79" i="5"/>
  <c r="B13" i="5"/>
  <c r="B78" i="5" s="1"/>
  <c r="B17" i="5"/>
  <c r="B82" i="5" s="1"/>
  <c r="B10" i="5"/>
  <c r="B75" i="5" s="1"/>
  <c r="D74" i="5"/>
  <c r="D67" i="4"/>
  <c r="D65" i="4"/>
  <c r="D63" i="4"/>
  <c r="D61" i="4"/>
  <c r="E83" i="4" l="1"/>
  <c r="E16" i="4" l="1"/>
  <c r="D16" i="4"/>
</calcChain>
</file>

<file path=xl/sharedStrings.xml><?xml version="1.0" encoding="utf-8"?>
<sst xmlns="http://schemas.openxmlformats.org/spreadsheetml/2006/main" count="1117" uniqueCount="601">
  <si>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</si>
  <si>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</si>
  <si>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</si>
  <si>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</si>
  <si>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</si>
  <si>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</si>
  <si>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</si>
  <si>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</si>
  <si>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</si>
  <si>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</si>
  <si>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</si>
  <si>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</si>
  <si>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</si>
  <si>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</si>
  <si>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</si>
  <si>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</si>
  <si>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</si>
  <si>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</si>
  <si>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</si>
  <si>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</si>
  <si>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</si>
  <si>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</si>
  <si>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</si>
  <si>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</si>
  <si>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</si>
  <si>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</si>
  <si>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</si>
  <si>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</si>
  <si>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</si>
  <si>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</si>
  <si>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</si>
  <si>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Результат</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</si>
  <si>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</si>
  <si>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</si>
  <si>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</si>
  <si>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</si>
  <si>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</si>
  <si>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</si>
  <si>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</si>
  <si>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</si>
  <si>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</si>
  <si>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</si>
  <si>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</si>
  <si>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</si>
  <si>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</si>
  <si>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</si>
  <si>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</si>
  <si>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</si>
  <si>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</si>
  <si>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</si>
  <si>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</si>
  <si>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</si>
  <si>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</si>
  <si>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</si>
  <si>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</si>
  <si>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</si>
  <si>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</si>
  <si>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</si>
  <si>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</si>
  <si>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</si>
  <si>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</si>
  <si>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</si>
  <si>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</si>
  <si>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</si>
  <si>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</si>
  <si>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</si>
  <si>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</si>
  <si>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</si>
  <si>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</si>
  <si>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</si>
  <si>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</si>
  <si>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</si>
  <si>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</si>
  <si>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</si>
  <si>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</si>
  <si>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</si>
  <si>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</si>
  <si>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</si>
  <si>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</si>
  <si>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</si>
  <si>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</si>
  <si>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</si>
  <si>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</si>
  <si>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</si>
  <si>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</si>
  <si>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</si>
  <si>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</si>
  <si>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</si>
  <si>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</si>
  <si>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</si>
  <si>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</si>
  <si>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</si>
  <si>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</si>
  <si>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</si>
  <si>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</si>
  <si>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</si>
  <si>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</si>
  <si>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</si>
  <si>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</si>
  <si>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</si>
  <si>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</si>
  <si>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</si>
  <si>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</si>
  <si>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</si>
  <si>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</si>
  <si>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</si>
  <si>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</si>
  <si>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</si>
  <si>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</si>
  <si>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</si>
  <si>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</si>
  <si>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</si>
  <si>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</si>
  <si>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</si>
  <si>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</si>
  <si>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</si>
  <si>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</si>
  <si>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</si>
  <si>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r>
      <t>виды оказываемой в ресурсном центре поддержки (</t>
    </r>
    <r>
      <rPr>
        <sz val="10"/>
        <color rgb="FF808080"/>
        <rFont val="Times New Roman"/>
        <family val="1"/>
        <charset val="204"/>
      </rPr>
      <t>финансовая, имущественная, правовая, образовательная, информационно-консультационная и др.</t>
    </r>
    <r>
      <rPr>
        <sz val="12"/>
        <color rgb="FF808080"/>
        <rFont val="Times New Roman"/>
        <family val="1"/>
        <charset val="204"/>
      </rPr>
      <t>)</t>
    </r>
  </si>
  <si>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</si>
  <si>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</si>
  <si>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</si>
  <si>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</si>
  <si>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</si>
  <si>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</si>
  <si>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</si>
  <si>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</si>
  <si>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</si>
  <si>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</si>
  <si>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количество человек, получивших консультации по вопросам деятельности негосударственных (немуниципальных) поставщиков услуг в социальной сфере</t>
  </si>
  <si>
    <t>- организованных с участием исполнительных органов государственной власти автономного округа</t>
  </si>
  <si>
    <t>- самостоятельно организованных муниципальным образованием</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</si>
  <si>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</si>
  <si>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</si>
  <si>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</si>
  <si>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</si>
  <si>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</si>
  <si>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</si>
  <si>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</si>
  <si>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</si>
  <si>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</si>
  <si>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</si>
  <si>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</si>
  <si>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</si>
  <si>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</si>
  <si>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</si>
  <si>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</si>
  <si>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</si>
  <si>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</si>
  <si>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</si>
  <si>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</si>
  <si>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</si>
  <si>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</si>
  <si>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</si>
  <si>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</si>
  <si>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</si>
  <si>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</si>
  <si>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</si>
  <si>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</si>
  <si>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</si>
  <si>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</si>
  <si>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</si>
  <si>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</si>
  <si>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</si>
  <si>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</si>
  <si>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</si>
  <si>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IV. Информация о механизмах передачи средств бюджета муниципального образования негосударственным</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</si>
  <si>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</si>
  <si>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</si>
  <si>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</si>
  <si>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</si>
  <si>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</si>
  <si>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</si>
  <si>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</si>
  <si>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</si>
  <si>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</si>
  <si>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</si>
  <si>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</si>
  <si>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</si>
  <si>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</si>
  <si>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</si>
  <si>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</si>
  <si>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</si>
  <si>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</si>
  <si>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</si>
  <si>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</si>
  <si>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</si>
  <si>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</si>
  <si>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</si>
  <si>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</si>
  <si>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V. Перечень услуг (работ), запланированных к передаче на</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</si>
  <si>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</si>
  <si>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</si>
  <si>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</si>
  <si>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</si>
  <si>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</si>
  <si>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Количество муниципальных услуг (работ), оказываемых (выполняемых) органами местного самоуправления и подведомственными организациями, всего</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</si>
  <si>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</si>
  <si>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</si>
  <si>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</si>
  <si>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</si>
  <si>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контактные данные</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</si>
  <si>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</si>
  <si>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</si>
  <si>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</si>
  <si>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</si>
  <si>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</si>
  <si>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</si>
  <si>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</si>
  <si>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</si>
  <si>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</si>
  <si>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</si>
  <si>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</si>
  <si>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</si>
  <si>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</si>
  <si>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</si>
  <si>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</si>
  <si>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</si>
  <si>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</si>
  <si>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</si>
  <si>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</si>
  <si>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</si>
  <si>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</si>
  <si>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</si>
  <si>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</si>
  <si>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</si>
  <si>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</si>
  <si>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</si>
  <si>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</si>
  <si>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</si>
  <si>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</si>
  <si>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</si>
  <si>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</si>
  <si>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</si>
  <si>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</si>
  <si>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</si>
  <si>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Установление льготного налогообложения для СО НКО по земельному налогу</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</si>
  <si>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</si>
  <si>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</si>
  <si>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</si>
  <si>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</si>
  <si>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(немуниципальным) поставщикам, в том числе СО НКО, на оказание услуг (выполнение работ) в социальной сфере</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</si>
  <si>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</si>
  <si>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</si>
  <si>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</si>
  <si>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</si>
  <si>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</si>
  <si>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</si>
  <si>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rPr>
        <vertAlign val="superscript"/>
        <sz val="12"/>
        <rFont val="Times New Roman"/>
        <family val="1"/>
        <charset val="204"/>
      </rPr>
      <t>3</t>
    </r>
    <r>
      <rPr>
        <sz val="12"/>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</si>
  <si>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</si>
  <si>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</si>
  <si>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</si>
  <si>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</si>
  <si>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</si>
  <si>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</si>
  <si>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</si>
  <si>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</si>
  <si>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</si>
  <si>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</si>
  <si>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</si>
  <si>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</si>
  <si>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</si>
  <si>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</si>
  <si>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</si>
  <si>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</si>
  <si>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</si>
  <si>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</si>
  <si>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</si>
  <si>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</si>
  <si>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</si>
  <si>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</si>
  <si>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</si>
  <si>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</si>
  <si>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</si>
  <si>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</si>
  <si>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</si>
  <si>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</si>
  <si>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</si>
  <si>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</si>
  <si>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</si>
  <si>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</si>
  <si>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</si>
  <si>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</si>
  <si>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</si>
  <si>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</si>
  <si>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</si>
  <si>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</si>
  <si>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</si>
  <si>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</si>
  <si>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</si>
  <si>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</si>
  <si>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</si>
  <si>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</si>
  <si>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</si>
  <si>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</si>
  <si>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</si>
  <si>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</si>
  <si>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</si>
  <si>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</si>
  <si>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</si>
  <si>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</si>
  <si>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Муниципальные организации, оказывающие услуги (выполняющие работы) за счет средств бюджета муниципального образования</t>
  </si>
  <si>
    <t>Негосударственные (немуниципальные) организации, оказывающие услуги (выполняющие работы) за счет средств бюджета муниципального образования</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</si>
  <si>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</si>
  <si>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</si>
  <si>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</si>
  <si>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</si>
  <si>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</si>
  <si>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</si>
  <si>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</si>
  <si>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</si>
  <si>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</si>
  <si>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</si>
  <si>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</si>
  <si>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</si>
  <si>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</si>
  <si>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</si>
  <si>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</si>
  <si>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</si>
  <si>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</si>
  <si>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</si>
  <si>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</si>
  <si>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</si>
  <si>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</si>
  <si>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</si>
  <si>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</si>
  <si>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</si>
  <si>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от ___.___.2019 № _____________</t>
  </si>
  <si>
    <t>наименование правового акта* об утверждении реестра поставщиков</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</si>
  <si>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t>
  </si>
  <si>
    <t>количество негосударственных (немуниципальных) организаций, получивших поддержку в ресурсном центре за отчетный период</t>
  </si>
  <si>
    <t>Количество СО НКО, которым предоставлены помещения муниципального имущества, единиц</t>
  </si>
  <si>
    <t>Количество СО НКО, которым предоставлена льгота по земельному налогу, единиц</t>
  </si>
  <si>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</si>
  <si>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</si>
  <si>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</si>
  <si>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r>
      <rPr>
        <vertAlign val="superscript"/>
        <sz val="12"/>
        <rFont val="Times New Roman"/>
        <family val="1"/>
        <charset val="204"/>
      </rPr>
      <t>4</t>
    </r>
    <r>
      <rPr>
        <sz val="12"/>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</si>
  <si>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r>
      <rPr>
        <vertAlign val="superscript"/>
        <sz val="12"/>
        <rFont val="Times New Roman"/>
        <family val="1"/>
        <charset val="204"/>
      </rPr>
      <t>2</t>
    </r>
    <r>
      <rPr>
        <sz val="12"/>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</si>
  <si>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</si>
  <si>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</si>
  <si>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</si>
  <si>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</si>
  <si>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</si>
  <si>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</si>
  <si>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</si>
  <si>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</si>
  <si>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</si>
  <si>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</si>
  <si>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</si>
  <si>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</si>
  <si>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</si>
  <si>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</si>
  <si>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</si>
  <si>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</si>
  <si>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</si>
  <si>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</si>
  <si>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</si>
  <si>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</si>
  <si>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</si>
  <si>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</si>
  <si>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</si>
  <si>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</si>
  <si>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</si>
  <si>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</si>
  <si>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</si>
  <si>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</si>
  <si>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</si>
  <si>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</si>
  <si>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</si>
  <si>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</si>
  <si>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</si>
  <si>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</si>
  <si>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</si>
  <si>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</si>
  <si>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r>
      <rPr>
        <vertAlign val="superscript"/>
        <sz val="11"/>
        <rFont val="Times New Roman"/>
        <family val="1"/>
        <charset val="204"/>
      </rPr>
      <t>1</t>
    </r>
    <r>
      <rPr>
        <sz val="11"/>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</si>
  <si>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t>Информационная поддержка</t>
  </si>
  <si>
    <t>ИТОГО УСЛУГ</t>
  </si>
  <si>
    <t>Строка 4</t>
  </si>
  <si>
    <t>Строка 8.1</t>
  </si>
  <si>
    <t>Строка 8.2</t>
  </si>
  <si>
    <t>Строка 8.3</t>
  </si>
  <si>
    <t>Строка 8.4</t>
  </si>
  <si>
    <t>Строка 8.5</t>
  </si>
  <si>
    <t>Орган местного самоуправления</t>
  </si>
  <si>
    <t>VIII. Контактные данные отвестственных исполнителей Отчета</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</si>
  <si>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</si>
  <si>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</si>
  <si>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</si>
  <si>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</si>
  <si>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</si>
  <si>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</si>
  <si>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</si>
  <si>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</si>
  <si>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</si>
  <si>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</si>
  <si>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</si>
  <si>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</si>
  <si>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</si>
  <si>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</si>
  <si>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</si>
  <si>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color rgb="FF808080"/>
        <rFont val="Times New Roman"/>
        <family val="1"/>
        <charset val="204"/>
      </rPr>
      <t>4</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</si>
  <si>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color rgb="FF808080"/>
        <rFont val="Times New Roman"/>
        <family val="1"/>
        <charset val="204"/>
      </rPr>
      <t>4</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</si>
  <si>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</si>
  <si>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</si>
  <si>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</si>
  <si>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</si>
  <si>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</si>
  <si>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</si>
  <si>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</si>
  <si>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</si>
  <si>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Количество социальных предпринимателей, которым предоставлены помещения муниципального имущества, единиц</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</si>
  <si>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</si>
  <si>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</si>
  <si>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</si>
  <si>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</si>
  <si>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</si>
  <si>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</si>
  <si>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</si>
  <si>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</si>
  <si>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</si>
  <si>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</si>
  <si>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</si>
  <si>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</si>
  <si>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</si>
  <si>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</si>
  <si>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</si>
  <si>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 единиц</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</si>
  <si>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</si>
  <si>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</si>
  <si>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</si>
  <si>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</si>
  <si>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</si>
  <si>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</si>
  <si>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количество участников от негосударственных (немуниципальных) организаций социальной сферы, человек</t>
  </si>
  <si>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</si>
  <si>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</si>
  <si>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</si>
  <si>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</si>
  <si>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</si>
  <si>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</si>
  <si>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фактический объем финансирования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</si>
  <si>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</si>
  <si>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</si>
  <si>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</si>
  <si>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</si>
  <si>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</si>
  <si>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</si>
  <si>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</si>
  <si>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</si>
  <si>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</si>
  <si>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</si>
  <si>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</si>
  <si>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</si>
  <si>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</si>
  <si>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</si>
  <si>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</si>
  <si>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</si>
  <si>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</si>
  <si>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</si>
  <si>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Всего средств бюджета муниципального образования, фактически израсходованных через данный механизм финансирования, млн. рублей (без учета средств субвенций, предоставленных муниципальному образованию из бюджета автономного округа)</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</si>
  <si>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</si>
  <si>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</si>
  <si>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</si>
  <si>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</si>
  <si>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</si>
  <si>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</si>
  <si>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</si>
  <si>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</si>
  <si>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</si>
  <si>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</si>
  <si>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</si>
  <si>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</si>
  <si>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</si>
  <si>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</si>
  <si>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</si>
  <si>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</si>
  <si>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</si>
  <si>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</si>
  <si>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</si>
  <si>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</si>
  <si>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</si>
  <si>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</si>
  <si>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</si>
  <si>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</si>
  <si>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</si>
  <si>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</si>
  <si>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</si>
  <si>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</si>
  <si>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</si>
  <si>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</si>
  <si>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</si>
  <si>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</si>
  <si>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</si>
  <si>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</si>
  <si>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</si>
  <si>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</si>
  <si>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</si>
  <si>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</si>
  <si>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</si>
  <si>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</si>
  <si>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Поддержка НКО</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</si>
  <si>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</si>
  <si>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</si>
  <si>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 xml:space="preserve">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</si>
  <si>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Долгодворова Татьяна Ивановна</t>
  </si>
  <si>
    <t>заместитель главы города Югорска</t>
  </si>
  <si>
    <t>телефон 8(34675)5-00-05</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</si>
  <si>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</si>
  <si>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</si>
  <si>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</si>
  <si>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</si>
  <si>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</si>
  <si>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Грудцына Ирина Викторовна</t>
  </si>
  <si>
    <t>директор Департамента экономического развития и проектного управления</t>
  </si>
  <si>
    <t>телефон 8 (34675) 5-00-40</t>
  </si>
  <si>
    <t>адрес электронной почты: econ@ugorsk.ru</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</si>
  <si>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</si>
  <si>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</si>
  <si>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23.11.2018</t>
  </si>
  <si>
    <t>№ 3229</t>
  </si>
  <si>
    <t>Подпрограмма 2 "Поддержка социально ориентированных некоммерческих организаций"</t>
  </si>
  <si>
    <t>0,193 млн. рублей</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</si>
  <si>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</si>
  <si>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 3003</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</si>
  <si>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</si>
  <si>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</si>
  <si>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0,722 млн. рублей</t>
  </si>
  <si>
    <t>постановление администрации города Югорска "О муниципальной прогрмме города Югорска "Развитие образования"</t>
  </si>
  <si>
    <t>Развитие системы дошкольного и общего образования;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</si>
  <si>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</si>
  <si>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"Культурное пространство "</t>
  </si>
  <si>
    <t>№ 3001</t>
  </si>
  <si>
    <t xml:space="preserve">О внесении изменений 
в постановление администрации 
города Югорска от 30.10.2018 № 3001
«О муниципальной программе города Югорска
«Культурное пространство» </t>
  </si>
  <si>
    <t>№ 890</t>
  </si>
  <si>
    <t>постановление администрации города Югорска "О муниципальной программе города Югорска "Развитие физической культуры и спорта"</t>
  </si>
  <si>
    <t>№ 3010</t>
  </si>
  <si>
    <t xml:space="preserve">http://www.admugorsk.ru/nko/ </t>
  </si>
  <si>
    <t xml:space="preserve">http://adm.ugorsk.ru/regulatory/zakon/4187/71245/ </t>
  </si>
  <si>
    <t xml:space="preserve">Постановление администрации города Югорска от 20.09.2016 №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(в редакции от  18.09.2018  № 2560)
</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</si>
  <si>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</si>
  <si>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</si>
  <si>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</si>
  <si>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3182</t>
  </si>
  <si>
    <t>№ 3636</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</si>
  <si>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 на 2019 год"</t>
  </si>
  <si>
    <t>Сформирован единый перечень поставщиков услуг. Отраслевые муниципальные  правовые акты не утверждались .</t>
  </si>
  <si>
    <t>Единый реестр поставщиков</t>
  </si>
  <si>
    <t>№ 1071</t>
  </si>
  <si>
    <t>№ 993</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</si>
  <si>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</si>
  <si>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Перечень помещений для передачи НКО (СО НКО)</t>
  </si>
  <si>
    <t xml:space="preserve">постановление администрации города Югорска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 </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</si>
  <si>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</si>
  <si>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</si>
  <si>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 2923</t>
  </si>
  <si>
    <t>постановление администрации города Югорска "Об утверждении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</si>
  <si>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постановление администрации города Югорска "Об утверждении положения о порядке формирования, едения, обязательного опубликования перечня муниципального имущества, свободного от прав третьих лиц (за исключением права хозяйственного ведения, права оперативного управления, а также имущественных прав субъектов малого и среднего предпринимательства)"</t>
  </si>
  <si>
    <t>№ 2890</t>
  </si>
  <si>
    <t xml:space="preserve"> Перечень имущество для субъектов малого и среднего предпринимательства</t>
  </si>
  <si>
    <t>67,4 кв.м.</t>
  </si>
  <si>
    <t>№ 480</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</si>
  <si>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</si>
  <si>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</si>
  <si>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14 (5 публикаций в газете, 5 сюжетов на ТВ, 4 публикации в соцсетях)</t>
  </si>
  <si>
    <t>Реализация основных общеобразовательных программ дошкольного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</si>
  <si>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</si>
  <si>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</si>
  <si>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</si>
  <si>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</si>
  <si>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</si>
  <si>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</si>
  <si>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Примечание:  кроме того в едином перечне потенциальных поставщиков 5 общественных организаций относящихся к прочим видам деятельности социальной сферы</t>
  </si>
  <si>
    <t>Управление образования администрации города Югорска</t>
  </si>
  <si>
    <t>Бобровская Наталья Игоревна</t>
  </si>
  <si>
    <t>начальник управления</t>
  </si>
  <si>
    <t>Управление социальной политики администрации города Югорска</t>
  </si>
  <si>
    <t>Управление культуры администрации города Югорска</t>
  </si>
  <si>
    <t>Бурматов Владимир Михайлович</t>
  </si>
  <si>
    <t>Нестерова Наталья Николаевна</t>
  </si>
  <si>
    <t>(34675) 5 00 25</t>
  </si>
  <si>
    <t>(34675) 5 00 20</t>
  </si>
  <si>
    <t>(34675) 7 26 41</t>
  </si>
  <si>
    <t>Самсоненко Оксана Валерьевна</t>
  </si>
  <si>
    <t>Ковзан Анастасия Анатольевна</t>
  </si>
  <si>
    <t>(34675) 5 00 26</t>
  </si>
  <si>
    <t>Начальник отдела социально-экономических программам управления социальной политики</t>
  </si>
  <si>
    <t>главный специалист управления культуры</t>
  </si>
  <si>
    <t>(34675) 5 00 24</t>
  </si>
  <si>
    <t>Начальник отдела планирования и финансового обеспечения МКУ "Централизованная бухгалтерия учреждений образования"</t>
  </si>
  <si>
    <t>(34675) 7 26 12</t>
  </si>
  <si>
    <t>Саргсян Сусанна Юрьевна</t>
  </si>
  <si>
    <t xml:space="preserve">obrazovanie@ugorsk.ru  </t>
  </si>
  <si>
    <t xml:space="preserve">usp@ugorsk.ru </t>
  </si>
  <si>
    <t xml:space="preserve">kultura@ugorsk.ru </t>
  </si>
  <si>
    <t xml:space="preserve">ugorckcbuo@mail.ru  </t>
  </si>
  <si>
    <t>Нерода Татьяна Михайловна</t>
  </si>
  <si>
    <t>заместитель начальника управления образования</t>
  </si>
  <si>
    <t>(34675) 7 18 06</t>
  </si>
  <si>
    <t>7,5 млн. рублей</t>
  </si>
  <si>
    <t>76</t>
  </si>
  <si>
    <t>2720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</si>
</sst>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sz val="12"/>
      <color rgb="FF808080"/>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0"/>
      <color rgb="FF80808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sz val="12"/>
      <color rgb="FFFF0000"/>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vertAlign val="superscript"/>
      <sz val="12"/>
      <color rgb="FF808080"/>
      <name val="Times New Roman"/>
      <family val="1"/>
      <charset val="204"/>
    </font>
    <font>
      <sz val="11"/>
      <color rgb="FF000000"/>
      <name val="Times New Roman"/>
      <family val="1"/>
      <charset val="204"/>
    </font>
    <font>
      <b/>
      <sz val="11"/>
      <color theme="1"/>
      <name val="Times New Roman"/>
      <family val="1"/>
      <charset val="204"/>
    </font>
    <font>
      <sz val="11"/>
      <color rgb="FF000000"/>
      <name val="Calibri"/>
      <family val="2"/>
      <charset val="204"/>
    </font>
    <font>
      <sz val="12"/>
      <color indexed="8"/>
      <name val="Times New Roman"/>
      <family val="1"/>
      <charset val="204"/>
    </font>
    <font>
      <sz val="12"/>
      <color theme="0" tint="-0.499984740745262"/>
      <name val="Times New Roman"/>
      <family val="1"/>
      <charset val="204"/>
    </font>
    <font>
      <u/>
      <sz val="11"/>
      <color theme="10"/>
      <name val="Calibri"/>
      <family val="2"/>
      <scheme val="minor"/>
    </font>
    <font>
      <u/>
      <sz val="11"/>
      <color rgb="FF0000FF"/>
      <name val="Calibri"/>
      <family val="2"/>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92D05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9">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applyFill="0" applyBorder="0" applyAlignment="0" applyProtection="0"/>
    <xf numFmtId="0" fontId="38"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9">
    <xf numFmtId="0" fontId="0" fillId="0" borderId="0" xfId="0"/>
    <xf numFmtId="0" fontId="9" fillId="0" borderId="0" xfId="0" applyFont="1"/>
    <xf numFmtId="0" fontId="9" fillId="0" borderId="0" xfId="0" applyFont="1" applyBorder="1"/>
    <xf numFmtId="0" fontId="9" fillId="0" borderId="0" xfId="0" applyFont="1" applyBorder="1" applyAlignment="1">
      <alignment vertical="center" wrapText="1"/>
    </xf>
    <xf numFmtId="0" fontId="9" fillId="0" borderId="0"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3" fontId="10" fillId="0" borderId="3" xfId="0" applyNumberFormat="1" applyFont="1" applyBorder="1" applyAlignment="1" applyProtection="1">
      <alignment horizontal="center" vertical="center" wrapText="1"/>
      <protection locked="0"/>
    </xf>
    <xf numFmtId="164" fontId="4" fillId="0" borderId="3" xfId="0" applyNumberFormat="1" applyFont="1" applyBorder="1" applyAlignment="1" applyProtection="1">
      <alignment horizontal="center" vertical="center" wrapText="1"/>
      <protection locked="0"/>
    </xf>
    <xf numFmtId="0" fontId="16" fillId="0" borderId="0" xfId="0" applyFont="1" applyProtection="1">
      <protection locked="0"/>
    </xf>
    <xf numFmtId="0" fontId="4" fillId="0" borderId="6" xfId="0" applyFont="1" applyBorder="1" applyAlignment="1" applyProtection="1">
      <alignment horizontal="center" vertical="center" wrapText="1"/>
      <protection locked="0"/>
    </xf>
    <xf numFmtId="0" fontId="3" fillId="0" borderId="0" xfId="0" applyFont="1" applyProtection="1">
      <protection locked="0"/>
    </xf>
    <xf numFmtId="0" fontId="4" fillId="0" borderId="7" xfId="0"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49" fontId="19" fillId="0" borderId="4" xfId="0" applyNumberFormat="1" applyFont="1" applyBorder="1" applyAlignment="1" applyProtection="1">
      <alignment horizontal="left" vertical="center"/>
      <protection locked="0"/>
    </xf>
    <xf numFmtId="0" fontId="19" fillId="0" borderId="8" xfId="0" applyFont="1" applyBorder="1" applyAlignment="1" applyProtection="1">
      <alignment vertical="center" wrapText="1"/>
      <protection locked="0"/>
    </xf>
    <xf numFmtId="0" fontId="19" fillId="0" borderId="12" xfId="0" applyFont="1" applyBorder="1" applyAlignment="1" applyProtection="1">
      <alignment vertical="center" wrapText="1"/>
      <protection locked="0"/>
    </xf>
    <xf numFmtId="0" fontId="10" fillId="0" borderId="3" xfId="0" applyFont="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49" fontId="4" fillId="0" borderId="3" xfId="0" applyNumberFormat="1" applyFont="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0" fontId="20" fillId="0" borderId="3" xfId="0" applyFont="1" applyBorder="1" applyAlignment="1" applyProtection="1">
      <alignment horizontal="left" vertical="top" wrapText="1"/>
      <protection locked="0"/>
    </xf>
    <xf numFmtId="49" fontId="13" fillId="0" borderId="3" xfId="0" applyNumberFormat="1" applyFont="1" applyBorder="1" applyAlignment="1" applyProtection="1">
      <alignment horizontal="center" vertical="top" wrapText="1"/>
      <protection locked="0"/>
    </xf>
    <xf numFmtId="0" fontId="10" fillId="0" borderId="3" xfId="0" applyFont="1" applyFill="1" applyBorder="1" applyAlignment="1" applyProtection="1">
      <alignment horizontal="left" vertical="top" wrapText="1"/>
      <protection locked="0"/>
    </xf>
    <xf numFmtId="49" fontId="11" fillId="0" borderId="4" xfId="0" applyNumberFormat="1" applyFont="1" applyBorder="1" applyAlignment="1" applyProtection="1">
      <alignment horizontal="left" vertical="center"/>
      <protection locked="0"/>
    </xf>
    <xf numFmtId="0" fontId="11" fillId="0" borderId="8" xfId="0" applyFont="1" applyBorder="1" applyAlignment="1" applyProtection="1">
      <alignment vertical="center"/>
      <protection locked="0"/>
    </xf>
    <xf numFmtId="0" fontId="11" fillId="0" borderId="5" xfId="0" applyFont="1" applyBorder="1" applyAlignment="1" applyProtection="1">
      <alignment vertical="center"/>
      <protection locked="0"/>
    </xf>
    <xf numFmtId="0" fontId="12" fillId="0" borderId="0" xfId="0" applyFont="1" applyProtection="1">
      <protection locked="0"/>
    </xf>
    <xf numFmtId="49" fontId="13" fillId="3" borderId="3" xfId="0" applyNumberFormat="1" applyFont="1" applyFill="1" applyBorder="1" applyAlignment="1" applyProtection="1">
      <alignment horizontal="center" vertical="top" wrapText="1"/>
      <protection locked="0"/>
    </xf>
    <xf numFmtId="0" fontId="13" fillId="3" borderId="3" xfId="0" applyFont="1" applyFill="1" applyBorder="1" applyAlignment="1" applyProtection="1">
      <alignment horizontal="left" vertical="top" wrapText="1"/>
      <protection locked="0"/>
    </xf>
    <xf numFmtId="0" fontId="13" fillId="0" borderId="3" xfId="0" applyFont="1" applyBorder="1" applyAlignment="1" applyProtection="1">
      <alignment horizontal="left" vertical="top" wrapText="1" indent="3"/>
      <protection locked="0"/>
    </xf>
    <xf numFmtId="0" fontId="13" fillId="0" borderId="3" xfId="0" applyFont="1" applyFill="1" applyBorder="1" applyAlignment="1" applyProtection="1">
      <alignment horizontal="left" vertical="top" wrapText="1" indent="3"/>
      <protection locked="0"/>
    </xf>
    <xf numFmtId="0" fontId="3" fillId="0" borderId="0" xfId="0" applyFont="1" applyFill="1" applyProtection="1">
      <protection locked="0"/>
    </xf>
    <xf numFmtId="0" fontId="13" fillId="0" borderId="6"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49" fontId="12" fillId="0" borderId="0" xfId="0" applyNumberFormat="1" applyFont="1" applyAlignment="1" applyProtection="1">
      <alignment horizontal="left" vertical="top"/>
      <protection locked="0"/>
    </xf>
    <xf numFmtId="49" fontId="3" fillId="0" borderId="0" xfId="0" applyNumberFormat="1" applyFont="1" applyAlignment="1" applyProtection="1">
      <alignment horizontal="left" vertical="top"/>
      <protection locked="0"/>
    </xf>
    <xf numFmtId="49" fontId="3" fillId="0" borderId="0" xfId="0" applyNumberFormat="1" applyFont="1" applyProtection="1">
      <protection locked="0"/>
    </xf>
    <xf numFmtId="0" fontId="5" fillId="0" borderId="0" xfId="0" applyFont="1" applyProtection="1">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right" vertical="center"/>
      <protection locked="0"/>
    </xf>
    <xf numFmtId="0" fontId="6" fillId="0" borderId="0" xfId="0" applyFont="1" applyProtection="1">
      <protection locked="0"/>
    </xf>
    <xf numFmtId="0" fontId="6" fillId="0" borderId="0" xfId="0" applyFont="1" applyAlignment="1" applyProtection="1">
      <protection locked="0"/>
    </xf>
    <xf numFmtId="0" fontId="6" fillId="0" borderId="0" xfId="0" applyFont="1" applyBorder="1" applyAlignment="1" applyProtection="1">
      <protection locked="0"/>
    </xf>
    <xf numFmtId="0" fontId="8" fillId="0" borderId="0" xfId="0" applyFont="1" applyBorder="1" applyAlignment="1" applyProtection="1">
      <alignment vertical="top"/>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horizontal="right"/>
      <protection locked="0"/>
    </xf>
    <xf numFmtId="0" fontId="6" fillId="0" borderId="2" xfId="0" applyFont="1" applyBorder="1" applyAlignment="1" applyProtection="1">
      <alignment horizontal="center"/>
      <protection locked="0"/>
    </xf>
    <xf numFmtId="0" fontId="6" fillId="0" borderId="0" xfId="0" applyFont="1" applyAlignment="1" applyProtection="1">
      <alignment horizontal="left"/>
      <protection locked="0"/>
    </xf>
    <xf numFmtId="14" fontId="4" fillId="0" borderId="7"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4" borderId="3" xfId="0" applyFont="1" applyFill="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3" fontId="4" fillId="0" borderId="3" xfId="0" applyNumberFormat="1" applyFont="1" applyBorder="1" applyAlignment="1" applyProtection="1">
      <alignment horizontal="center" vertical="center" wrapText="1"/>
      <protection locked="0"/>
    </xf>
    <xf numFmtId="0" fontId="4" fillId="5" borderId="3" xfId="0" applyFont="1" applyFill="1" applyBorder="1" applyAlignment="1" applyProtection="1">
      <alignment horizontal="left" vertical="top" wrapText="1"/>
      <protection locked="0"/>
    </xf>
    <xf numFmtId="49" fontId="4" fillId="0" borderId="3" xfId="0" applyNumberFormat="1" applyFont="1" applyFill="1" applyBorder="1" applyAlignment="1" applyProtection="1">
      <alignment horizontal="center" vertical="top" wrapText="1"/>
      <protection locked="0"/>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left" vertical="top" wrapText="1" indent="2"/>
      <protection locked="0"/>
    </xf>
    <xf numFmtId="0" fontId="13" fillId="6" borderId="3" xfId="0" applyFont="1" applyFill="1" applyBorder="1" applyAlignment="1" applyProtection="1">
      <alignment horizontal="left" vertical="top" wrapText="1"/>
      <protection locked="0"/>
    </xf>
    <xf numFmtId="0" fontId="4" fillId="6"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left" vertical="top" wrapText="1" indent="2"/>
      <protection locked="0"/>
    </xf>
    <xf numFmtId="164" fontId="13" fillId="0" borderId="3" xfId="0" applyNumberFormat="1" applyFont="1" applyBorder="1" applyAlignment="1" applyProtection="1">
      <alignment horizontal="center" vertical="center" wrapText="1"/>
      <protection locked="0"/>
    </xf>
    <xf numFmtId="164" fontId="13" fillId="0" borderId="3" xfId="0" applyNumberFormat="1" applyFont="1" applyFill="1" applyBorder="1" applyAlignment="1" applyProtection="1">
      <alignment horizontal="center" vertical="center" wrapText="1"/>
      <protection locked="0"/>
    </xf>
    <xf numFmtId="3" fontId="13" fillId="0" borderId="3" xfId="0" applyNumberFormat="1" applyFont="1" applyFill="1" applyBorder="1" applyAlignment="1" applyProtection="1">
      <alignment horizontal="center" vertical="center" wrapText="1"/>
      <protection locked="0"/>
    </xf>
    <xf numFmtId="3" fontId="4" fillId="0" borderId="3"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left" vertical="top" wrapText="1" indent="1"/>
      <protection locked="0"/>
    </xf>
    <xf numFmtId="49" fontId="13" fillId="0" borderId="3" xfId="0" applyNumberFormat="1" applyFont="1" applyFill="1" applyBorder="1" applyAlignment="1" applyProtection="1">
      <alignment horizontal="left" vertical="top" wrapText="1" indent="2"/>
      <protection locked="0"/>
    </xf>
    <xf numFmtId="49" fontId="13" fillId="0" borderId="4" xfId="0" applyNumberFormat="1" applyFont="1" applyFill="1" applyBorder="1" applyAlignment="1" applyProtection="1">
      <alignment horizontal="left" vertical="top" wrapText="1" indent="2"/>
      <protection locked="0"/>
    </xf>
    <xf numFmtId="0" fontId="13" fillId="0" borderId="6" xfId="0" applyFont="1" applyFill="1" applyBorder="1" applyAlignment="1" applyProtection="1">
      <alignment horizontal="left" vertical="top" wrapText="1" indent="1"/>
      <protection locked="0"/>
    </xf>
    <xf numFmtId="49" fontId="4" fillId="7" borderId="3" xfId="0" applyNumberFormat="1" applyFont="1" applyFill="1" applyBorder="1" applyAlignment="1" applyProtection="1">
      <alignment horizontal="center" vertical="top" wrapText="1"/>
      <protection locked="0"/>
    </xf>
    <xf numFmtId="0" fontId="4" fillId="7" borderId="3" xfId="0" applyFont="1" applyFill="1" applyBorder="1" applyAlignment="1" applyProtection="1">
      <alignment horizontal="center" vertical="center" wrapText="1"/>
      <protection locked="0"/>
    </xf>
    <xf numFmtId="3" fontId="4" fillId="7" borderId="3" xfId="0" applyNumberFormat="1"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left" vertical="top" wrapText="1" indent="1"/>
      <protection locked="0"/>
    </xf>
    <xf numFmtId="0" fontId="7" fillId="7" borderId="3"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left" vertical="top" wrapText="1"/>
      <protection locked="0"/>
    </xf>
    <xf numFmtId="49" fontId="3" fillId="0" borderId="3" xfId="0" applyNumberFormat="1" applyFont="1" applyBorder="1" applyAlignment="1" applyProtection="1">
      <alignment horizontal="center" vertical="top" wrapText="1"/>
      <protection locked="0"/>
    </xf>
    <xf numFmtId="0" fontId="4" fillId="0" borderId="3" xfId="0" applyFont="1" applyBorder="1" applyAlignment="1" applyProtection="1">
      <alignment horizontal="left" vertical="top" wrapText="1" indent="1"/>
      <protection locked="0"/>
    </xf>
    <xf numFmtId="49" fontId="4" fillId="0" borderId="0" xfId="0" applyNumberFormat="1" applyFont="1" applyAlignment="1" applyProtection="1">
      <alignment horizontal="left" vertical="top"/>
      <protection locked="0"/>
    </xf>
    <xf numFmtId="0" fontId="3"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4" fillId="0" borderId="0" xfId="0" applyNumberFormat="1" applyFont="1" applyFill="1" applyAlignment="1" applyProtection="1">
      <alignment horizontal="left" vertical="top"/>
      <protection locked="0"/>
    </xf>
    <xf numFmtId="14" fontId="13" fillId="0" borderId="3" xfId="0" applyNumberFormat="1" applyFont="1" applyFill="1" applyBorder="1" applyAlignment="1" applyProtection="1">
      <alignment horizontal="center" vertical="center" wrapText="1"/>
      <protection locked="0"/>
    </xf>
    <xf numFmtId="14" fontId="13" fillId="0" borderId="15" xfId="0" applyNumberFormat="1" applyFont="1" applyFill="1" applyBorder="1" applyAlignment="1" applyProtection="1">
      <alignment horizontal="center" vertical="center" wrapText="1"/>
      <protection locked="0"/>
    </xf>
    <xf numFmtId="3" fontId="4" fillId="0" borderId="15" xfId="0" applyNumberFormat="1" applyFont="1" applyFill="1" applyBorder="1" applyAlignment="1" applyProtection="1">
      <alignment horizontal="center" vertical="center" wrapText="1"/>
      <protection locked="0"/>
    </xf>
    <xf numFmtId="14" fontId="13" fillId="0" borderId="7" xfId="0" applyNumberFormat="1" applyFont="1" applyFill="1" applyBorder="1" applyAlignment="1" applyProtection="1">
      <alignment horizontal="center" vertical="center" wrapText="1"/>
      <protection locked="0"/>
    </xf>
    <xf numFmtId="3" fontId="4" fillId="0" borderId="7" xfId="0" applyNumberFormat="1" applyFont="1" applyFill="1" applyBorder="1" applyAlignment="1" applyProtection="1">
      <alignment horizontal="center" vertical="center" wrapText="1"/>
      <protection locked="0"/>
    </xf>
    <xf numFmtId="14" fontId="13" fillId="0" borderId="9" xfId="0" applyNumberFormat="1" applyFont="1" applyFill="1" applyBorder="1" applyAlignment="1" applyProtection="1">
      <alignment horizontal="center" vertical="center" wrapText="1"/>
      <protection locked="0"/>
    </xf>
    <xf numFmtId="3" fontId="4" fillId="0" borderId="9" xfId="0" applyNumberFormat="1" applyFont="1" applyFill="1" applyBorder="1" applyAlignment="1" applyProtection="1">
      <alignment horizontal="center" vertical="center" wrapText="1"/>
      <protection locked="0"/>
    </xf>
    <xf numFmtId="0" fontId="4" fillId="0" borderId="0" xfId="0" applyFont="1" applyProtection="1">
      <protection locked="0"/>
    </xf>
    <xf numFmtId="0" fontId="13" fillId="2" borderId="3" xfId="0" applyFont="1" applyFill="1" applyBorder="1" applyAlignment="1" applyProtection="1">
      <alignment horizontal="center" vertical="center" wrapText="1"/>
      <protection locked="0"/>
    </xf>
    <xf numFmtId="0" fontId="13" fillId="0" borderId="0" xfId="0" applyFont="1" applyProtection="1">
      <protection locked="0"/>
    </xf>
    <xf numFmtId="0" fontId="14" fillId="2" borderId="6" xfId="0" applyFont="1" applyFill="1" applyBorder="1" applyAlignment="1" applyProtection="1">
      <alignment horizontal="center" vertical="center" wrapText="1"/>
      <protection locked="0"/>
    </xf>
    <xf numFmtId="14" fontId="13" fillId="2" borderId="7" xfId="0" applyNumberFormat="1"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top" wrapText="1"/>
      <protection locked="0"/>
    </xf>
    <xf numFmtId="49" fontId="13" fillId="2" borderId="3" xfId="0" applyNumberFormat="1" applyFont="1" applyFill="1" applyBorder="1" applyAlignment="1" applyProtection="1">
      <alignment horizontal="left" vertical="top" wrapText="1"/>
      <protection locked="0"/>
    </xf>
    <xf numFmtId="164" fontId="13" fillId="0" borderId="3" xfId="0" applyNumberFormat="1"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49" fontId="13" fillId="0" borderId="3" xfId="0" applyNumberFormat="1" applyFont="1" applyFill="1" applyBorder="1" applyAlignment="1" applyProtection="1">
      <alignment horizontal="right" vertical="top" wrapText="1"/>
      <protection locked="0"/>
    </xf>
    <xf numFmtId="1" fontId="13" fillId="0" borderId="3" xfId="0" applyNumberFormat="1" applyFont="1" applyFill="1" applyBorder="1" applyAlignment="1" applyProtection="1">
      <alignment horizontal="center" vertical="top" wrapText="1"/>
      <protection locked="0"/>
    </xf>
    <xf numFmtId="0" fontId="13" fillId="0" borderId="0" xfId="0" applyFont="1" applyFill="1" applyProtection="1">
      <protection locked="0"/>
    </xf>
    <xf numFmtId="0" fontId="12" fillId="0" borderId="0" xfId="0" applyFont="1" applyBorder="1" applyAlignment="1" applyProtection="1">
      <alignment vertical="top" wrapText="1"/>
      <protection locked="0"/>
    </xf>
    <xf numFmtId="0" fontId="13" fillId="2" borderId="6" xfId="0" applyFont="1" applyFill="1" applyBorder="1" applyAlignment="1" applyProtection="1">
      <alignment horizontal="center" vertical="center" wrapText="1"/>
      <protection locked="0"/>
    </xf>
    <xf numFmtId="3" fontId="13" fillId="2" borderId="3" xfId="0" applyNumberFormat="1" applyFont="1" applyFill="1" applyBorder="1" applyAlignment="1" applyProtection="1">
      <alignment horizontal="center" vertical="center" wrapText="1"/>
      <protection locked="0"/>
    </xf>
    <xf numFmtId="0" fontId="11" fillId="0" borderId="0" xfId="0" applyFont="1" applyProtection="1">
      <protection locked="0"/>
    </xf>
    <xf numFmtId="0" fontId="12" fillId="0" borderId="0" xfId="0" applyFont="1" applyAlignment="1" applyProtection="1">
      <alignment horizontal="left" vertical="top" wrapText="1"/>
      <protection locked="0"/>
    </xf>
    <xf numFmtId="0" fontId="26" fillId="0" borderId="0"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13" fillId="0" borderId="0" xfId="0" applyFont="1" applyAlignment="1" applyProtection="1">
      <alignment horizontal="left" vertical="top" wrapText="1"/>
      <protection locked="0"/>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6" xfId="0" applyFont="1" applyBorder="1" applyAlignment="1" applyProtection="1">
      <alignment horizontal="center" vertical="top" wrapText="1"/>
      <protection locked="0"/>
    </xf>
    <xf numFmtId="0" fontId="13" fillId="0" borderId="13" xfId="0" applyFont="1" applyBorder="1" applyAlignment="1" applyProtection="1">
      <alignment horizontal="left" vertical="top" wrapText="1"/>
      <protection locked="0"/>
    </xf>
    <xf numFmtId="0" fontId="13" fillId="0" borderId="19" xfId="0" applyNumberFormat="1" applyFont="1" applyBorder="1" applyAlignment="1" applyProtection="1">
      <alignment horizontal="center" vertical="center" wrapText="1"/>
      <protection locked="0"/>
    </xf>
    <xf numFmtId="0" fontId="13" fillId="0" borderId="6" xfId="0" applyNumberFormat="1" applyFont="1" applyBorder="1" applyAlignment="1" applyProtection="1">
      <alignment horizontal="center" vertical="center" wrapText="1"/>
      <protection locked="0"/>
    </xf>
    <xf numFmtId="0" fontId="13" fillId="0" borderId="20" xfId="0" applyNumberFormat="1" applyFont="1" applyBorder="1" applyAlignment="1" applyProtection="1">
      <alignment horizontal="center" vertical="center" wrapText="1"/>
      <protection locked="0"/>
    </xf>
    <xf numFmtId="0" fontId="13" fillId="0" borderId="12" xfId="0" applyNumberFormat="1" applyFont="1" applyBorder="1" applyAlignment="1" applyProtection="1">
      <alignment horizontal="center" vertical="center" wrapText="1"/>
      <protection locked="0"/>
    </xf>
    <xf numFmtId="0" fontId="13" fillId="0" borderId="13" xfId="0" applyNumberFormat="1" applyFont="1" applyBorder="1" applyAlignment="1" applyProtection="1">
      <alignment horizontal="center" vertical="center" wrapText="1"/>
      <protection locked="0"/>
    </xf>
    <xf numFmtId="0" fontId="13" fillId="0" borderId="7" xfId="0" applyFont="1" applyBorder="1" applyAlignment="1" applyProtection="1">
      <alignment horizontal="center" vertical="top" wrapText="1"/>
      <protection locked="0"/>
    </xf>
    <xf numFmtId="0" fontId="13" fillId="0" borderId="11" xfId="0" applyFont="1" applyBorder="1" applyAlignment="1" applyProtection="1">
      <alignment horizontal="left" vertical="top" wrapText="1" indent="2"/>
      <protection locked="0"/>
    </xf>
    <xf numFmtId="0" fontId="13" fillId="0" borderId="21" xfId="0" applyNumberFormat="1" applyFont="1" applyBorder="1" applyAlignment="1" applyProtection="1">
      <alignment horizontal="center" vertical="center" wrapText="1"/>
      <protection locked="0"/>
    </xf>
    <xf numFmtId="0" fontId="13" fillId="0" borderId="7" xfId="0" applyNumberFormat="1" applyFont="1" applyBorder="1" applyAlignment="1" applyProtection="1">
      <alignment horizontal="center" vertical="center" wrapText="1"/>
      <protection locked="0"/>
    </xf>
    <xf numFmtId="0" fontId="13" fillId="0" borderId="22" xfId="0" applyNumberFormat="1" applyFont="1" applyBorder="1" applyAlignment="1" applyProtection="1">
      <alignment horizontal="center" vertical="center" wrapText="1"/>
      <protection locked="0"/>
    </xf>
    <xf numFmtId="0" fontId="13" fillId="0" borderId="16" xfId="0" applyNumberFormat="1" applyFont="1" applyBorder="1" applyAlignment="1" applyProtection="1">
      <alignment horizontal="center" vertical="center" wrapText="1"/>
      <protection locked="0"/>
    </xf>
    <xf numFmtId="0" fontId="13" fillId="0" borderId="11" xfId="0" applyNumberFormat="1" applyFont="1" applyBorder="1" applyAlignment="1" applyProtection="1">
      <alignment horizontal="center" vertical="center" wrapText="1"/>
      <protection locked="0"/>
    </xf>
    <xf numFmtId="0" fontId="13" fillId="0" borderId="3" xfId="0" applyFont="1" applyBorder="1" applyAlignment="1" applyProtection="1">
      <alignment horizontal="center" vertical="top" wrapText="1"/>
      <protection locked="0"/>
    </xf>
    <xf numFmtId="0" fontId="13" fillId="0" borderId="4" xfId="0" applyFont="1" applyBorder="1" applyAlignment="1" applyProtection="1">
      <alignment horizontal="left" vertical="top" wrapText="1" indent="2"/>
      <protection locked="0"/>
    </xf>
    <xf numFmtId="0" fontId="13" fillId="0" borderId="17" xfId="0" applyNumberFormat="1" applyFont="1" applyBorder="1" applyAlignment="1" applyProtection="1">
      <alignment horizontal="center" vertical="center" wrapText="1"/>
      <protection locked="0"/>
    </xf>
    <xf numFmtId="0" fontId="13" fillId="0" borderId="3" xfId="0" applyNumberFormat="1" applyFont="1" applyBorder="1" applyAlignment="1" applyProtection="1">
      <alignment horizontal="center" vertical="center" wrapText="1"/>
      <protection locked="0"/>
    </xf>
    <xf numFmtId="0" fontId="13" fillId="0" borderId="18" xfId="0" applyNumberFormat="1" applyFont="1" applyBorder="1" applyAlignment="1" applyProtection="1">
      <alignment horizontal="center" vertical="center" wrapText="1"/>
      <protection locked="0"/>
    </xf>
    <xf numFmtId="0" fontId="13" fillId="0" borderId="5" xfId="0" applyNumberFormat="1" applyFont="1" applyBorder="1" applyAlignment="1" applyProtection="1">
      <alignment horizontal="center" vertical="center" wrapText="1"/>
      <protection locked="0"/>
    </xf>
    <xf numFmtId="0" fontId="13" fillId="0" borderId="4" xfId="0" applyNumberFormat="1" applyFont="1" applyBorder="1" applyAlignment="1" applyProtection="1">
      <alignment horizontal="center" vertical="center" wrapText="1"/>
      <protection locked="0"/>
    </xf>
    <xf numFmtId="0" fontId="27" fillId="0" borderId="4" xfId="0" applyFont="1" applyBorder="1" applyAlignment="1" applyProtection="1">
      <alignment horizontal="left" vertical="top" wrapText="1" indent="2"/>
      <protection locked="0"/>
    </xf>
    <xf numFmtId="0" fontId="3" fillId="0" borderId="0" xfId="0" applyFont="1" applyAlignment="1" applyProtection="1">
      <alignment horizontal="left" vertical="top" wrapText="1"/>
      <protection locked="0"/>
    </xf>
    <xf numFmtId="0" fontId="13" fillId="0" borderId="3" xfId="0" applyNumberFormat="1"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5" xfId="0" applyNumberFormat="1"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4" fillId="0" borderId="0" xfId="0" applyFont="1" applyAlignment="1" applyProtection="1">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4" fillId="0" borderId="0" xfId="0" applyFont="1" applyAlignment="1" applyProtection="1">
      <alignment horizontal="left" vertical="top"/>
      <protection locked="0"/>
    </xf>
    <xf numFmtId="0" fontId="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49" fontId="17" fillId="0" borderId="0" xfId="0" applyNumberFormat="1" applyFont="1" applyAlignment="1" applyProtection="1">
      <alignment vertical="center"/>
      <protection locked="0"/>
    </xf>
    <xf numFmtId="0" fontId="19" fillId="0" borderId="0" xfId="0" applyFont="1" applyProtection="1">
      <protection locked="0"/>
    </xf>
    <xf numFmtId="3" fontId="4" fillId="0" borderId="3" xfId="0" applyNumberFormat="1" applyFont="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164" fontId="13" fillId="0" borderId="3" xfId="0" applyNumberFormat="1" applyFont="1" applyBorder="1" applyAlignment="1" applyProtection="1">
      <alignment horizontal="center" vertical="center" wrapText="1"/>
    </xf>
    <xf numFmtId="164" fontId="13" fillId="0" borderId="3" xfId="0" applyNumberFormat="1" applyFont="1" applyFill="1" applyBorder="1" applyAlignment="1" applyProtection="1">
      <alignment horizontal="center" vertical="center" wrapText="1"/>
    </xf>
    <xf numFmtId="3" fontId="4" fillId="0" borderId="3" xfId="0" applyNumberFormat="1" applyFont="1" applyFill="1" applyBorder="1" applyAlignment="1" applyProtection="1">
      <alignment horizontal="center" vertical="center" wrapText="1"/>
    </xf>
    <xf numFmtId="3" fontId="4" fillId="7" borderId="3" xfId="0" applyNumberFormat="1" applyFont="1" applyFill="1" applyBorder="1" applyAlignment="1" applyProtection="1">
      <alignment horizontal="center" vertical="center" wrapText="1"/>
    </xf>
    <xf numFmtId="3" fontId="13" fillId="7" borderId="3" xfId="0" applyNumberFormat="1" applyFont="1" applyFill="1" applyBorder="1" applyAlignment="1" applyProtection="1">
      <alignment horizontal="center" vertical="center" wrapText="1"/>
    </xf>
    <xf numFmtId="164" fontId="4" fillId="0" borderId="3" xfId="0" applyNumberFormat="1" applyFont="1" applyBorder="1" applyAlignment="1" applyProtection="1">
      <alignment horizontal="center" vertical="center" wrapText="1"/>
    </xf>
    <xf numFmtId="164" fontId="13" fillId="7" borderId="3" xfId="0" applyNumberFormat="1" applyFont="1" applyFill="1" applyBorder="1" applyAlignment="1" applyProtection="1">
      <alignment horizontal="center" vertical="center" wrapText="1"/>
    </xf>
    <xf numFmtId="164" fontId="4" fillId="0" borderId="3" xfId="0" applyNumberFormat="1" applyFont="1" applyBorder="1" applyAlignment="1" applyProtection="1">
      <alignment horizontal="center" vertical="center" wrapText="1"/>
    </xf>
    <xf numFmtId="3" fontId="4" fillId="0" borderId="15" xfId="0" applyNumberFormat="1" applyFont="1" applyFill="1" applyBorder="1" applyAlignment="1" applyProtection="1">
      <alignment horizontal="center" vertical="center" wrapText="1"/>
    </xf>
    <xf numFmtId="3" fontId="4" fillId="0" borderId="7" xfId="0" applyNumberFormat="1" applyFont="1" applyFill="1" applyBorder="1" applyAlignment="1" applyProtection="1">
      <alignment horizontal="center" vertical="center" wrapText="1"/>
    </xf>
    <xf numFmtId="3" fontId="4" fillId="0" borderId="9"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top" wrapText="1"/>
      <protection locked="0"/>
    </xf>
    <xf numFmtId="0" fontId="33" fillId="0" borderId="3" xfId="0" applyFont="1" applyBorder="1" applyAlignment="1" applyProtection="1">
      <alignment horizontal="right" vertical="top" wrapText="1"/>
      <protection locked="0"/>
    </xf>
    <xf numFmtId="0" fontId="3" fillId="0" borderId="3" xfId="0" applyFont="1" applyBorder="1" applyAlignment="1" applyProtection="1">
      <alignment horizontal="right" vertical="top" wrapText="1"/>
      <protection locked="0"/>
    </xf>
    <xf numFmtId="0" fontId="32" fillId="0" borderId="3" xfId="0" applyFont="1" applyFill="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164" fontId="4" fillId="0" borderId="0" xfId="0" applyNumberFormat="1" applyFont="1" applyBorder="1" applyAlignment="1" applyProtection="1">
      <alignment horizontal="center" vertical="center" wrapText="1"/>
      <protection locked="0"/>
    </xf>
    <xf numFmtId="164" fontId="19" fillId="0" borderId="3" xfId="0" applyNumberFormat="1" applyFont="1" applyBorder="1" applyAlignment="1" applyProtection="1">
      <alignment horizontal="center" vertical="center" wrapText="1"/>
    </xf>
    <xf numFmtId="3" fontId="11" fillId="2" borderId="3" xfId="0" applyNumberFormat="1" applyFont="1" applyFill="1" applyBorder="1" applyAlignment="1" applyProtection="1">
      <alignment horizontal="center" vertical="center" wrapText="1"/>
    </xf>
    <xf numFmtId="0" fontId="13" fillId="0" borderId="19" xfId="0" applyNumberFormat="1" applyFont="1" applyBorder="1" applyAlignment="1" applyProtection="1">
      <alignment horizontal="center" vertical="center" wrapText="1"/>
    </xf>
    <xf numFmtId="0" fontId="13" fillId="0" borderId="6" xfId="0" applyNumberFormat="1" applyFont="1" applyBorder="1" applyAlignment="1" applyProtection="1">
      <alignment horizontal="center" vertical="center" wrapText="1"/>
    </xf>
    <xf numFmtId="0" fontId="13" fillId="0" borderId="20" xfId="0" applyNumberFormat="1" applyFont="1" applyBorder="1" applyAlignment="1" applyProtection="1">
      <alignment horizontal="center" vertical="center" wrapText="1"/>
    </xf>
    <xf numFmtId="0" fontId="13" fillId="0" borderId="12" xfId="0" applyNumberFormat="1" applyFont="1" applyBorder="1" applyAlignment="1" applyProtection="1">
      <alignment horizontal="center" vertical="center" wrapText="1"/>
    </xf>
    <xf numFmtId="0" fontId="13" fillId="0" borderId="13" xfId="0" applyNumberFormat="1" applyFont="1" applyBorder="1" applyAlignment="1" applyProtection="1">
      <alignment horizontal="center" vertical="center" wrapText="1"/>
    </xf>
    <xf numFmtId="0" fontId="13" fillId="0" borderId="17" xfId="0" applyNumberFormat="1" applyFont="1" applyBorder="1" applyAlignment="1" applyProtection="1">
      <alignment horizontal="center" vertical="center" wrapText="1"/>
    </xf>
    <xf numFmtId="0" fontId="13" fillId="0" borderId="5" xfId="0" applyNumberFormat="1" applyFont="1" applyBorder="1" applyAlignment="1" applyProtection="1">
      <alignment horizontal="center" vertical="center" wrapText="1"/>
    </xf>
    <xf numFmtId="0" fontId="13" fillId="0" borderId="3" xfId="0" applyFont="1" applyBorder="1" applyAlignment="1" applyProtection="1">
      <alignment horizontal="left" vertical="top" wrapText="1"/>
      <protection locked="0"/>
    </xf>
    <xf numFmtId="0" fontId="13" fillId="0" borderId="6" xfId="0" applyFont="1" applyFill="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3" xfId="0" applyFont="1" applyBorder="1" applyAlignment="1">
      <alignment horizontal="left" vertical="top" wrapText="1"/>
    </xf>
    <xf numFmtId="0" fontId="13" fillId="0" borderId="3" xfId="0" applyNumberFormat="1" applyFont="1" applyBorder="1" applyAlignment="1">
      <alignment horizontal="left" vertical="top" wrapText="1"/>
    </xf>
    <xf numFmtId="14" fontId="13" fillId="0" borderId="3" xfId="0" applyNumberFormat="1" applyFont="1" applyBorder="1" applyAlignment="1">
      <alignment horizontal="left" vertical="top" wrapText="1"/>
    </xf>
    <xf numFmtId="0" fontId="4" fillId="0" borderId="3" xfId="0" applyFont="1" applyBorder="1" applyAlignment="1">
      <alignment horizontal="justify"/>
    </xf>
    <xf numFmtId="14" fontId="13" fillId="0" borderId="3" xfId="0" applyNumberFormat="1" applyFont="1" applyBorder="1" applyAlignment="1" applyProtection="1">
      <alignment horizontal="left" vertical="top" wrapText="1"/>
      <protection locked="0"/>
    </xf>
    <xf numFmtId="0" fontId="35" fillId="0" borderId="3" xfId="18" applyNumberFormat="1" applyFont="1" applyFill="1" applyBorder="1" applyAlignment="1" applyProtection="1">
      <alignment horizontal="left"/>
    </xf>
    <xf numFmtId="49" fontId="4" fillId="0" borderId="7"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left" vertical="top" wrapText="1"/>
      <protection locked="0"/>
    </xf>
    <xf numFmtId="0" fontId="4" fillId="0" borderId="0" xfId="0" applyFont="1" applyAlignment="1">
      <alignment vertical="center"/>
    </xf>
    <xf numFmtId="0" fontId="36" fillId="0" borderId="3" xfId="0" applyFont="1" applyFill="1" applyBorder="1" applyAlignment="1" applyProtection="1">
      <alignment horizontal="left" vertical="top" wrapText="1"/>
      <protection locked="0"/>
    </xf>
    <xf numFmtId="14" fontId="13" fillId="0" borderId="3" xfId="0" applyNumberFormat="1" applyFont="1" applyFill="1" applyBorder="1" applyAlignment="1" applyProtection="1">
      <alignment horizontal="left" vertical="top" wrapText="1"/>
      <protection locked="0"/>
    </xf>
    <xf numFmtId="49" fontId="13" fillId="0" borderId="7" xfId="0" applyNumberFormat="1" applyFont="1" applyFill="1" applyBorder="1" applyAlignment="1" applyProtection="1">
      <alignment horizontal="center" vertical="top" wrapText="1"/>
      <protection locked="0"/>
    </xf>
    <xf numFmtId="0" fontId="37" fillId="0" borderId="3" xfId="53" applyFill="1" applyBorder="1" applyAlignment="1" applyProtection="1">
      <alignment horizontal="left" vertical="top" wrapText="1"/>
      <protection locked="0"/>
    </xf>
    <xf numFmtId="49" fontId="13" fillId="0" borderId="6" xfId="0" applyNumberFormat="1" applyFont="1" applyFill="1" applyBorder="1" applyAlignment="1" applyProtection="1">
      <alignment horizontal="center" vertical="top" wrapText="1"/>
      <protection locked="0"/>
    </xf>
    <xf numFmtId="14" fontId="13" fillId="0" borderId="7" xfId="0" applyNumberFormat="1" applyFont="1" applyBorder="1" applyAlignment="1">
      <alignment horizontal="left" vertical="top" wrapText="1"/>
    </xf>
    <xf numFmtId="0" fontId="37" fillId="0" borderId="3" xfId="53" applyBorder="1" applyAlignment="1" applyProtection="1">
      <alignment horizontal="left" vertical="top" wrapText="1"/>
      <protection locked="0"/>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37" fillId="0" borderId="3" xfId="53" applyBorder="1" applyAlignment="1">
      <alignment horizontal="left" vertical="top" wrapText="1"/>
    </xf>
    <xf numFmtId="0" fontId="13" fillId="0" borderId="3" xfId="0" applyFont="1" applyBorder="1" applyAlignment="1">
      <alignment horizontal="left" vertical="top" wrapText="1"/>
    </xf>
    <xf numFmtId="14" fontId="13" fillId="0" borderId="3" xfId="0" applyNumberFormat="1" applyFont="1" applyBorder="1" applyAlignment="1">
      <alignment horizontal="left" vertical="top" wrapText="1"/>
    </xf>
    <xf numFmtId="0" fontId="13" fillId="0" borderId="3" xfId="0" applyFont="1" applyBorder="1" applyAlignment="1">
      <alignment horizontal="left" vertical="top" wrapText="1"/>
    </xf>
    <xf numFmtId="14" fontId="13" fillId="0" borderId="3" xfId="0" applyNumberFormat="1" applyFont="1" applyBorder="1" applyAlignment="1">
      <alignment horizontal="left" vertical="top" wrapText="1"/>
    </xf>
    <xf numFmtId="3" fontId="10" fillId="0" borderId="3" xfId="0" applyNumberFormat="1" applyFont="1" applyFill="1" applyBorder="1" applyAlignment="1" applyProtection="1">
      <alignment horizontal="center" vertical="center" wrapText="1"/>
      <protection locked="0"/>
    </xf>
    <xf numFmtId="0" fontId="13" fillId="0" borderId="3" xfId="0" applyFont="1" applyBorder="1" applyAlignment="1">
      <alignment horizontal="left" vertical="top" wrapText="1"/>
    </xf>
    <xf numFmtId="0" fontId="13" fillId="0" borderId="6" xfId="0" applyFont="1" applyFill="1" applyBorder="1" applyAlignment="1">
      <alignment horizontal="left" vertical="top" wrapText="1"/>
    </xf>
    <xf numFmtId="14" fontId="13" fillId="0" borderId="3" xfId="0" applyNumberFormat="1" applyFont="1" applyBorder="1" applyAlignment="1">
      <alignment horizontal="left" vertical="top" wrapText="1"/>
    </xf>
    <xf numFmtId="49" fontId="13" fillId="0" borderId="3" xfId="0" applyNumberFormat="1" applyFont="1" applyFill="1" applyBorder="1" applyAlignment="1" applyProtection="1">
      <alignment horizontal="center" vertical="top" wrapText="1"/>
      <protection locked="0"/>
    </xf>
    <xf numFmtId="0" fontId="10" fillId="0" borderId="3" xfId="0" applyFont="1" applyFill="1" applyBorder="1" applyAlignment="1" applyProtection="1">
      <alignment horizontal="left" vertical="top" wrapText="1" indent="2"/>
      <protection locked="0"/>
    </xf>
    <xf numFmtId="0" fontId="13" fillId="0" borderId="3" xfId="0" applyFont="1" applyFill="1" applyBorder="1" applyAlignment="1" applyProtection="1">
      <alignment horizontal="left" vertical="top" wrapText="1" indent="2"/>
      <protection locked="0"/>
    </xf>
    <xf numFmtId="0" fontId="13" fillId="0" borderId="7" xfId="0" applyFont="1" applyBorder="1" applyAlignment="1" applyProtection="1">
      <alignment horizontal="left" vertical="top" wrapText="1"/>
      <protection locked="0"/>
    </xf>
    <xf numFmtId="0" fontId="13" fillId="0" borderId="3" xfId="0" applyFont="1" applyBorder="1" applyAlignment="1" applyProtection="1">
      <alignment horizontal="left" vertical="top" wrapText="1"/>
      <protection locked="0"/>
    </xf>
    <xf numFmtId="0" fontId="13" fillId="0" borderId="3" xfId="0" applyFont="1" applyFill="1" applyBorder="1" applyAlignment="1">
      <alignment wrapText="1"/>
    </xf>
    <xf numFmtId="0" fontId="4" fillId="0" borderId="3" xfId="0" applyFont="1" applyBorder="1" applyAlignment="1">
      <alignment horizontal="left" vertical="top" wrapText="1"/>
    </xf>
    <xf numFmtId="49" fontId="13" fillId="2" borderId="3" xfId="0" applyNumberFormat="1" applyFont="1" applyFill="1" applyBorder="1" applyAlignment="1">
      <alignment horizontal="left" vertical="top" wrapText="1"/>
    </xf>
    <xf numFmtId="0" fontId="4" fillId="0" borderId="0" xfId="0" applyFont="1"/>
    <xf numFmtId="0" fontId="4" fillId="0" borderId="3" xfId="0" applyFont="1" applyBorder="1" applyAlignment="1">
      <alignment horizontal="justify" vertical="center" wrapText="1"/>
    </xf>
    <xf numFmtId="0" fontId="37" fillId="0" borderId="23" xfId="53" applyBorder="1"/>
    <xf numFmtId="0" fontId="37" fillId="0" borderId="24" xfId="53" applyBorder="1"/>
    <xf numFmtId="0" fontId="37" fillId="0" borderId="15" xfId="53" applyBorder="1"/>
    <xf numFmtId="0" fontId="37" fillId="0" borderId="6" xfId="53" applyBorder="1"/>
    <xf numFmtId="0" fontId="37" fillId="0" borderId="0" xfId="53"/>
    <xf numFmtId="49" fontId="4" fillId="0" borderId="3" xfId="0" applyNumberFormat="1" applyFont="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0" fontId="6" fillId="0" borderId="0" xfId="0" applyFont="1" applyAlignment="1" applyProtection="1">
      <alignment horizontal="center"/>
      <protection locked="0"/>
    </xf>
    <xf numFmtId="0" fontId="6" fillId="0" borderId="0" xfId="0" applyFont="1" applyBorder="1" applyAlignment="1" applyProtection="1">
      <alignment horizontal="center"/>
      <protection locked="0"/>
    </xf>
    <xf numFmtId="0" fontId="8" fillId="0" borderId="1" xfId="0" applyFont="1" applyBorder="1" applyAlignment="1" applyProtection="1">
      <alignment horizontal="center" vertical="top"/>
      <protection locked="0"/>
    </xf>
    <xf numFmtId="49" fontId="4" fillId="0" borderId="6" xfId="0" applyNumberFormat="1" applyFont="1" applyFill="1" applyBorder="1" applyAlignment="1" applyProtection="1">
      <alignment horizontal="center" vertical="top" wrapText="1"/>
      <protection locked="0"/>
    </xf>
    <xf numFmtId="49" fontId="4" fillId="0" borderId="9" xfId="0" applyNumberFormat="1" applyFont="1" applyFill="1" applyBorder="1" applyAlignment="1" applyProtection="1">
      <alignment horizontal="center" vertical="top" wrapText="1"/>
      <protection locked="0"/>
    </xf>
    <xf numFmtId="49" fontId="4" fillId="0" borderId="7"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left" vertical="top" wrapText="1"/>
      <protection locked="0"/>
    </xf>
    <xf numFmtId="0" fontId="13" fillId="0" borderId="9"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2" fillId="0" borderId="0" xfId="0" applyNumberFormat="1" applyFont="1" applyAlignment="1" applyProtection="1">
      <alignment horizontal="left" vertical="top" wrapText="1"/>
      <protection locked="0"/>
    </xf>
    <xf numFmtId="49" fontId="13" fillId="0" borderId="6" xfId="0" applyNumberFormat="1" applyFont="1" applyFill="1" applyBorder="1" applyAlignment="1" applyProtection="1">
      <alignment horizontal="center" vertical="top" wrapText="1"/>
      <protection locked="0"/>
    </xf>
    <xf numFmtId="49" fontId="13" fillId="0" borderId="9" xfId="0" applyNumberFormat="1" applyFont="1" applyFill="1" applyBorder="1" applyAlignment="1" applyProtection="1">
      <alignment horizontal="center" vertical="top" wrapText="1"/>
      <protection locked="0"/>
    </xf>
    <xf numFmtId="49" fontId="13" fillId="0" borderId="7" xfId="0" applyNumberFormat="1" applyFont="1" applyFill="1" applyBorder="1" applyAlignment="1" applyProtection="1">
      <alignment horizontal="center" vertical="top" wrapText="1"/>
      <protection locked="0"/>
    </xf>
    <xf numFmtId="0" fontId="13" fillId="0" borderId="6" xfId="0" applyFont="1" applyFill="1" applyBorder="1" applyAlignment="1" applyProtection="1">
      <alignment horizontal="left" vertical="top" wrapText="1" indent="2"/>
      <protection locked="0"/>
    </xf>
    <xf numFmtId="0" fontId="13" fillId="0" borderId="9" xfId="0" applyFont="1" applyFill="1" applyBorder="1" applyAlignment="1" applyProtection="1">
      <alignment horizontal="left" vertical="top" wrapText="1" indent="2"/>
      <protection locked="0"/>
    </xf>
    <xf numFmtId="49" fontId="7" fillId="0" borderId="6" xfId="0" applyNumberFormat="1" applyFont="1" applyBorder="1" applyAlignment="1" applyProtection="1">
      <alignment horizontal="center" vertical="top" wrapText="1"/>
      <protection locked="0"/>
    </xf>
    <xf numFmtId="49" fontId="7" fillId="0" borderId="9" xfId="0" applyNumberFormat="1" applyFont="1" applyBorder="1" applyAlignment="1" applyProtection="1">
      <alignment horizontal="center" vertical="top" wrapText="1"/>
      <protection locked="0"/>
    </xf>
    <xf numFmtId="49" fontId="7" fillId="0" borderId="7" xfId="0" applyNumberFormat="1" applyFont="1" applyBorder="1" applyAlignment="1" applyProtection="1">
      <alignment horizontal="center" vertical="top" wrapText="1"/>
      <protection locked="0"/>
    </xf>
    <xf numFmtId="49" fontId="13" fillId="0" borderId="6" xfId="0" applyNumberFormat="1" applyFont="1" applyBorder="1" applyAlignment="1" applyProtection="1">
      <alignment horizontal="center" vertical="top" wrapText="1"/>
      <protection locked="0"/>
    </xf>
    <xf numFmtId="49" fontId="13" fillId="0" borderId="7" xfId="0" applyNumberFormat="1" applyFont="1" applyBorder="1" applyAlignment="1" applyProtection="1">
      <alignment horizontal="center" vertical="top" wrapText="1"/>
      <protection locked="0"/>
    </xf>
    <xf numFmtId="0" fontId="13" fillId="0" borderId="6"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49" fontId="4" fillId="0" borderId="3" xfId="0" applyNumberFormat="1" applyFont="1" applyBorder="1" applyAlignment="1" applyProtection="1">
      <alignment horizontal="center" vertical="top" wrapText="1"/>
      <protection locked="0"/>
    </xf>
    <xf numFmtId="0" fontId="13" fillId="0" borderId="3" xfId="0" applyFont="1" applyBorder="1" applyAlignment="1" applyProtection="1">
      <alignment horizontal="left" vertical="top" wrapText="1"/>
      <protection locked="0"/>
    </xf>
    <xf numFmtId="49" fontId="4" fillId="0" borderId="6" xfId="0" applyNumberFormat="1" applyFont="1" applyBorder="1" applyAlignment="1" applyProtection="1">
      <alignment horizontal="center" vertical="top" wrapText="1"/>
      <protection locked="0"/>
    </xf>
    <xf numFmtId="49" fontId="4" fillId="0" borderId="9" xfId="0" applyNumberFormat="1" applyFont="1" applyBorder="1" applyAlignment="1" applyProtection="1">
      <alignment horizontal="center" vertical="top" wrapText="1"/>
      <protection locked="0"/>
    </xf>
    <xf numFmtId="49" fontId="17" fillId="0" borderId="0" xfId="0" applyNumberFormat="1" applyFont="1" applyAlignment="1" applyProtection="1">
      <alignment horizontal="center"/>
      <protection locked="0"/>
    </xf>
    <xf numFmtId="49" fontId="4" fillId="0" borderId="7" xfId="0" applyNumberFormat="1" applyFont="1" applyBorder="1" applyAlignment="1" applyProtection="1">
      <alignment horizontal="center"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4" fillId="0" borderId="6"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49" fontId="4" fillId="6" borderId="6" xfId="0" applyNumberFormat="1" applyFont="1" applyFill="1" applyBorder="1" applyAlignment="1" applyProtection="1">
      <alignment horizontal="center" vertical="top" wrapText="1"/>
      <protection locked="0"/>
    </xf>
    <xf numFmtId="49" fontId="4" fillId="6" borderId="7" xfId="0" applyNumberFormat="1" applyFont="1" applyFill="1" applyBorder="1" applyAlignment="1" applyProtection="1">
      <alignment horizontal="center" vertical="top" wrapText="1"/>
      <protection locked="0"/>
    </xf>
    <xf numFmtId="0" fontId="4" fillId="6" borderId="6" xfId="0"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164" fontId="13" fillId="6" borderId="6" xfId="0" applyNumberFormat="1" applyFont="1" applyFill="1" applyBorder="1" applyAlignment="1" applyProtection="1">
      <alignment horizontal="center" vertical="center" wrapText="1"/>
    </xf>
    <xf numFmtId="164" fontId="13" fillId="6" borderId="7" xfId="0" applyNumberFormat="1" applyFont="1" applyFill="1" applyBorder="1" applyAlignment="1" applyProtection="1">
      <alignment horizontal="center" vertical="center" wrapText="1"/>
    </xf>
    <xf numFmtId="0" fontId="12" fillId="0" borderId="0" xfId="0" applyFont="1" applyBorder="1" applyAlignment="1" applyProtection="1">
      <alignment horizontal="left" vertical="top" wrapText="1"/>
      <protection locked="0"/>
    </xf>
    <xf numFmtId="49" fontId="4" fillId="4" borderId="3" xfId="0" applyNumberFormat="1"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center" wrapText="1"/>
      <protection locked="0"/>
    </xf>
    <xf numFmtId="3" fontId="4" fillId="4" borderId="3" xfId="0" applyNumberFormat="1" applyFont="1" applyFill="1" applyBorder="1" applyAlignment="1" applyProtection="1">
      <alignment horizontal="center" vertical="center" wrapText="1"/>
    </xf>
    <xf numFmtId="3" fontId="4" fillId="4" borderId="7" xfId="0" applyNumberFormat="1" applyFont="1" applyFill="1" applyBorder="1" applyAlignment="1" applyProtection="1">
      <alignment horizontal="center" vertical="center" wrapText="1"/>
    </xf>
    <xf numFmtId="49" fontId="4" fillId="0" borderId="4" xfId="0" applyNumberFormat="1" applyFont="1" applyBorder="1" applyAlignment="1" applyProtection="1">
      <alignment horizontal="left" vertical="top" wrapText="1"/>
      <protection locked="0"/>
    </xf>
    <xf numFmtId="49" fontId="4" fillId="0" borderId="8" xfId="0" applyNumberFormat="1" applyFont="1" applyBorder="1" applyAlignment="1" applyProtection="1">
      <alignment horizontal="left" vertical="top" wrapText="1"/>
      <protection locked="0"/>
    </xf>
    <xf numFmtId="49" fontId="4" fillId="0" borderId="5" xfId="0" applyNumberFormat="1" applyFont="1" applyBorder="1" applyAlignment="1" applyProtection="1">
      <alignment horizontal="left" vertical="top" wrapText="1"/>
      <protection locked="0"/>
    </xf>
    <xf numFmtId="0" fontId="4" fillId="0" borderId="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2" fillId="0" borderId="0" xfId="0" applyFont="1" applyFill="1" applyBorder="1" applyAlignment="1" applyProtection="1">
      <alignment horizontal="left" vertical="top" wrapText="1"/>
      <protection locked="0"/>
    </xf>
    <xf numFmtId="164" fontId="13" fillId="4" borderId="3" xfId="0" applyNumberFormat="1" applyFont="1" applyFill="1" applyBorder="1" applyAlignment="1" applyProtection="1">
      <alignment horizontal="center" vertical="center" wrapText="1"/>
    </xf>
    <xf numFmtId="164" fontId="4" fillId="4" borderId="3" xfId="0" applyNumberFormat="1" applyFont="1" applyFill="1" applyBorder="1" applyAlignment="1" applyProtection="1">
      <alignment horizontal="center" vertical="center" wrapText="1"/>
    </xf>
    <xf numFmtId="49" fontId="4" fillId="5" borderId="3" xfId="0" applyNumberFormat="1" applyFont="1" applyFill="1" applyBorder="1" applyAlignment="1" applyProtection="1">
      <alignment horizontal="center" vertical="top" wrapText="1"/>
      <protection locked="0"/>
    </xf>
    <xf numFmtId="0" fontId="4" fillId="5" borderId="3" xfId="0" applyFont="1" applyFill="1" applyBorder="1" applyAlignment="1" applyProtection="1">
      <alignment horizontal="center" vertical="center" wrapText="1"/>
      <protection locked="0"/>
    </xf>
    <xf numFmtId="3" fontId="4" fillId="5" borderId="3" xfId="0" applyNumberFormat="1" applyFont="1" applyFill="1" applyBorder="1" applyAlignment="1" applyProtection="1">
      <alignment horizontal="center" vertical="center" wrapText="1"/>
    </xf>
    <xf numFmtId="49" fontId="12" fillId="0" borderId="0" xfId="0" applyNumberFormat="1" applyFont="1" applyAlignment="1" applyProtection="1">
      <alignment horizontal="left" vertical="top" wrapText="1"/>
      <protection locked="0"/>
    </xf>
    <xf numFmtId="0" fontId="17" fillId="0" borderId="0" xfId="0" applyFont="1" applyAlignment="1" applyProtection="1">
      <alignment horizontal="center"/>
      <protection locked="0"/>
    </xf>
    <xf numFmtId="164" fontId="4" fillId="0" borderId="3" xfId="0" applyNumberFormat="1" applyFont="1" applyBorder="1" applyAlignment="1" applyProtection="1">
      <alignment horizontal="center" vertical="center" wrapText="1"/>
    </xf>
    <xf numFmtId="164" fontId="13" fillId="5" borderId="3" xfId="0" applyNumberFormat="1" applyFont="1" applyFill="1" applyBorder="1" applyAlignment="1" applyProtection="1">
      <alignment horizontal="center" vertical="center" wrapText="1"/>
    </xf>
    <xf numFmtId="164" fontId="13" fillId="5" borderId="6" xfId="0" applyNumberFormat="1" applyFont="1" applyFill="1" applyBorder="1" applyAlignment="1" applyProtection="1">
      <alignment horizontal="center" vertical="center" wrapText="1"/>
    </xf>
    <xf numFmtId="164" fontId="13" fillId="5" borderId="7" xfId="0" applyNumberFormat="1" applyFont="1" applyFill="1" applyBorder="1" applyAlignment="1" applyProtection="1">
      <alignment horizontal="center" vertical="center" wrapText="1"/>
    </xf>
    <xf numFmtId="0" fontId="4" fillId="0" borderId="0" xfId="0" applyNumberFormat="1" applyFont="1" applyAlignment="1" applyProtection="1">
      <alignment horizontal="left" vertical="center" wrapText="1"/>
      <protection locked="0"/>
    </xf>
    <xf numFmtId="0" fontId="4" fillId="3" borderId="11" xfId="0" applyFont="1" applyFill="1" applyBorder="1" applyAlignment="1" applyProtection="1">
      <alignment horizontal="center" vertical="top" wrapText="1"/>
      <protection locked="0"/>
    </xf>
    <xf numFmtId="0" fontId="4" fillId="3" borderId="2" xfId="0" applyFont="1" applyFill="1" applyBorder="1" applyAlignment="1" applyProtection="1">
      <alignment horizontal="center" vertical="top" wrapText="1"/>
      <protection locked="0"/>
    </xf>
    <xf numFmtId="0" fontId="4" fillId="3" borderId="16" xfId="0" applyFont="1" applyFill="1" applyBorder="1" applyAlignment="1" applyProtection="1">
      <alignment horizontal="center" vertical="top" wrapText="1"/>
      <protection locked="0"/>
    </xf>
    <xf numFmtId="49" fontId="17" fillId="0" borderId="0" xfId="0" applyNumberFormat="1" applyFont="1" applyAlignment="1" applyProtection="1">
      <alignment horizontal="center" vertical="center"/>
      <protection locked="0"/>
    </xf>
    <xf numFmtId="14" fontId="13" fillId="3" borderId="4" xfId="0" applyNumberFormat="1" applyFont="1" applyFill="1" applyBorder="1" applyAlignment="1" applyProtection="1">
      <alignment horizontal="center" vertical="center" wrapText="1"/>
      <protection locked="0"/>
    </xf>
    <xf numFmtId="14" fontId="13" fillId="3" borderId="8" xfId="0" applyNumberFormat="1" applyFont="1" applyFill="1" applyBorder="1" applyAlignment="1" applyProtection="1">
      <alignment horizontal="center" vertical="center" wrapText="1"/>
      <protection locked="0"/>
    </xf>
    <xf numFmtId="14" fontId="13" fillId="3" borderId="5"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12" fillId="0" borderId="0" xfId="0" applyFont="1" applyAlignment="1" applyProtection="1">
      <alignment horizontal="left" vertical="top" wrapText="1"/>
      <protection locked="0"/>
    </xf>
    <xf numFmtId="0" fontId="4" fillId="3" borderId="4"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0" borderId="0" xfId="0" applyFont="1" applyAlignment="1" applyProtection="1">
      <alignment horizontal="center"/>
      <protection locked="0"/>
    </xf>
    <xf numFmtId="0" fontId="13" fillId="0" borderId="6"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top" wrapText="1"/>
      <protection locked="0"/>
    </xf>
    <xf numFmtId="0" fontId="4" fillId="3" borderId="8" xfId="0" applyFont="1" applyFill="1" applyBorder="1" applyAlignment="1" applyProtection="1">
      <alignment horizontal="center" vertical="top" wrapText="1"/>
      <protection locked="0"/>
    </xf>
    <xf numFmtId="0" fontId="4" fillId="3" borderId="5" xfId="0" applyFont="1" applyFill="1" applyBorder="1" applyAlignment="1" applyProtection="1">
      <alignment horizontal="center" vertical="top"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13"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3" fillId="0" borderId="0" xfId="0" applyFont="1" applyFill="1" applyAlignment="1" applyProtection="1">
      <alignment horizontal="left" vertical="top" wrapText="1"/>
      <protection locked="0"/>
    </xf>
    <xf numFmtId="0" fontId="11" fillId="0" borderId="4" xfId="0" applyFont="1" applyBorder="1" applyAlignment="1" applyProtection="1">
      <alignment horizontal="right"/>
      <protection locked="0"/>
    </xf>
    <xf numFmtId="0" fontId="11" fillId="0" borderId="5" xfId="0" applyFont="1" applyBorder="1" applyAlignment="1" applyProtection="1">
      <alignment horizontal="right"/>
      <protection locked="0"/>
    </xf>
    <xf numFmtId="0" fontId="13" fillId="3" borderId="4" xfId="0" applyFont="1" applyFill="1" applyBorder="1" applyAlignment="1" applyProtection="1">
      <alignment horizontal="center" vertical="top" wrapText="1"/>
      <protection locked="0"/>
    </xf>
    <xf numFmtId="0" fontId="13" fillId="3" borderId="8" xfId="0" applyFont="1" applyFill="1" applyBorder="1" applyAlignment="1" applyProtection="1">
      <alignment horizontal="center" vertical="top" wrapText="1"/>
      <protection locked="0"/>
    </xf>
    <xf numFmtId="0" fontId="13" fillId="3" borderId="5" xfId="0" applyFont="1" applyFill="1" applyBorder="1" applyAlignment="1" applyProtection="1">
      <alignment horizontal="center" vertical="top" wrapText="1"/>
      <protection locked="0"/>
    </xf>
    <xf numFmtId="0" fontId="13" fillId="0" borderId="1" xfId="0" applyFont="1" applyBorder="1" applyAlignment="1" applyProtection="1">
      <alignment horizontal="left" vertical="top" wrapText="1"/>
      <protection locked="0"/>
    </xf>
    <xf numFmtId="0" fontId="13" fillId="0" borderId="1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6" xfId="0" applyNumberFormat="1" applyFont="1" applyBorder="1" applyAlignment="1" applyProtection="1">
      <alignment horizontal="left" vertical="top" wrapText="1"/>
      <protection locked="0"/>
    </xf>
    <xf numFmtId="0" fontId="13" fillId="0" borderId="9" xfId="0" applyNumberFormat="1" applyFont="1" applyBorder="1" applyAlignment="1" applyProtection="1">
      <alignment horizontal="left" vertical="top" wrapText="1"/>
      <protection locked="0"/>
    </xf>
    <xf numFmtId="0" fontId="13" fillId="0" borderId="13"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NumberFormat="1" applyFont="1" applyFill="1" applyBorder="1" applyAlignment="1" applyProtection="1">
      <alignment horizontal="left" vertical="top" wrapText="1"/>
      <protection locked="0"/>
    </xf>
    <xf numFmtId="0" fontId="13" fillId="0" borderId="9" xfId="0" applyNumberFormat="1" applyFont="1" applyFill="1" applyBorder="1" applyAlignment="1" applyProtection="1">
      <alignment horizontal="left" vertical="top" wrapText="1"/>
      <protection locked="0"/>
    </xf>
    <xf numFmtId="0" fontId="13" fillId="0" borderId="7" xfId="0" applyNumberFormat="1" applyFont="1" applyFill="1" applyBorder="1" applyAlignment="1" applyProtection="1">
      <alignment horizontal="left" vertical="top" wrapText="1"/>
      <protection locked="0"/>
    </xf>
    <xf numFmtId="0" fontId="13" fillId="0" borderId="7" xfId="0" applyNumberFormat="1" applyFont="1" applyBorder="1" applyAlignment="1" applyProtection="1">
      <alignment horizontal="left" vertical="top" wrapText="1"/>
      <protection locked="0"/>
    </xf>
  </cellXfs>
  <cellStyles count="89">
    <cellStyle name="Excel Built-in Hyperlink" xfId="54"/>
    <cellStyle name="Excel Built-in Normal" xfId="18"/>
    <cellStyle name="Гиперссылка" xfId="53" builtinId="8"/>
    <cellStyle name="Обычный" xfId="0" builtinId="0"/>
    <cellStyle name="Обычный 2" xfId="1"/>
    <cellStyle name="Обычный 2 10" xfId="36"/>
    <cellStyle name="Обычный 2 11" xfId="72"/>
    <cellStyle name="Обычный 2 12" xfId="19"/>
    <cellStyle name="Обычный 2 2" xfId="2"/>
    <cellStyle name="Обычный 2 2 2" xfId="3"/>
    <cellStyle name="Обычный 2 2 2 2" xfId="57"/>
    <cellStyle name="Обычный 2 2 2 3" xfId="38"/>
    <cellStyle name="Обычный 2 2 2 4" xfId="74"/>
    <cellStyle name="Обычный 2 2 2 5" xfId="21"/>
    <cellStyle name="Обычный 2 2 3" xfId="4"/>
    <cellStyle name="Обычный 2 2 3 2" xfId="58"/>
    <cellStyle name="Обычный 2 2 3 3" xfId="39"/>
    <cellStyle name="Обычный 2 2 3 4" xfId="75"/>
    <cellStyle name="Обычный 2 2 3 5" xfId="22"/>
    <cellStyle name="Обычный 2 2 4" xfId="56"/>
    <cellStyle name="Обычный 2 2 5" xfId="37"/>
    <cellStyle name="Обычный 2 2 6" xfId="73"/>
    <cellStyle name="Обычный 2 2 7" xfId="20"/>
    <cellStyle name="Обычный 2 3" xfId="5"/>
    <cellStyle name="Обычный 2 3 2" xfId="6"/>
    <cellStyle name="Обычный 2 3 2 2" xfId="60"/>
    <cellStyle name="Обычный 2 3 2 3" xfId="41"/>
    <cellStyle name="Обычный 2 3 2 4" xfId="77"/>
    <cellStyle name="Обычный 2 3 2 5" xfId="24"/>
    <cellStyle name="Обычный 2 3 3" xfId="59"/>
    <cellStyle name="Обычный 2 3 4" xfId="40"/>
    <cellStyle name="Обычный 2 3 5" xfId="76"/>
    <cellStyle name="Обычный 2 3 6" xfId="23"/>
    <cellStyle name="Обычный 2 4" xfId="7"/>
    <cellStyle name="Обычный 2 4 2" xfId="61"/>
    <cellStyle name="Обычный 2 4 3" xfId="42"/>
    <cellStyle name="Обычный 2 4 4" xfId="78"/>
    <cellStyle name="Обычный 2 4 5" xfId="25"/>
    <cellStyle name="Обычный 2 5" xfId="8"/>
    <cellStyle name="Обычный 2 5 2" xfId="62"/>
    <cellStyle name="Обычный 2 5 3" xfId="43"/>
    <cellStyle name="Обычный 2 5 4" xfId="79"/>
    <cellStyle name="Обычный 2 5 5" xfId="26"/>
    <cellStyle name="Обычный 2 6" xfId="9"/>
    <cellStyle name="Обычный 2 6 2" xfId="10"/>
    <cellStyle name="Обычный 2 6 2 2" xfId="64"/>
    <cellStyle name="Обычный 2 6 2 3" xfId="45"/>
    <cellStyle name="Обычный 2 6 2 4" xfId="81"/>
    <cellStyle name="Обычный 2 6 2 5" xfId="28"/>
    <cellStyle name="Обычный 2 6 3" xfId="11"/>
    <cellStyle name="Обычный 2 6 3 2" xfId="12"/>
    <cellStyle name="Обычный 2 6 3 2 2" xfId="66"/>
    <cellStyle name="Обычный 2 6 3 2 3" xfId="47"/>
    <cellStyle name="Обычный 2 6 3 2 4" xfId="83"/>
    <cellStyle name="Обычный 2 6 3 2 5" xfId="30"/>
    <cellStyle name="Обычный 2 6 3 3" xfId="65"/>
    <cellStyle name="Обычный 2 6 3 4" xfId="46"/>
    <cellStyle name="Обычный 2 6 3 5" xfId="82"/>
    <cellStyle name="Обычный 2 6 3 6" xfId="29"/>
    <cellStyle name="Обычный 2 6 4" xfId="63"/>
    <cellStyle name="Обычный 2 6 5" xfId="44"/>
    <cellStyle name="Обычный 2 6 6" xfId="80"/>
    <cellStyle name="Обычный 2 6 7" xfId="27"/>
    <cellStyle name="Обычный 2 7" xfId="13"/>
    <cellStyle name="Обычный 2 7 2" xfId="14"/>
    <cellStyle name="Обычный 2 7 2 2" xfId="15"/>
    <cellStyle name="Обычный 2 7 2 2 2" xfId="69"/>
    <cellStyle name="Обычный 2 7 2 2 3" xfId="50"/>
    <cellStyle name="Обычный 2 7 2 2 4" xfId="86"/>
    <cellStyle name="Обычный 2 7 2 2 5" xfId="33"/>
    <cellStyle name="Обычный 2 7 2 3" xfId="68"/>
    <cellStyle name="Обычный 2 7 2 4" xfId="49"/>
    <cellStyle name="Обычный 2 7 2 5" xfId="85"/>
    <cellStyle name="Обычный 2 7 2 6" xfId="32"/>
    <cellStyle name="Обычный 2 7 3" xfId="67"/>
    <cellStyle name="Обычный 2 7 4" xfId="48"/>
    <cellStyle name="Обычный 2 7 5" xfId="84"/>
    <cellStyle name="Обычный 2 7 6" xfId="31"/>
    <cellStyle name="Обычный 2 8" xfId="16"/>
    <cellStyle name="Обычный 2 8 2" xfId="17"/>
    <cellStyle name="Обычный 2 8 2 2" xfId="71"/>
    <cellStyle name="Обычный 2 8 2 3" xfId="52"/>
    <cellStyle name="Обычный 2 8 2 4" xfId="88"/>
    <cellStyle name="Обычный 2 8 2 5" xfId="35"/>
    <cellStyle name="Обычный 2 8 3" xfId="70"/>
    <cellStyle name="Обычный 2 8 4" xfId="51"/>
    <cellStyle name="Обычный 2 8 5" xfId="87"/>
    <cellStyle name="Обычный 2 8 6" xfId="34"/>
    <cellStyle name="Обычный 2 9" xfId="55"/>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Perechen%20post%20%2001.04.2019.docx" TargetMode="External"/><Relationship Id="rId3" Type="http://schemas.openxmlformats.org/officeDocument/2006/relationships/hyperlink" Target="http://adm.ugorsk.ru/regulatory/zakon/4187/71245/" TargetMode="External"/><Relationship Id="rId7" Type="http://schemas.openxmlformats.org/officeDocument/2006/relationships/hyperlink" Target="http://adm.ugorsk.ru/documents/econ/Perechen%20post%20%2001.04.2019.docx" TargetMode="External"/><Relationship Id="rId12" Type="http://schemas.openxmlformats.org/officeDocument/2006/relationships/printerSettings" Target="../printerSettings/printerSettings2.bin"/><Relationship Id="rId2" Type="http://schemas.openxmlformats.org/officeDocument/2006/relationships/hyperlink" Target="http://adm.ugorsk.ru/regulatory/zakon/4187/71245/" TargetMode="External"/><Relationship Id="rId1" Type="http://schemas.openxmlformats.org/officeDocument/2006/relationships/hyperlink" Target="http://www.admugorsk.ru/nko/" TargetMode="External"/><Relationship Id="rId6" Type="http://schemas.openxmlformats.org/officeDocument/2006/relationships/hyperlink" Target="http://adm.ugorsk.ru/documents/econ/Perechen%20post%20%2001.04.2019.docx" TargetMode="External"/><Relationship Id="rId11" Type="http://schemas.openxmlformats.org/officeDocument/2006/relationships/hyperlink" Target="http://adm.ugorsk.ru/regulatory/zakon/4187/77383/" TargetMode="External"/><Relationship Id="rId5" Type="http://schemas.openxmlformats.org/officeDocument/2006/relationships/hyperlink" Target="http://adm.ugorsk.ru/documents/econ/Perechen%20post%20%2001.04.2019.docx" TargetMode="External"/><Relationship Id="rId10" Type="http://schemas.openxmlformats.org/officeDocument/2006/relationships/hyperlink" Target="http://adm.ugorsk.ru/documents/econ/Perechen%20imushestva%20na%2001.07.2019.docx" TargetMode="External"/><Relationship Id="rId4" Type="http://schemas.openxmlformats.org/officeDocument/2006/relationships/hyperlink" Target="http://adm.ugorsk.ru/regulatory/zakon/4187/71245/" TargetMode="External"/><Relationship Id="rId9" Type="http://schemas.openxmlformats.org/officeDocument/2006/relationships/hyperlink" Target="http://adm.ugorsk.ru/documents/econ/Perechen%20post%20%2001.04.2019.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5" Type="http://schemas.openxmlformats.org/officeDocument/2006/relationships/hyperlink" Target="mailto:usp@ugorsk.ru" TargetMode="External"/><Relationship Id="rId10" Type="http://schemas.openxmlformats.org/officeDocument/2006/relationships/printerSettings" Target="../printerSettings/printerSettings9.bin"/><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topLeftCell="A7" workbookViewId="0">
      <selection activeCell="D11" sqref="D11:I11"/>
    </sheetView>
  </sheetViews>
  <sheetFormatPr defaultRowHeight="20.25" x14ac:dyDescent="0.3"/>
  <cols>
    <col min="1" max="14" width="11.42578125" style="39" customWidth="1"/>
    <col min="15" max="16384" width="9.140625" style="39"/>
  </cols>
  <sheetData>
    <row r="1" spans="1:14" x14ac:dyDescent="0.3">
      <c r="K1" s="40"/>
      <c r="L1" s="41" t="s">
        <v>197</v>
      </c>
    </row>
    <row r="2" spans="1:14" x14ac:dyDescent="0.3">
      <c r="K2" s="40"/>
      <c r="L2" s="41" t="s">
        <v>327</v>
      </c>
    </row>
    <row r="9" spans="1:14" s="42" customFormat="1" ht="23.25" x14ac:dyDescent="0.35">
      <c r="A9" s="239" t="s">
        <v>40</v>
      </c>
      <c r="B9" s="239"/>
      <c r="C9" s="239"/>
      <c r="D9" s="239"/>
      <c r="E9" s="239"/>
      <c r="F9" s="239"/>
      <c r="G9" s="239"/>
      <c r="H9" s="239"/>
      <c r="I9" s="239"/>
      <c r="J9" s="239"/>
      <c r="K9" s="239"/>
      <c r="L9" s="239"/>
    </row>
    <row r="10" spans="1:14" s="42" customFormat="1" ht="23.25" x14ac:dyDescent="0.35">
      <c r="A10" s="239" t="s">
        <v>39</v>
      </c>
      <c r="B10" s="239"/>
      <c r="C10" s="239"/>
      <c r="D10" s="239"/>
      <c r="E10" s="239"/>
      <c r="F10" s="239"/>
      <c r="G10" s="239"/>
      <c r="H10" s="239"/>
      <c r="I10" s="239"/>
      <c r="J10" s="239"/>
      <c r="K10" s="239"/>
      <c r="L10" s="239"/>
      <c r="M10" s="43"/>
      <c r="N10" s="43"/>
    </row>
    <row r="11" spans="1:14" s="42" customFormat="1" ht="23.25" x14ac:dyDescent="0.35">
      <c r="A11" s="44"/>
      <c r="B11" s="44"/>
      <c r="C11" s="44"/>
      <c r="D11" s="240" t="s">
        <v>19</v>
      </c>
      <c r="E11" s="240"/>
      <c r="F11" s="240"/>
      <c r="G11" s="240"/>
      <c r="H11" s="240"/>
      <c r="I11" s="240"/>
      <c r="J11" s="44"/>
      <c r="K11" s="44"/>
      <c r="L11" s="44"/>
      <c r="M11" s="44"/>
      <c r="N11" s="44"/>
    </row>
    <row r="12" spans="1:14" x14ac:dyDescent="0.3">
      <c r="B12" s="45"/>
      <c r="D12" s="241" t="s">
        <v>0</v>
      </c>
      <c r="E12" s="241"/>
      <c r="F12" s="241"/>
      <c r="G12" s="241"/>
      <c r="H12" s="241"/>
      <c r="I12" s="241"/>
      <c r="J12" s="45"/>
      <c r="K12" s="45"/>
      <c r="L12" s="46"/>
      <c r="M12" s="46"/>
      <c r="N12" s="46"/>
    </row>
    <row r="13" spans="1:14" s="42" customFormat="1" ht="23.25" x14ac:dyDescent="0.35">
      <c r="A13" s="239" t="s">
        <v>36</v>
      </c>
      <c r="B13" s="239"/>
      <c r="C13" s="239"/>
      <c r="D13" s="239"/>
      <c r="E13" s="239"/>
      <c r="F13" s="239"/>
      <c r="G13" s="239"/>
      <c r="H13" s="239"/>
      <c r="I13" s="239"/>
      <c r="J13" s="239"/>
      <c r="K13" s="239"/>
      <c r="L13" s="239"/>
      <c r="M13" s="43"/>
      <c r="N13" s="43"/>
    </row>
    <row r="14" spans="1:14" s="42" customFormat="1" ht="23.25" x14ac:dyDescent="0.35">
      <c r="A14" s="239" t="s">
        <v>37</v>
      </c>
      <c r="B14" s="239"/>
      <c r="C14" s="239"/>
      <c r="D14" s="239"/>
      <c r="E14" s="239"/>
      <c r="F14" s="239"/>
      <c r="G14" s="239"/>
      <c r="H14" s="239"/>
      <c r="I14" s="239"/>
      <c r="J14" s="239"/>
      <c r="K14" s="239"/>
      <c r="L14" s="239"/>
      <c r="M14" s="43"/>
      <c r="N14" s="43"/>
    </row>
    <row r="15" spans="1:14" s="42" customFormat="1" ht="23.25" x14ac:dyDescent="0.35">
      <c r="A15" s="239" t="s">
        <v>38</v>
      </c>
      <c r="B15" s="239"/>
      <c r="C15" s="239"/>
      <c r="D15" s="239"/>
      <c r="E15" s="239"/>
      <c r="F15" s="239"/>
      <c r="G15" s="239"/>
      <c r="H15" s="239"/>
      <c r="I15" s="239"/>
      <c r="J15" s="239"/>
      <c r="K15" s="239"/>
      <c r="L15" s="239"/>
      <c r="M15" s="43"/>
      <c r="N15" s="43"/>
    </row>
    <row r="16" spans="1:14" s="42" customFormat="1" ht="23.25" x14ac:dyDescent="0.35">
      <c r="A16" s="43"/>
      <c r="B16" s="43"/>
      <c r="C16" s="43"/>
      <c r="D16" s="43"/>
      <c r="F16" s="47" t="s">
        <v>5</v>
      </c>
      <c r="G16" s="48" t="s">
        <v>1</v>
      </c>
      <c r="H16" s="48">
        <v>2019</v>
      </c>
      <c r="I16" s="49" t="s">
        <v>6</v>
      </c>
      <c r="J16" s="43"/>
      <c r="K16" s="43"/>
      <c r="L16" s="43"/>
      <c r="M16" s="43"/>
      <c r="N16" s="43"/>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workbookViewId="0">
      <pane ySplit="4" topLeftCell="A5" activePane="bottomLeft" state="frozen"/>
      <selection pane="bottomLeft" activeCell="G5" sqref="G5:G19"/>
    </sheetView>
  </sheetViews>
  <sheetFormatPr defaultRowHeight="15.75" x14ac:dyDescent="0.25"/>
  <cols>
    <col min="1" max="1" width="10.7109375" style="91" bestFit="1" customWidth="1"/>
    <col min="2" max="2" width="11.28515625" style="91" bestFit="1" customWidth="1"/>
    <col min="3" max="3" width="10.140625" style="91" bestFit="1" customWidth="1"/>
    <col min="4" max="4" width="10.28515625" style="91" bestFit="1" customWidth="1"/>
    <col min="5" max="5" width="9.5703125" style="91" bestFit="1" customWidth="1"/>
    <col min="6" max="6" width="10.28515625" style="91" bestFit="1" customWidth="1"/>
    <col min="7" max="7" width="84.140625" style="91" customWidth="1"/>
    <col min="8" max="8" width="9.140625" style="91" customWidth="1"/>
    <col min="9" max="16384" width="9.140625" style="91"/>
  </cols>
  <sheetData>
    <row r="1" spans="1:13" ht="16.5" x14ac:dyDescent="0.25">
      <c r="A1" s="298" t="s">
        <v>182</v>
      </c>
      <c r="B1" s="298"/>
      <c r="C1" s="298"/>
      <c r="D1" s="298"/>
      <c r="E1" s="298"/>
      <c r="F1" s="298"/>
      <c r="G1" s="298"/>
      <c r="H1" s="148"/>
      <c r="I1" s="148"/>
      <c r="J1" s="148"/>
      <c r="K1" s="148"/>
      <c r="L1" s="148"/>
      <c r="M1" s="148"/>
    </row>
    <row r="2" spans="1:13" ht="16.5" x14ac:dyDescent="0.25">
      <c r="A2" s="298" t="s">
        <v>187</v>
      </c>
      <c r="B2" s="298"/>
      <c r="C2" s="298"/>
      <c r="D2" s="298"/>
      <c r="E2" s="298"/>
      <c r="F2" s="298"/>
      <c r="G2" s="298"/>
      <c r="H2" s="148"/>
      <c r="I2" s="148"/>
      <c r="J2" s="148"/>
      <c r="K2" s="148"/>
      <c r="L2" s="148"/>
      <c r="M2" s="148"/>
    </row>
    <row r="4" spans="1:13" ht="26.25" customHeight="1" x14ac:dyDescent="0.25">
      <c r="A4" s="149" t="s">
        <v>176</v>
      </c>
      <c r="B4" s="150" t="s">
        <v>177</v>
      </c>
      <c r="C4" s="149" t="s">
        <v>178</v>
      </c>
      <c r="D4" s="149" t="s">
        <v>179</v>
      </c>
      <c r="E4" s="151" t="s">
        <v>189</v>
      </c>
      <c r="F4" s="151" t="s">
        <v>397</v>
      </c>
      <c r="G4" s="149" t="s">
        <v>181</v>
      </c>
    </row>
    <row r="5" spans="1:13" s="93" customFormat="1" ht="54" customHeight="1" x14ac:dyDescent="0.25">
      <c r="A5" s="359" t="s">
        <v>180</v>
      </c>
      <c r="B5" s="154" t="s">
        <v>377</v>
      </c>
      <c r="C5" s="362"/>
      <c r="D5" s="355" t="s">
        <v>185</v>
      </c>
      <c r="E5" s="355"/>
      <c r="F5" s="355" t="s">
        <v>185</v>
      </c>
      <c r="G5" s="365" t="s">
        <v>445</v>
      </c>
    </row>
    <row r="6" spans="1:13" s="93" customFormat="1" ht="54" customHeight="1" x14ac:dyDescent="0.25">
      <c r="A6" s="360"/>
      <c r="B6" s="155" t="s">
        <v>444</v>
      </c>
      <c r="C6" s="354"/>
      <c r="D6" s="356"/>
      <c r="E6" s="356"/>
      <c r="F6" s="356"/>
      <c r="G6" s="366"/>
    </row>
    <row r="7" spans="1:13" s="93" customFormat="1" ht="54" customHeight="1" x14ac:dyDescent="0.25">
      <c r="A7" s="361"/>
      <c r="B7" s="156" t="s">
        <v>378</v>
      </c>
      <c r="C7" s="363"/>
      <c r="D7" s="364"/>
      <c r="E7" s="364"/>
      <c r="F7" s="364"/>
      <c r="G7" s="367"/>
    </row>
    <row r="8" spans="1:13" s="93" customFormat="1" ht="17.25" customHeight="1" x14ac:dyDescent="0.25">
      <c r="A8" s="154" t="s">
        <v>225</v>
      </c>
      <c r="B8" s="354" t="s">
        <v>186</v>
      </c>
      <c r="C8" s="355" t="s">
        <v>185</v>
      </c>
      <c r="D8" s="355"/>
      <c r="E8" s="355" t="s">
        <v>185</v>
      </c>
      <c r="F8" s="355"/>
      <c r="G8" s="357" t="s">
        <v>188</v>
      </c>
    </row>
    <row r="9" spans="1:13" s="93" customFormat="1" ht="17.25" customHeight="1" x14ac:dyDescent="0.25">
      <c r="A9" s="155" t="s">
        <v>226</v>
      </c>
      <c r="B9" s="354"/>
      <c r="C9" s="356"/>
      <c r="D9" s="356"/>
      <c r="E9" s="356"/>
      <c r="F9" s="356"/>
      <c r="G9" s="358"/>
    </row>
    <row r="10" spans="1:13" s="93" customFormat="1" ht="17.25" customHeight="1" x14ac:dyDescent="0.25">
      <c r="A10" s="155" t="s">
        <v>183</v>
      </c>
      <c r="B10" s="354"/>
      <c r="C10" s="356"/>
      <c r="D10" s="356"/>
      <c r="E10" s="356"/>
      <c r="F10" s="356"/>
      <c r="G10" s="358"/>
    </row>
    <row r="11" spans="1:13" s="93" customFormat="1" ht="17.25" customHeight="1" x14ac:dyDescent="0.25">
      <c r="A11" s="155" t="s">
        <v>184</v>
      </c>
      <c r="B11" s="354"/>
      <c r="C11" s="356"/>
      <c r="D11" s="356"/>
      <c r="E11" s="356"/>
      <c r="F11" s="356"/>
      <c r="G11" s="358"/>
    </row>
    <row r="12" spans="1:13" s="93" customFormat="1" ht="32.25" customHeight="1" x14ac:dyDescent="0.25">
      <c r="A12" s="359" t="s">
        <v>227</v>
      </c>
      <c r="B12" s="154" t="s">
        <v>379</v>
      </c>
      <c r="C12" s="355"/>
      <c r="D12" s="355"/>
      <c r="E12" s="355"/>
      <c r="F12" s="355"/>
      <c r="G12" s="357" t="s">
        <v>446</v>
      </c>
    </row>
    <row r="13" spans="1:13" s="93" customFormat="1" ht="32.25" customHeight="1" x14ac:dyDescent="0.25">
      <c r="A13" s="360"/>
      <c r="B13" s="155" t="s">
        <v>380</v>
      </c>
      <c r="C13" s="356"/>
      <c r="D13" s="356"/>
      <c r="E13" s="356"/>
      <c r="F13" s="356"/>
      <c r="G13" s="358"/>
    </row>
    <row r="14" spans="1:13" s="93" customFormat="1" ht="32.25" customHeight="1" x14ac:dyDescent="0.25">
      <c r="A14" s="360"/>
      <c r="B14" s="155" t="s">
        <v>436</v>
      </c>
      <c r="C14" s="356"/>
      <c r="D14" s="356"/>
      <c r="E14" s="356"/>
      <c r="F14" s="356"/>
      <c r="G14" s="358"/>
    </row>
    <row r="15" spans="1:13" s="93" customFormat="1" ht="32.25" customHeight="1" x14ac:dyDescent="0.25">
      <c r="A15" s="361"/>
      <c r="B15" s="156" t="s">
        <v>183</v>
      </c>
      <c r="C15" s="364"/>
      <c r="D15" s="364"/>
      <c r="E15" s="364"/>
      <c r="F15" s="364"/>
      <c r="G15" s="368"/>
    </row>
    <row r="16" spans="1:13" s="93" customFormat="1" ht="21" customHeight="1" x14ac:dyDescent="0.25">
      <c r="A16" s="359" t="s">
        <v>228</v>
      </c>
      <c r="B16" s="154" t="s">
        <v>381</v>
      </c>
      <c r="C16" s="355"/>
      <c r="D16" s="355"/>
      <c r="E16" s="355"/>
      <c r="F16" s="355"/>
      <c r="G16" s="357" t="s">
        <v>447</v>
      </c>
    </row>
    <row r="17" spans="1:7" s="93" customFormat="1" ht="21" customHeight="1" x14ac:dyDescent="0.25">
      <c r="A17" s="360"/>
      <c r="B17" s="155" t="s">
        <v>437</v>
      </c>
      <c r="C17" s="356"/>
      <c r="D17" s="356"/>
      <c r="E17" s="356"/>
      <c r="F17" s="356"/>
      <c r="G17" s="358"/>
    </row>
    <row r="18" spans="1:7" s="93" customFormat="1" ht="21" customHeight="1" x14ac:dyDescent="0.25">
      <c r="A18" s="361"/>
      <c r="B18" s="156" t="s">
        <v>226</v>
      </c>
      <c r="C18" s="364"/>
      <c r="D18" s="364"/>
      <c r="E18" s="364"/>
      <c r="F18" s="364"/>
      <c r="G18" s="368"/>
    </row>
    <row r="19" spans="1:7" s="93" customFormat="1" ht="83.25" customHeight="1" x14ac:dyDescent="0.25">
      <c r="A19" s="151" t="s">
        <v>229</v>
      </c>
      <c r="B19" s="151" t="s">
        <v>382</v>
      </c>
      <c r="C19" s="151"/>
      <c r="D19" s="151"/>
      <c r="E19" s="151"/>
      <c r="F19" s="151"/>
      <c r="G19" s="141" t="s">
        <v>198</v>
      </c>
    </row>
    <row r="20" spans="1:7" x14ac:dyDescent="0.25">
      <c r="A20" s="152"/>
      <c r="B20" s="152"/>
      <c r="C20" s="152"/>
      <c r="D20" s="152"/>
      <c r="E20" s="152"/>
      <c r="F20" s="152"/>
      <c r="G20" s="152"/>
    </row>
    <row r="21" spans="1:7" x14ac:dyDescent="0.25">
      <c r="A21" s="152"/>
      <c r="B21" s="152"/>
      <c r="C21" s="152"/>
      <c r="D21" s="152"/>
      <c r="E21" s="152"/>
      <c r="F21" s="152"/>
      <c r="G21" s="152"/>
    </row>
    <row r="22" spans="1:7" x14ac:dyDescent="0.25">
      <c r="A22" s="152"/>
      <c r="B22" s="152"/>
      <c r="C22" s="152"/>
      <c r="D22" s="152"/>
      <c r="E22" s="152"/>
      <c r="F22" s="152"/>
      <c r="G22" s="152"/>
    </row>
    <row r="23" spans="1:7" x14ac:dyDescent="0.25">
      <c r="A23" s="152"/>
      <c r="B23" s="152"/>
      <c r="C23" s="152"/>
      <c r="D23" s="152"/>
      <c r="E23" s="152"/>
      <c r="F23" s="152"/>
      <c r="G23" s="152"/>
    </row>
    <row r="24" spans="1:7" x14ac:dyDescent="0.25">
      <c r="A24" s="152"/>
      <c r="B24" s="152"/>
      <c r="C24" s="152"/>
      <c r="D24" s="152"/>
      <c r="E24" s="152"/>
      <c r="F24" s="152"/>
      <c r="G24" s="152"/>
    </row>
    <row r="25" spans="1:7" x14ac:dyDescent="0.25">
      <c r="A25" s="152"/>
      <c r="B25" s="152"/>
      <c r="C25" s="152"/>
      <c r="D25" s="152"/>
      <c r="E25" s="152"/>
      <c r="F25" s="152"/>
      <c r="G25" s="152"/>
    </row>
    <row r="26" spans="1:7" x14ac:dyDescent="0.25">
      <c r="A26" s="152"/>
      <c r="B26" s="152"/>
      <c r="C26" s="152"/>
      <c r="D26" s="152"/>
      <c r="E26" s="152"/>
      <c r="F26" s="152"/>
      <c r="G26" s="152"/>
    </row>
    <row r="27" spans="1:7" x14ac:dyDescent="0.25">
      <c r="A27" s="152"/>
      <c r="B27" s="152"/>
      <c r="C27" s="152"/>
      <c r="D27" s="152"/>
      <c r="E27" s="152"/>
      <c r="F27" s="152"/>
      <c r="G27" s="152"/>
    </row>
    <row r="28" spans="1:7" x14ac:dyDescent="0.25">
      <c r="A28" s="152"/>
      <c r="B28" s="152"/>
      <c r="C28" s="152"/>
      <c r="D28" s="152"/>
      <c r="E28" s="152"/>
      <c r="F28" s="152"/>
      <c r="G28" s="152"/>
    </row>
    <row r="29" spans="1:7" x14ac:dyDescent="0.25">
      <c r="A29" s="152"/>
      <c r="B29" s="152"/>
      <c r="C29" s="152"/>
      <c r="D29" s="152"/>
      <c r="E29" s="152"/>
      <c r="F29" s="152"/>
      <c r="G29" s="152"/>
    </row>
    <row r="30" spans="1:7" x14ac:dyDescent="0.25">
      <c r="A30" s="152"/>
      <c r="B30" s="152"/>
      <c r="C30" s="152"/>
      <c r="D30" s="152"/>
      <c r="E30" s="152"/>
      <c r="F30" s="152"/>
      <c r="G30" s="152"/>
    </row>
    <row r="31" spans="1:7" x14ac:dyDescent="0.25">
      <c r="A31" s="152"/>
      <c r="B31" s="152"/>
      <c r="C31" s="152"/>
      <c r="D31" s="152"/>
      <c r="E31" s="152"/>
      <c r="F31" s="152"/>
      <c r="G31" s="152"/>
    </row>
    <row r="32" spans="1:7" x14ac:dyDescent="0.25">
      <c r="A32" s="152"/>
      <c r="B32" s="152"/>
      <c r="C32" s="152"/>
      <c r="D32" s="152"/>
      <c r="E32" s="152"/>
      <c r="F32" s="152"/>
      <c r="G32" s="152"/>
    </row>
    <row r="33" spans="1:7" x14ac:dyDescent="0.25">
      <c r="A33" s="152"/>
      <c r="B33" s="152"/>
      <c r="C33" s="152"/>
      <c r="D33" s="152"/>
      <c r="E33" s="152"/>
      <c r="F33" s="152"/>
      <c r="G33" s="152"/>
    </row>
    <row r="34" spans="1:7" x14ac:dyDescent="0.25">
      <c r="A34" s="152"/>
      <c r="B34" s="152"/>
      <c r="C34" s="152"/>
      <c r="D34" s="152"/>
      <c r="E34" s="152"/>
      <c r="F34" s="152"/>
      <c r="G34" s="152"/>
    </row>
    <row r="35" spans="1:7" x14ac:dyDescent="0.25">
      <c r="A35" s="152"/>
      <c r="B35" s="152"/>
      <c r="C35" s="152"/>
      <c r="D35" s="152"/>
      <c r="E35" s="152"/>
      <c r="F35" s="152"/>
      <c r="G35" s="152"/>
    </row>
    <row r="36" spans="1:7" x14ac:dyDescent="0.25">
      <c r="A36" s="152"/>
      <c r="B36" s="152"/>
      <c r="C36" s="152"/>
      <c r="D36" s="152"/>
      <c r="E36" s="152"/>
      <c r="F36" s="152"/>
      <c r="G36" s="152"/>
    </row>
    <row r="37" spans="1:7" x14ac:dyDescent="0.25">
      <c r="A37" s="152"/>
      <c r="B37" s="152"/>
      <c r="C37" s="152"/>
      <c r="D37" s="152"/>
      <c r="E37" s="152"/>
      <c r="F37" s="152"/>
      <c r="G37" s="152"/>
    </row>
    <row r="38" spans="1:7" x14ac:dyDescent="0.25">
      <c r="A38" s="152"/>
      <c r="B38" s="152"/>
      <c r="C38" s="152"/>
      <c r="D38" s="152"/>
      <c r="E38" s="152"/>
      <c r="F38" s="152"/>
      <c r="G38" s="152"/>
    </row>
    <row r="39" spans="1:7" x14ac:dyDescent="0.25">
      <c r="A39" s="152"/>
      <c r="B39" s="152"/>
      <c r="C39" s="152"/>
      <c r="D39" s="152"/>
      <c r="E39" s="152"/>
      <c r="F39" s="152"/>
      <c r="G39" s="152"/>
    </row>
    <row r="40" spans="1:7" x14ac:dyDescent="0.25">
      <c r="A40" s="152"/>
      <c r="B40" s="152"/>
      <c r="C40" s="152"/>
      <c r="D40" s="152"/>
      <c r="E40" s="152"/>
      <c r="F40" s="152"/>
      <c r="G40" s="152"/>
    </row>
    <row r="41" spans="1:7" x14ac:dyDescent="0.25">
      <c r="A41" s="152"/>
      <c r="B41" s="152"/>
      <c r="C41" s="152"/>
      <c r="D41" s="152"/>
      <c r="E41" s="152"/>
      <c r="F41" s="152"/>
      <c r="G41" s="152"/>
    </row>
    <row r="42" spans="1:7" x14ac:dyDescent="0.25">
      <c r="A42" s="152"/>
      <c r="B42" s="152"/>
      <c r="C42" s="152"/>
      <c r="D42" s="152"/>
      <c r="E42" s="152"/>
      <c r="F42" s="152"/>
      <c r="G42" s="152"/>
    </row>
    <row r="43" spans="1:7" x14ac:dyDescent="0.25">
      <c r="A43" s="152"/>
      <c r="B43" s="152"/>
      <c r="C43" s="152"/>
      <c r="D43" s="152"/>
      <c r="E43" s="152"/>
      <c r="F43" s="152"/>
      <c r="G43" s="152"/>
    </row>
    <row r="44" spans="1:7" x14ac:dyDescent="0.25">
      <c r="A44" s="152"/>
      <c r="B44" s="152"/>
      <c r="C44" s="152"/>
      <c r="D44" s="152"/>
      <c r="E44" s="152"/>
      <c r="F44" s="152"/>
      <c r="G44" s="152"/>
    </row>
    <row r="45" spans="1:7" x14ac:dyDescent="0.25">
      <c r="A45" s="152"/>
      <c r="B45" s="152"/>
      <c r="C45" s="152"/>
      <c r="D45" s="152"/>
      <c r="E45" s="152"/>
      <c r="F45" s="152"/>
      <c r="G45" s="152"/>
    </row>
    <row r="46" spans="1:7" x14ac:dyDescent="0.25">
      <c r="A46" s="152"/>
      <c r="B46" s="152"/>
      <c r="C46" s="152"/>
      <c r="D46" s="152"/>
      <c r="E46" s="152"/>
      <c r="F46" s="152"/>
      <c r="G46" s="152"/>
    </row>
    <row r="47" spans="1:7" x14ac:dyDescent="0.25">
      <c r="A47" s="152"/>
      <c r="B47" s="152"/>
      <c r="C47" s="152"/>
      <c r="D47" s="152"/>
      <c r="E47" s="152"/>
      <c r="F47" s="152"/>
      <c r="G47" s="152"/>
    </row>
    <row r="48" spans="1:7" x14ac:dyDescent="0.25">
      <c r="A48" s="152"/>
      <c r="B48" s="152"/>
      <c r="C48" s="152"/>
      <c r="D48" s="152"/>
      <c r="E48" s="152"/>
      <c r="F48" s="152"/>
      <c r="G48" s="152"/>
    </row>
    <row r="49" spans="1:7" x14ac:dyDescent="0.25">
      <c r="A49" s="152"/>
      <c r="B49" s="152"/>
      <c r="C49" s="152"/>
      <c r="D49" s="152"/>
      <c r="E49" s="152"/>
      <c r="F49" s="152"/>
      <c r="G49" s="152"/>
    </row>
    <row r="50" spans="1:7" x14ac:dyDescent="0.25">
      <c r="A50" s="152"/>
      <c r="B50" s="152"/>
      <c r="C50" s="152"/>
      <c r="D50" s="152"/>
      <c r="E50" s="152"/>
      <c r="F50" s="152"/>
      <c r="G50" s="152"/>
    </row>
    <row r="51" spans="1:7" x14ac:dyDescent="0.25">
      <c r="A51" s="152"/>
      <c r="B51" s="152"/>
      <c r="C51" s="152"/>
      <c r="D51" s="152"/>
      <c r="E51" s="152"/>
      <c r="F51" s="152"/>
      <c r="G51" s="152"/>
    </row>
    <row r="52" spans="1:7" x14ac:dyDescent="0.25">
      <c r="A52" s="152"/>
      <c r="B52" s="152"/>
      <c r="C52" s="152"/>
      <c r="D52" s="152"/>
      <c r="E52" s="152"/>
      <c r="F52" s="152"/>
      <c r="G52" s="152"/>
    </row>
    <row r="53" spans="1:7" x14ac:dyDescent="0.25">
      <c r="A53" s="152"/>
      <c r="B53" s="152"/>
      <c r="C53" s="152"/>
      <c r="D53" s="152"/>
      <c r="E53" s="152"/>
      <c r="F53" s="152"/>
      <c r="G53" s="152"/>
    </row>
    <row r="54" spans="1:7" x14ac:dyDescent="0.25">
      <c r="A54" s="152"/>
      <c r="B54" s="152"/>
      <c r="C54" s="152"/>
      <c r="D54" s="152"/>
      <c r="E54" s="152"/>
      <c r="F54" s="152"/>
      <c r="G54" s="152"/>
    </row>
    <row r="55" spans="1:7" x14ac:dyDescent="0.25">
      <c r="A55" s="152"/>
      <c r="B55" s="152"/>
      <c r="C55" s="152"/>
      <c r="D55" s="152"/>
      <c r="E55" s="152"/>
      <c r="F55" s="152"/>
      <c r="G55" s="152"/>
    </row>
    <row r="56" spans="1:7" x14ac:dyDescent="0.25">
      <c r="A56" s="152"/>
      <c r="B56" s="152"/>
      <c r="C56" s="152"/>
      <c r="D56" s="152"/>
      <c r="E56" s="152"/>
      <c r="F56" s="152"/>
      <c r="G56" s="152"/>
    </row>
    <row r="57" spans="1:7" x14ac:dyDescent="0.25">
      <c r="A57" s="152"/>
      <c r="B57" s="152"/>
      <c r="C57" s="152"/>
      <c r="D57" s="152"/>
      <c r="E57" s="152"/>
      <c r="F57" s="152"/>
      <c r="G57" s="152"/>
    </row>
    <row r="58" spans="1:7" x14ac:dyDescent="0.25">
      <c r="A58" s="152"/>
      <c r="B58" s="152"/>
      <c r="C58" s="152"/>
      <c r="D58" s="152"/>
      <c r="E58" s="152"/>
      <c r="F58" s="152"/>
      <c r="G58" s="152"/>
    </row>
    <row r="59" spans="1:7" x14ac:dyDescent="0.25">
      <c r="A59" s="152"/>
      <c r="B59" s="152"/>
      <c r="C59" s="152"/>
      <c r="D59" s="152"/>
      <c r="E59" s="152"/>
      <c r="F59" s="152"/>
      <c r="G59" s="152"/>
    </row>
    <row r="60" spans="1:7" x14ac:dyDescent="0.25">
      <c r="A60" s="152"/>
      <c r="B60" s="152"/>
      <c r="C60" s="152"/>
      <c r="D60" s="152"/>
      <c r="E60" s="152"/>
      <c r="F60" s="152"/>
      <c r="G60" s="152"/>
    </row>
    <row r="61" spans="1:7" x14ac:dyDescent="0.25">
      <c r="A61" s="152"/>
      <c r="B61" s="152"/>
      <c r="C61" s="152"/>
      <c r="D61" s="152"/>
      <c r="E61" s="152"/>
      <c r="F61" s="152"/>
      <c r="G61" s="152"/>
    </row>
    <row r="62" spans="1:7" x14ac:dyDescent="0.25">
      <c r="A62" s="152"/>
      <c r="B62" s="152"/>
      <c r="C62" s="152"/>
      <c r="D62" s="152"/>
      <c r="E62" s="152"/>
      <c r="F62" s="152"/>
      <c r="G62" s="152"/>
    </row>
    <row r="63" spans="1:7" x14ac:dyDescent="0.25">
      <c r="A63" s="152"/>
      <c r="B63" s="152"/>
      <c r="C63" s="152"/>
      <c r="D63" s="152"/>
      <c r="E63" s="152"/>
      <c r="F63" s="152"/>
      <c r="G63" s="152"/>
    </row>
    <row r="64" spans="1:7" x14ac:dyDescent="0.25">
      <c r="A64" s="152"/>
      <c r="B64" s="152"/>
      <c r="C64" s="152"/>
      <c r="D64" s="152"/>
      <c r="E64" s="152"/>
      <c r="F64" s="152"/>
      <c r="G64" s="152"/>
    </row>
    <row r="65" spans="1:7" x14ac:dyDescent="0.25">
      <c r="A65" s="152"/>
      <c r="B65" s="152"/>
      <c r="C65" s="152"/>
      <c r="D65" s="152"/>
      <c r="E65" s="152"/>
      <c r="F65" s="152"/>
      <c r="G65" s="152"/>
    </row>
    <row r="66" spans="1:7" x14ac:dyDescent="0.25">
      <c r="A66" s="152"/>
      <c r="B66" s="152"/>
      <c r="C66" s="152"/>
      <c r="D66" s="152"/>
      <c r="E66" s="152"/>
      <c r="F66" s="152"/>
      <c r="G66" s="152"/>
    </row>
    <row r="67" spans="1:7" x14ac:dyDescent="0.25">
      <c r="A67" s="152"/>
      <c r="B67" s="152"/>
      <c r="C67" s="152"/>
      <c r="D67" s="152"/>
      <c r="E67" s="152"/>
      <c r="F67" s="152"/>
      <c r="G67" s="152"/>
    </row>
    <row r="68" spans="1:7" x14ac:dyDescent="0.25">
      <c r="A68" s="152"/>
      <c r="B68" s="152"/>
      <c r="C68" s="152"/>
      <c r="D68" s="152"/>
      <c r="E68" s="152"/>
      <c r="F68" s="152"/>
      <c r="G68" s="152"/>
    </row>
    <row r="69" spans="1:7" x14ac:dyDescent="0.25">
      <c r="A69" s="152"/>
      <c r="B69" s="152"/>
      <c r="C69" s="152"/>
      <c r="D69" s="152"/>
      <c r="E69" s="152"/>
      <c r="F69" s="152"/>
      <c r="G69" s="152"/>
    </row>
    <row r="70" spans="1:7" x14ac:dyDescent="0.25">
      <c r="A70" s="152"/>
      <c r="B70" s="152"/>
      <c r="C70" s="152"/>
      <c r="D70" s="152"/>
      <c r="E70" s="152"/>
      <c r="F70" s="152"/>
      <c r="G70" s="152"/>
    </row>
    <row r="71" spans="1:7" x14ac:dyDescent="0.25">
      <c r="A71" s="152"/>
      <c r="B71" s="152"/>
      <c r="C71" s="152"/>
      <c r="D71" s="152"/>
      <c r="E71" s="152"/>
      <c r="F71" s="152"/>
      <c r="G71" s="152"/>
    </row>
    <row r="72" spans="1:7" x14ac:dyDescent="0.25">
      <c r="A72" s="152"/>
      <c r="B72" s="152"/>
      <c r="C72" s="152"/>
      <c r="D72" s="152"/>
      <c r="E72" s="152"/>
      <c r="F72" s="152"/>
      <c r="G72" s="152"/>
    </row>
    <row r="73" spans="1:7" x14ac:dyDescent="0.25">
      <c r="A73" s="152"/>
      <c r="B73" s="152"/>
      <c r="C73" s="152"/>
      <c r="D73" s="152"/>
      <c r="E73" s="152"/>
      <c r="F73" s="152"/>
      <c r="G73" s="152"/>
    </row>
    <row r="74" spans="1:7" x14ac:dyDescent="0.25">
      <c r="A74" s="152"/>
      <c r="B74" s="152"/>
      <c r="C74" s="152"/>
      <c r="D74" s="152"/>
      <c r="E74" s="152"/>
      <c r="F74" s="152"/>
      <c r="G74" s="152"/>
    </row>
    <row r="75" spans="1:7" x14ac:dyDescent="0.25">
      <c r="A75" s="152"/>
      <c r="B75" s="152"/>
      <c r="C75" s="152"/>
      <c r="D75" s="152"/>
      <c r="E75" s="152"/>
      <c r="F75" s="152"/>
      <c r="G75" s="152"/>
    </row>
    <row r="76" spans="1:7" x14ac:dyDescent="0.25">
      <c r="A76" s="152"/>
      <c r="B76" s="152"/>
      <c r="C76" s="152"/>
      <c r="D76" s="152"/>
      <c r="E76" s="152"/>
      <c r="F76" s="152"/>
      <c r="G76" s="152"/>
    </row>
    <row r="77" spans="1:7" x14ac:dyDescent="0.25">
      <c r="A77" s="152"/>
      <c r="B77" s="152"/>
      <c r="C77" s="152"/>
      <c r="D77" s="152"/>
      <c r="E77" s="152"/>
      <c r="F77" s="152"/>
      <c r="G77" s="152"/>
    </row>
    <row r="78" spans="1:7" x14ac:dyDescent="0.25">
      <c r="A78" s="152"/>
      <c r="B78" s="152"/>
      <c r="C78" s="152"/>
      <c r="D78" s="152"/>
      <c r="E78" s="152"/>
      <c r="F78" s="152"/>
      <c r="G78" s="152"/>
    </row>
    <row r="79" spans="1:7" x14ac:dyDescent="0.25">
      <c r="A79" s="152"/>
      <c r="B79" s="152"/>
      <c r="C79" s="152"/>
      <c r="D79" s="152"/>
      <c r="E79" s="152"/>
      <c r="F79" s="152"/>
      <c r="G79" s="152"/>
    </row>
  </sheetData>
  <mergeCells count="26">
    <mergeCell ref="A12:A15"/>
    <mergeCell ref="C12:C15"/>
    <mergeCell ref="D12:D15"/>
    <mergeCell ref="F12:F15"/>
    <mergeCell ref="G12:G15"/>
    <mergeCell ref="E12:E15"/>
    <mergeCell ref="A16:A18"/>
    <mergeCell ref="C16:C18"/>
    <mergeCell ref="D16:D18"/>
    <mergeCell ref="F16:F18"/>
    <mergeCell ref="G16:G18"/>
    <mergeCell ref="E16:E18"/>
    <mergeCell ref="A1:G1"/>
    <mergeCell ref="A2:G2"/>
    <mergeCell ref="B8:B11"/>
    <mergeCell ref="C8:C11"/>
    <mergeCell ref="D8:D11"/>
    <mergeCell ref="F8:F11"/>
    <mergeCell ref="G8:G11"/>
    <mergeCell ref="A5:A7"/>
    <mergeCell ref="C5:C7"/>
    <mergeCell ref="D5:D7"/>
    <mergeCell ref="F5:F7"/>
    <mergeCell ref="G5:G7"/>
    <mergeCell ref="E5:E7"/>
    <mergeCell ref="E8:E11"/>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x14ac:dyDescent="0.3">
      <c r="A1" s="1" t="s">
        <v>2</v>
      </c>
      <c r="B1" s="5">
        <v>2017</v>
      </c>
      <c r="C1" s="3" t="s">
        <v>7</v>
      </c>
      <c r="D1" s="6">
        <v>42736</v>
      </c>
      <c r="E1" s="5" t="s">
        <v>43</v>
      </c>
      <c r="F1" s="1" t="s">
        <v>191</v>
      </c>
      <c r="G1" s="1" t="s">
        <v>194</v>
      </c>
      <c r="H1" s="1" t="s">
        <v>252</v>
      </c>
    </row>
    <row r="2" spans="1:8" x14ac:dyDescent="0.3">
      <c r="A2" s="1" t="s">
        <v>3</v>
      </c>
      <c r="B2" s="5">
        <v>2018</v>
      </c>
      <c r="C2" s="3" t="s">
        <v>8</v>
      </c>
      <c r="D2" s="6">
        <v>42826</v>
      </c>
      <c r="E2" s="5" t="s">
        <v>149</v>
      </c>
      <c r="F2" s="1" t="s">
        <v>192</v>
      </c>
      <c r="G2" s="1" t="s">
        <v>193</v>
      </c>
      <c r="H2" s="1" t="s">
        <v>253</v>
      </c>
    </row>
    <row r="3" spans="1:8" x14ac:dyDescent="0.3">
      <c r="A3" s="1" t="s">
        <v>1</v>
      </c>
      <c r="B3" s="5">
        <v>2019</v>
      </c>
      <c r="C3" s="3" t="s">
        <v>9</v>
      </c>
      <c r="D3" s="6">
        <v>42917</v>
      </c>
      <c r="E3" s="5" t="s">
        <v>152</v>
      </c>
      <c r="G3" s="1" t="s">
        <v>335</v>
      </c>
      <c r="H3" s="1" t="s">
        <v>254</v>
      </c>
    </row>
    <row r="4" spans="1:8" x14ac:dyDescent="0.3">
      <c r="A4" s="1" t="s">
        <v>4</v>
      </c>
      <c r="B4" s="5">
        <v>2020</v>
      </c>
      <c r="C4" s="3" t="s">
        <v>10</v>
      </c>
      <c r="D4" s="6">
        <v>43009</v>
      </c>
      <c r="E4" s="5" t="s">
        <v>153</v>
      </c>
      <c r="H4" s="1" t="s">
        <v>255</v>
      </c>
    </row>
    <row r="5" spans="1:8" x14ac:dyDescent="0.3">
      <c r="B5" s="5">
        <v>2021</v>
      </c>
      <c r="C5" s="4" t="s">
        <v>11</v>
      </c>
      <c r="D5" s="6">
        <v>43101</v>
      </c>
      <c r="E5" s="5" t="s">
        <v>154</v>
      </c>
      <c r="H5" s="1" t="s">
        <v>256</v>
      </c>
    </row>
    <row r="6" spans="1:8" x14ac:dyDescent="0.3">
      <c r="B6" s="5">
        <v>2022</v>
      </c>
      <c r="C6" s="3" t="s">
        <v>12</v>
      </c>
      <c r="D6" s="6">
        <v>43191</v>
      </c>
      <c r="E6" s="5" t="s">
        <v>155</v>
      </c>
      <c r="H6" s="1" t="s">
        <v>257</v>
      </c>
    </row>
    <row r="7" spans="1:8" x14ac:dyDescent="0.3">
      <c r="B7" s="5">
        <v>2023</v>
      </c>
      <c r="C7" s="3" t="s">
        <v>13</v>
      </c>
      <c r="D7" s="6">
        <v>43282</v>
      </c>
      <c r="E7" s="5" t="s">
        <v>156</v>
      </c>
      <c r="H7" s="1" t="s">
        <v>258</v>
      </c>
    </row>
    <row r="8" spans="1:8" x14ac:dyDescent="0.3">
      <c r="B8" s="5">
        <v>2024</v>
      </c>
      <c r="C8" s="3" t="s">
        <v>14</v>
      </c>
      <c r="D8" s="6">
        <v>43374</v>
      </c>
      <c r="E8" s="5" t="s">
        <v>157</v>
      </c>
      <c r="H8" s="1" t="s">
        <v>259</v>
      </c>
    </row>
    <row r="9" spans="1:8" x14ac:dyDescent="0.3">
      <c r="B9" s="5">
        <v>2025</v>
      </c>
      <c r="C9" s="3" t="s">
        <v>15</v>
      </c>
      <c r="D9" s="6">
        <v>43466</v>
      </c>
      <c r="E9" s="5" t="s">
        <v>158</v>
      </c>
      <c r="H9" s="1" t="s">
        <v>260</v>
      </c>
    </row>
    <row r="10" spans="1:8" x14ac:dyDescent="0.3">
      <c r="B10" s="5">
        <v>2026</v>
      </c>
      <c r="C10" s="3" t="s">
        <v>16</v>
      </c>
      <c r="D10" s="6">
        <v>43556</v>
      </c>
      <c r="E10" s="5" t="s">
        <v>159</v>
      </c>
      <c r="H10" s="1" t="s">
        <v>261</v>
      </c>
    </row>
    <row r="11" spans="1:8" x14ac:dyDescent="0.3">
      <c r="B11" s="5">
        <v>2027</v>
      </c>
      <c r="C11" s="3" t="s">
        <v>17</v>
      </c>
      <c r="D11" s="6">
        <v>43647</v>
      </c>
      <c r="E11" s="5" t="s">
        <v>160</v>
      </c>
      <c r="H11" s="1" t="s">
        <v>262</v>
      </c>
    </row>
    <row r="12" spans="1:8" x14ac:dyDescent="0.3">
      <c r="B12" s="5">
        <v>2028</v>
      </c>
      <c r="C12" s="3" t="s">
        <v>18</v>
      </c>
      <c r="D12" s="6">
        <v>43739</v>
      </c>
      <c r="E12" s="5" t="s">
        <v>161</v>
      </c>
      <c r="H12" s="1" t="s">
        <v>263</v>
      </c>
    </row>
    <row r="13" spans="1:8" x14ac:dyDescent="0.3">
      <c r="B13" s="5">
        <v>2029</v>
      </c>
      <c r="C13" s="3" t="s">
        <v>19</v>
      </c>
      <c r="D13" s="6">
        <v>43831</v>
      </c>
      <c r="E13" s="5" t="s">
        <v>162</v>
      </c>
      <c r="H13" s="1" t="s">
        <v>264</v>
      </c>
    </row>
    <row r="14" spans="1:8" x14ac:dyDescent="0.3">
      <c r="B14" s="5">
        <v>2030</v>
      </c>
      <c r="C14" s="3" t="s">
        <v>20</v>
      </c>
      <c r="D14" s="6">
        <v>43922</v>
      </c>
      <c r="E14" s="5" t="s">
        <v>163</v>
      </c>
      <c r="H14" s="1" t="s">
        <v>265</v>
      </c>
    </row>
    <row r="15" spans="1:8" x14ac:dyDescent="0.3">
      <c r="C15" s="4" t="s">
        <v>21</v>
      </c>
      <c r="D15" s="6">
        <v>44013</v>
      </c>
      <c r="H15" s="1" t="s">
        <v>266</v>
      </c>
    </row>
    <row r="16" spans="1:8" x14ac:dyDescent="0.3">
      <c r="C16" s="3" t="s">
        <v>22</v>
      </c>
      <c r="D16" s="6">
        <v>44105</v>
      </c>
      <c r="H16" s="1" t="s">
        <v>267</v>
      </c>
    </row>
    <row r="17" spans="3:8" x14ac:dyDescent="0.3">
      <c r="C17" s="3" t="s">
        <v>23</v>
      </c>
      <c r="D17" s="6">
        <v>44197</v>
      </c>
      <c r="H17" s="1" t="s">
        <v>268</v>
      </c>
    </row>
    <row r="18" spans="3:8" x14ac:dyDescent="0.3">
      <c r="C18" s="3" t="s">
        <v>24</v>
      </c>
      <c r="D18" s="6">
        <v>44287</v>
      </c>
      <c r="H18" s="1" t="s">
        <v>269</v>
      </c>
    </row>
    <row r="19" spans="3:8" x14ac:dyDescent="0.3">
      <c r="C19" s="3" t="s">
        <v>25</v>
      </c>
      <c r="D19" s="6">
        <v>44378</v>
      </c>
      <c r="H19" s="1" t="s">
        <v>270</v>
      </c>
    </row>
    <row r="20" spans="3:8" x14ac:dyDescent="0.3">
      <c r="C20" s="3" t="s">
        <v>26</v>
      </c>
      <c r="D20" s="6">
        <v>44470</v>
      </c>
      <c r="H20" s="1" t="s">
        <v>271</v>
      </c>
    </row>
    <row r="21" spans="3:8" x14ac:dyDescent="0.3">
      <c r="C21" s="3" t="s">
        <v>27</v>
      </c>
      <c r="D21" s="6">
        <v>44562</v>
      </c>
      <c r="H21" s="1" t="s">
        <v>272</v>
      </c>
    </row>
    <row r="22" spans="3:8" x14ac:dyDescent="0.3">
      <c r="C22" s="3" t="s">
        <v>28</v>
      </c>
      <c r="D22" s="6">
        <v>44652</v>
      </c>
      <c r="H22" s="1" t="s">
        <v>273</v>
      </c>
    </row>
    <row r="23" spans="3:8" x14ac:dyDescent="0.3">
      <c r="D23" s="6">
        <v>44743</v>
      </c>
      <c r="H23" s="1" t="s">
        <v>274</v>
      </c>
    </row>
    <row r="24" spans="3:8" x14ac:dyDescent="0.3">
      <c r="C24" s="3"/>
      <c r="D24" s="6">
        <v>44835</v>
      </c>
      <c r="H24" s="1" t="s">
        <v>275</v>
      </c>
    </row>
    <row r="25" spans="3:8" x14ac:dyDescent="0.3">
      <c r="D25" s="6">
        <v>44927</v>
      </c>
      <c r="H25" s="1" t="s">
        <v>276</v>
      </c>
    </row>
    <row r="26" spans="3:8" x14ac:dyDescent="0.3">
      <c r="C26" s="3"/>
      <c r="D26" s="6">
        <v>45017</v>
      </c>
      <c r="H26" s="1" t="s">
        <v>277</v>
      </c>
    </row>
    <row r="27" spans="3:8" x14ac:dyDescent="0.3">
      <c r="D27" s="6">
        <v>45108</v>
      </c>
      <c r="H27" s="1" t="s">
        <v>278</v>
      </c>
    </row>
    <row r="28" spans="3:8" x14ac:dyDescent="0.3">
      <c r="C28" s="3"/>
      <c r="D28" s="6">
        <v>45200</v>
      </c>
      <c r="H28" s="1" t="s">
        <v>279</v>
      </c>
    </row>
    <row r="29" spans="3:8" x14ac:dyDescent="0.3">
      <c r="D29" s="6">
        <v>45292</v>
      </c>
      <c r="H29" s="1" t="s">
        <v>280</v>
      </c>
    </row>
    <row r="30" spans="3:8" x14ac:dyDescent="0.3">
      <c r="C30" s="3"/>
      <c r="D30" s="6">
        <v>45383</v>
      </c>
      <c r="H30" s="1" t="s">
        <v>281</v>
      </c>
    </row>
    <row r="31" spans="3:8" x14ac:dyDescent="0.3">
      <c r="D31" s="6">
        <v>45474</v>
      </c>
      <c r="H31" s="1" t="s">
        <v>282</v>
      </c>
    </row>
    <row r="32" spans="3:8" x14ac:dyDescent="0.3">
      <c r="C32" s="3"/>
      <c r="D32" s="6">
        <v>45566</v>
      </c>
      <c r="H32" s="1" t="s">
        <v>283</v>
      </c>
    </row>
    <row r="33" spans="3:8" x14ac:dyDescent="0.3">
      <c r="D33" s="6">
        <v>45658</v>
      </c>
      <c r="H33" s="1" t="s">
        <v>284</v>
      </c>
    </row>
    <row r="34" spans="3:8" x14ac:dyDescent="0.3">
      <c r="D34" s="6">
        <v>45748</v>
      </c>
      <c r="H34" s="1" t="s">
        <v>285</v>
      </c>
    </row>
    <row r="35" spans="3:8" x14ac:dyDescent="0.3">
      <c r="D35" s="6">
        <v>45839</v>
      </c>
      <c r="H35" s="1" t="s">
        <v>286</v>
      </c>
    </row>
    <row r="36" spans="3:8" x14ac:dyDescent="0.3">
      <c r="D36" s="6">
        <v>45931</v>
      </c>
      <c r="H36" s="1" t="s">
        <v>287</v>
      </c>
    </row>
    <row r="37" spans="3:8" x14ac:dyDescent="0.3">
      <c r="D37" s="6">
        <v>46023</v>
      </c>
      <c r="H37" s="1" t="s">
        <v>288</v>
      </c>
    </row>
    <row r="38" spans="3:8" x14ac:dyDescent="0.3">
      <c r="D38" s="6">
        <v>46113</v>
      </c>
      <c r="H38" s="1" t="s">
        <v>289</v>
      </c>
    </row>
    <row r="39" spans="3:8" x14ac:dyDescent="0.3">
      <c r="D39" s="6">
        <v>46204</v>
      </c>
      <c r="H39" s="1" t="s">
        <v>290</v>
      </c>
    </row>
    <row r="40" spans="3:8" x14ac:dyDescent="0.3">
      <c r="D40" s="6">
        <v>46296</v>
      </c>
      <c r="H40" s="1" t="s">
        <v>291</v>
      </c>
    </row>
    <row r="41" spans="3:8" x14ac:dyDescent="0.3">
      <c r="D41" s="6">
        <v>46388</v>
      </c>
      <c r="H41" s="1" t="s">
        <v>292</v>
      </c>
    </row>
    <row r="42" spans="3:8" x14ac:dyDescent="0.3">
      <c r="D42" s="6">
        <v>46478</v>
      </c>
      <c r="H42" s="1" t="s">
        <v>293</v>
      </c>
    </row>
    <row r="43" spans="3:8" x14ac:dyDescent="0.3">
      <c r="D43" s="6">
        <v>46569</v>
      </c>
      <c r="H43" s="1" t="s">
        <v>294</v>
      </c>
    </row>
    <row r="44" spans="3:8" x14ac:dyDescent="0.3">
      <c r="D44" s="6">
        <v>46661</v>
      </c>
      <c r="H44" s="1" t="s">
        <v>295</v>
      </c>
    </row>
    <row r="45" spans="3:8" x14ac:dyDescent="0.3">
      <c r="C45" s="3"/>
      <c r="D45" s="6">
        <v>46753</v>
      </c>
      <c r="H45" s="1" t="s">
        <v>296</v>
      </c>
    </row>
    <row r="46" spans="3:8" x14ac:dyDescent="0.3">
      <c r="D46" s="6">
        <v>46844</v>
      </c>
      <c r="H46" s="1" t="s">
        <v>297</v>
      </c>
    </row>
    <row r="47" spans="3:8" x14ac:dyDescent="0.3">
      <c r="D47" s="6">
        <v>46935</v>
      </c>
      <c r="H47" s="1" t="s">
        <v>298</v>
      </c>
    </row>
    <row r="48" spans="3:8" x14ac:dyDescent="0.3">
      <c r="D48" s="6">
        <v>47027</v>
      </c>
      <c r="H48" s="1" t="s">
        <v>299</v>
      </c>
    </row>
    <row r="49" spans="4:8" x14ac:dyDescent="0.3">
      <c r="D49" s="6">
        <v>47119</v>
      </c>
      <c r="H49" s="1" t="s">
        <v>300</v>
      </c>
    </row>
    <row r="50" spans="4:8" x14ac:dyDescent="0.3">
      <c r="D50" s="6">
        <v>47209</v>
      </c>
    </row>
    <row r="51" spans="4:8" x14ac:dyDescent="0.3">
      <c r="D51" s="6">
        <v>47300</v>
      </c>
    </row>
    <row r="52" spans="4:8" x14ac:dyDescent="0.3">
      <c r="D52" s="6">
        <v>47392</v>
      </c>
    </row>
    <row r="53" spans="4:8" x14ac:dyDescent="0.3">
      <c r="D53" s="6">
        <v>47484</v>
      </c>
    </row>
    <row r="54" spans="4:8" x14ac:dyDescent="0.3">
      <c r="D54" s="6">
        <v>47574</v>
      </c>
    </row>
    <row r="55" spans="4:8" x14ac:dyDescent="0.3">
      <c r="D55" s="6">
        <v>47665</v>
      </c>
    </row>
    <row r="56" spans="4:8" x14ac:dyDescent="0.3">
      <c r="D56" s="6">
        <v>47757</v>
      </c>
    </row>
    <row r="57" spans="4:8" x14ac:dyDescent="0.3">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6"/>
  <sheetViews>
    <sheetView workbookViewId="0">
      <pane ySplit="6" topLeftCell="A91" activePane="bottomLeft" state="frozen"/>
      <selection pane="bottomLeft" activeCell="C34" sqref="C34"/>
    </sheetView>
  </sheetViews>
  <sheetFormatPr defaultRowHeight="15" x14ac:dyDescent="0.25"/>
  <cols>
    <col min="1" max="1" width="5.7109375" style="38" customWidth="1"/>
    <col min="2" max="2" width="73" style="11" customWidth="1"/>
    <col min="3" max="3" width="60.7109375" style="11" customWidth="1"/>
    <col min="4" max="16384" width="9.140625" style="11"/>
  </cols>
  <sheetData>
    <row r="1" spans="1:3" s="9" customFormat="1" ht="17.25" x14ac:dyDescent="0.25">
      <c r="A1" s="265" t="s">
        <v>110</v>
      </c>
      <c r="B1" s="265"/>
      <c r="C1" s="265"/>
    </row>
    <row r="2" spans="1:3" s="9" customFormat="1" ht="17.25" x14ac:dyDescent="0.25">
      <c r="A2" s="265" t="s">
        <v>35</v>
      </c>
      <c r="B2" s="265"/>
      <c r="C2" s="265"/>
    </row>
    <row r="4" spans="1:3" ht="15.75" x14ac:dyDescent="0.25">
      <c r="A4" s="270" t="s">
        <v>29</v>
      </c>
      <c r="B4" s="272" t="s">
        <v>30</v>
      </c>
      <c r="C4" s="10" t="s">
        <v>31</v>
      </c>
    </row>
    <row r="5" spans="1:3" ht="15.75" x14ac:dyDescent="0.25">
      <c r="A5" s="271"/>
      <c r="B5" s="273"/>
      <c r="C5" s="12" t="s">
        <v>254</v>
      </c>
    </row>
    <row r="6" spans="1:3" ht="15.75" x14ac:dyDescent="0.25">
      <c r="A6" s="13" t="s">
        <v>124</v>
      </c>
      <c r="B6" s="14">
        <v>2</v>
      </c>
      <c r="C6" s="12">
        <v>3</v>
      </c>
    </row>
    <row r="7" spans="1:3" ht="15.75" x14ac:dyDescent="0.25">
      <c r="A7" s="15" t="s">
        <v>199</v>
      </c>
      <c r="B7" s="16"/>
      <c r="C7" s="17"/>
    </row>
    <row r="8" spans="1:3" ht="81.75" customHeight="1" x14ac:dyDescent="0.25">
      <c r="A8" s="264">
        <v>1</v>
      </c>
      <c r="B8" s="267" t="s">
        <v>230</v>
      </c>
      <c r="C8" s="190" t="s">
        <v>501</v>
      </c>
    </row>
    <row r="9" spans="1:3" ht="97.5" customHeight="1" x14ac:dyDescent="0.25">
      <c r="A9" s="264"/>
      <c r="B9" s="267"/>
      <c r="C9" s="190" t="s">
        <v>503</v>
      </c>
    </row>
    <row r="10" spans="1:3" ht="30" customHeight="1" x14ac:dyDescent="0.25">
      <c r="A10" s="264"/>
      <c r="B10" s="267"/>
      <c r="C10" s="197">
        <v>43385</v>
      </c>
    </row>
    <row r="11" spans="1:3" ht="30" customHeight="1" x14ac:dyDescent="0.25">
      <c r="A11" s="266"/>
      <c r="B11" s="268"/>
      <c r="C11" s="190" t="s">
        <v>502</v>
      </c>
    </row>
    <row r="12" spans="1:3" ht="15.75" x14ac:dyDescent="0.25">
      <c r="A12" s="263">
        <v>2</v>
      </c>
      <c r="B12" s="259" t="s">
        <v>200</v>
      </c>
      <c r="C12" s="190" t="s">
        <v>504</v>
      </c>
    </row>
    <row r="13" spans="1:3" ht="15.75" x14ac:dyDescent="0.25">
      <c r="A13" s="264"/>
      <c r="B13" s="269"/>
      <c r="C13" s="190" t="s">
        <v>505</v>
      </c>
    </row>
    <row r="14" spans="1:3" ht="15.75" x14ac:dyDescent="0.25">
      <c r="A14" s="264"/>
      <c r="B14" s="269"/>
      <c r="C14" s="190" t="s">
        <v>201</v>
      </c>
    </row>
    <row r="15" spans="1:3" ht="15.75" x14ac:dyDescent="0.25">
      <c r="A15" s="264"/>
      <c r="B15" s="269"/>
      <c r="C15" s="190" t="s">
        <v>506</v>
      </c>
    </row>
    <row r="16" spans="1:3" ht="15.75" x14ac:dyDescent="0.25">
      <c r="A16" s="264"/>
      <c r="B16" s="269"/>
      <c r="C16" s="190" t="s">
        <v>516</v>
      </c>
    </row>
    <row r="17" spans="1:3" ht="78.75" x14ac:dyDescent="0.25">
      <c r="A17" s="264"/>
      <c r="B17" s="269"/>
      <c r="C17" s="190" t="s">
        <v>517</v>
      </c>
    </row>
    <row r="18" spans="1:3" ht="15.75" x14ac:dyDescent="0.25">
      <c r="A18" s="264"/>
      <c r="B18" s="269"/>
      <c r="C18" s="195" t="s">
        <v>510</v>
      </c>
    </row>
    <row r="19" spans="1:3" ht="15.75" x14ac:dyDescent="0.25">
      <c r="A19" s="266"/>
      <c r="B19" s="260"/>
      <c r="C19" s="193" t="s">
        <v>511</v>
      </c>
    </row>
    <row r="20" spans="1:3" ht="31.5" x14ac:dyDescent="0.25">
      <c r="A20" s="263">
        <v>3</v>
      </c>
      <c r="B20" s="259" t="s">
        <v>202</v>
      </c>
      <c r="C20" s="196" t="s">
        <v>508</v>
      </c>
    </row>
    <row r="21" spans="1:3" ht="78.75" x14ac:dyDescent="0.25">
      <c r="A21" s="264"/>
      <c r="B21" s="269"/>
      <c r="C21" s="194" t="s">
        <v>509</v>
      </c>
    </row>
    <row r="22" spans="1:3" ht="15.75" x14ac:dyDescent="0.25">
      <c r="A22" s="264"/>
      <c r="B22" s="269"/>
      <c r="C22" s="195" t="s">
        <v>510</v>
      </c>
    </row>
    <row r="23" spans="1:3" ht="15.75" x14ac:dyDescent="0.25">
      <c r="A23" s="264"/>
      <c r="B23" s="269"/>
      <c r="C23" s="193" t="s">
        <v>511</v>
      </c>
    </row>
    <row r="24" spans="1:3" ht="15.75" x14ac:dyDescent="0.25">
      <c r="A24" s="264"/>
      <c r="B24" s="269"/>
      <c r="C24" s="193" t="s">
        <v>512</v>
      </c>
    </row>
    <row r="25" spans="1:3" ht="31.5" x14ac:dyDescent="0.25">
      <c r="A25" s="264"/>
      <c r="B25" s="269"/>
      <c r="C25" s="193" t="s">
        <v>513</v>
      </c>
    </row>
    <row r="26" spans="1:3" ht="15.75" x14ac:dyDescent="0.25">
      <c r="A26" s="264"/>
      <c r="B26" s="269"/>
      <c r="C26" s="193" t="s">
        <v>514</v>
      </c>
    </row>
    <row r="27" spans="1:3" ht="15.75" x14ac:dyDescent="0.25">
      <c r="A27" s="266"/>
      <c r="B27" s="260"/>
      <c r="C27" s="193" t="s">
        <v>515</v>
      </c>
    </row>
    <row r="28" spans="1:3" ht="78.75" x14ac:dyDescent="0.25">
      <c r="A28" s="263">
        <v>4</v>
      </c>
      <c r="B28" s="259" t="s">
        <v>203</v>
      </c>
      <c r="C28" s="194" t="s">
        <v>509</v>
      </c>
    </row>
    <row r="29" spans="1:3" ht="15.75" x14ac:dyDescent="0.25">
      <c r="A29" s="264"/>
      <c r="B29" s="269"/>
      <c r="C29" s="195" t="s">
        <v>510</v>
      </c>
    </row>
    <row r="30" spans="1:3" ht="15.75" x14ac:dyDescent="0.25">
      <c r="A30" s="264"/>
      <c r="B30" s="269"/>
      <c r="C30" s="193" t="s">
        <v>511</v>
      </c>
    </row>
    <row r="31" spans="1:3" ht="94.5" x14ac:dyDescent="0.25">
      <c r="A31" s="264"/>
      <c r="B31" s="269"/>
      <c r="C31" s="194" t="s">
        <v>507</v>
      </c>
    </row>
    <row r="32" spans="1:3" ht="15.75" x14ac:dyDescent="0.25">
      <c r="A32" s="264"/>
      <c r="B32" s="269"/>
      <c r="C32" s="198" t="s">
        <v>518</v>
      </c>
    </row>
    <row r="33" spans="1:14" ht="15.75" x14ac:dyDescent="0.25">
      <c r="A33" s="266"/>
      <c r="B33" s="260"/>
      <c r="C33" s="190" t="s">
        <v>519</v>
      </c>
    </row>
    <row r="34" spans="1:14" ht="48.75" customHeight="1" x14ac:dyDescent="0.25">
      <c r="A34" s="263">
        <v>5</v>
      </c>
      <c r="B34" s="259" t="s">
        <v>231</v>
      </c>
      <c r="C34" s="238" t="s">
        <v>522</v>
      </c>
    </row>
    <row r="35" spans="1:14" ht="15.75" x14ac:dyDescent="0.25">
      <c r="A35" s="264"/>
      <c r="B35" s="269"/>
      <c r="C35" s="197">
        <v>43403</v>
      </c>
    </row>
    <row r="36" spans="1:14" ht="15.75" x14ac:dyDescent="0.25">
      <c r="A36" s="264"/>
      <c r="B36" s="269"/>
      <c r="C36" s="190">
        <v>2998</v>
      </c>
    </row>
    <row r="37" spans="1:14" ht="31.5" x14ac:dyDescent="0.25">
      <c r="A37" s="264"/>
      <c r="B37" s="269"/>
      <c r="C37" s="77" t="s">
        <v>520</v>
      </c>
    </row>
    <row r="38" spans="1:14" ht="63" x14ac:dyDescent="0.25">
      <c r="A38" s="264"/>
      <c r="B38" s="269"/>
      <c r="C38" s="202" t="s">
        <v>413</v>
      </c>
      <c r="F38"/>
      <c r="G38"/>
      <c r="H38"/>
      <c r="I38"/>
      <c r="J38"/>
      <c r="K38"/>
      <c r="L38"/>
      <c r="M38"/>
      <c r="N38" s="201"/>
    </row>
    <row r="39" spans="1:14" ht="15.75" x14ac:dyDescent="0.25">
      <c r="A39" s="266"/>
      <c r="B39" s="260"/>
      <c r="C39" s="77" t="s">
        <v>521</v>
      </c>
      <c r="F39"/>
      <c r="G39"/>
      <c r="H39"/>
      <c r="I39"/>
      <c r="J39"/>
      <c r="K39"/>
      <c r="L39"/>
      <c r="M39"/>
      <c r="N39"/>
    </row>
    <row r="40" spans="1:14" ht="47.25" customHeight="1" x14ac:dyDescent="0.25">
      <c r="A40" s="242" t="s">
        <v>415</v>
      </c>
      <c r="B40" s="245" t="s">
        <v>416</v>
      </c>
      <c r="C40" s="192" t="s">
        <v>524</v>
      </c>
      <c r="F40"/>
      <c r="G40"/>
      <c r="H40"/>
      <c r="I40"/>
      <c r="J40"/>
      <c r="K40"/>
      <c r="L40"/>
      <c r="M40"/>
      <c r="N40"/>
    </row>
    <row r="41" spans="1:14" ht="15.75" x14ac:dyDescent="0.25">
      <c r="A41" s="243"/>
      <c r="B41" s="246"/>
      <c r="C41" s="197">
        <v>43403</v>
      </c>
    </row>
    <row r="42" spans="1:14" ht="15.75" x14ac:dyDescent="0.25">
      <c r="A42" s="243"/>
      <c r="B42" s="246"/>
      <c r="C42" s="192" t="s">
        <v>523</v>
      </c>
    </row>
    <row r="43" spans="1:14" ht="31.5" x14ac:dyDescent="0.25">
      <c r="A43" s="243"/>
      <c r="B43" s="246"/>
      <c r="C43" s="192" t="s">
        <v>417</v>
      </c>
    </row>
    <row r="44" spans="1:14" ht="78.75" x14ac:dyDescent="0.25">
      <c r="A44" s="243"/>
      <c r="B44" s="246"/>
      <c r="C44" s="192" t="s">
        <v>525</v>
      </c>
    </row>
    <row r="45" spans="1:14" ht="15.75" x14ac:dyDescent="0.25">
      <c r="A45" s="244"/>
      <c r="B45" s="247"/>
      <c r="C45" s="192" t="s">
        <v>526</v>
      </c>
    </row>
    <row r="46" spans="1:14" ht="66" x14ac:dyDescent="0.25">
      <c r="A46" s="20">
        <v>6</v>
      </c>
      <c r="B46" s="21" t="s">
        <v>243</v>
      </c>
      <c r="C46" s="18"/>
    </row>
    <row r="47" spans="1:14" ht="31.5" x14ac:dyDescent="0.25">
      <c r="A47" s="263" t="s">
        <v>87</v>
      </c>
      <c r="B47" s="259" t="s">
        <v>48</v>
      </c>
      <c r="C47" s="18" t="s">
        <v>204</v>
      </c>
    </row>
    <row r="48" spans="1:14" ht="15.75" x14ac:dyDescent="0.25">
      <c r="A48" s="264"/>
      <c r="B48" s="269"/>
      <c r="C48" s="18" t="s">
        <v>169</v>
      </c>
    </row>
    <row r="49" spans="1:3" ht="15.75" x14ac:dyDescent="0.25">
      <c r="A49" s="264"/>
      <c r="B49" s="269"/>
      <c r="C49" s="18" t="s">
        <v>170</v>
      </c>
    </row>
    <row r="50" spans="1:3" ht="31.5" x14ac:dyDescent="0.25">
      <c r="A50" s="264"/>
      <c r="B50" s="269"/>
      <c r="C50" s="18" t="s">
        <v>205</v>
      </c>
    </row>
    <row r="51" spans="1:3" ht="15.75" x14ac:dyDescent="0.25">
      <c r="A51" s="264"/>
      <c r="B51" s="269"/>
      <c r="C51" s="18" t="s">
        <v>169</v>
      </c>
    </row>
    <row r="52" spans="1:3" ht="15.75" x14ac:dyDescent="0.25">
      <c r="A52" s="264"/>
      <c r="B52" s="269"/>
      <c r="C52" s="18" t="s">
        <v>170</v>
      </c>
    </row>
    <row r="53" spans="1:3" ht="47.25" x14ac:dyDescent="0.25">
      <c r="A53" s="264"/>
      <c r="B53" s="269"/>
      <c r="C53" s="18" t="s">
        <v>206</v>
      </c>
    </row>
    <row r="54" spans="1:3" ht="94.5" x14ac:dyDescent="0.25">
      <c r="A54" s="266"/>
      <c r="B54" s="260"/>
      <c r="C54" s="19" t="s">
        <v>440</v>
      </c>
    </row>
    <row r="55" spans="1:3" ht="47.25" x14ac:dyDescent="0.25">
      <c r="A55" s="263" t="s">
        <v>88</v>
      </c>
      <c r="B55" s="259" t="s">
        <v>172</v>
      </c>
      <c r="C55" s="209" t="s">
        <v>527</v>
      </c>
    </row>
    <row r="56" spans="1:3" ht="15.75" x14ac:dyDescent="0.25">
      <c r="A56" s="264"/>
      <c r="B56" s="269"/>
      <c r="C56" s="207">
        <v>43403</v>
      </c>
    </row>
    <row r="57" spans="1:3" ht="15.75" x14ac:dyDescent="0.25">
      <c r="A57" s="264"/>
      <c r="B57" s="269"/>
      <c r="C57" s="210">
        <v>3004</v>
      </c>
    </row>
    <row r="58" spans="1:3" ht="31.5" x14ac:dyDescent="0.25">
      <c r="A58" s="264"/>
      <c r="B58" s="269"/>
      <c r="C58" s="18" t="s">
        <v>205</v>
      </c>
    </row>
    <row r="59" spans="1:3" ht="15.75" x14ac:dyDescent="0.25">
      <c r="A59" s="264"/>
      <c r="B59" s="269"/>
      <c r="C59" s="18" t="s">
        <v>169</v>
      </c>
    </row>
    <row r="60" spans="1:3" ht="15.75" x14ac:dyDescent="0.25">
      <c r="A60" s="264"/>
      <c r="B60" s="269"/>
      <c r="C60" s="18" t="s">
        <v>170</v>
      </c>
    </row>
    <row r="61" spans="1:3" ht="94.5" x14ac:dyDescent="0.25">
      <c r="A61" s="264"/>
      <c r="B61" s="269"/>
      <c r="C61" s="209" t="s">
        <v>528</v>
      </c>
    </row>
    <row r="62" spans="1:3" ht="15.75" x14ac:dyDescent="0.25">
      <c r="A62" s="266"/>
      <c r="B62" s="260"/>
      <c r="C62" s="77" t="s">
        <v>598</v>
      </c>
    </row>
    <row r="63" spans="1:3" ht="47.25" x14ac:dyDescent="0.25">
      <c r="A63" s="263" t="s">
        <v>89</v>
      </c>
      <c r="B63" s="259" t="s">
        <v>49</v>
      </c>
      <c r="C63" s="192" t="s">
        <v>530</v>
      </c>
    </row>
    <row r="64" spans="1:3" ht="15.75" x14ac:dyDescent="0.25">
      <c r="A64" s="264"/>
      <c r="B64" s="269"/>
      <c r="C64" s="197">
        <v>43403</v>
      </c>
    </row>
    <row r="65" spans="1:3" ht="15.75" x14ac:dyDescent="0.25">
      <c r="A65" s="264"/>
      <c r="B65" s="269"/>
      <c r="C65" s="192" t="s">
        <v>531</v>
      </c>
    </row>
    <row r="66" spans="1:3" ht="78.75" x14ac:dyDescent="0.25">
      <c r="A66" s="264"/>
      <c r="B66" s="269"/>
      <c r="C66" s="192" t="s">
        <v>532</v>
      </c>
    </row>
    <row r="67" spans="1:3" ht="15.75" x14ac:dyDescent="0.25">
      <c r="A67" s="264"/>
      <c r="B67" s="269"/>
      <c r="C67" s="197">
        <v>43584</v>
      </c>
    </row>
    <row r="68" spans="1:3" ht="15.75" x14ac:dyDescent="0.25">
      <c r="A68" s="264"/>
      <c r="B68" s="269"/>
      <c r="C68" s="192" t="s">
        <v>533</v>
      </c>
    </row>
    <row r="69" spans="1:3" ht="31.5" x14ac:dyDescent="0.25">
      <c r="A69" s="264"/>
      <c r="B69" s="269"/>
      <c r="C69" s="210" t="s">
        <v>529</v>
      </c>
    </row>
    <row r="70" spans="1:3" ht="15.75" x14ac:dyDescent="0.25">
      <c r="A70" s="266"/>
      <c r="B70" s="260"/>
      <c r="C70" s="77">
        <v>0</v>
      </c>
    </row>
    <row r="71" spans="1:3" ht="31.5" x14ac:dyDescent="0.25">
      <c r="A71" s="263" t="s">
        <v>90</v>
      </c>
      <c r="B71" s="259" t="s">
        <v>50</v>
      </c>
      <c r="C71" s="18" t="s">
        <v>204</v>
      </c>
    </row>
    <row r="72" spans="1:3" ht="15.75" x14ac:dyDescent="0.25">
      <c r="A72" s="264"/>
      <c r="B72" s="269"/>
      <c r="C72" s="18" t="s">
        <v>169</v>
      </c>
    </row>
    <row r="73" spans="1:3" ht="15.75" x14ac:dyDescent="0.25">
      <c r="A73" s="264"/>
      <c r="B73" s="269"/>
      <c r="C73" s="18" t="s">
        <v>170</v>
      </c>
    </row>
    <row r="74" spans="1:3" ht="31.5" x14ac:dyDescent="0.25">
      <c r="A74" s="264"/>
      <c r="B74" s="269"/>
      <c r="C74" s="18" t="s">
        <v>205</v>
      </c>
    </row>
    <row r="75" spans="1:3" ht="15.75" x14ac:dyDescent="0.25">
      <c r="A75" s="264"/>
      <c r="B75" s="269"/>
      <c r="C75" s="18" t="s">
        <v>169</v>
      </c>
    </row>
    <row r="76" spans="1:3" ht="15.75" x14ac:dyDescent="0.25">
      <c r="A76" s="264"/>
      <c r="B76" s="269"/>
      <c r="C76" s="18" t="s">
        <v>170</v>
      </c>
    </row>
    <row r="77" spans="1:3" ht="47.25" x14ac:dyDescent="0.25">
      <c r="A77" s="264"/>
      <c r="B77" s="269"/>
      <c r="C77" s="18" t="s">
        <v>206</v>
      </c>
    </row>
    <row r="78" spans="1:3" ht="94.5" x14ac:dyDescent="0.25">
      <c r="A78" s="266"/>
      <c r="B78" s="260"/>
      <c r="C78" s="19" t="s">
        <v>441</v>
      </c>
    </row>
    <row r="79" spans="1:3" ht="47.25" x14ac:dyDescent="0.25">
      <c r="A79" s="263" t="s">
        <v>91</v>
      </c>
      <c r="B79" s="259" t="s">
        <v>51</v>
      </c>
      <c r="C79" s="192" t="s">
        <v>534</v>
      </c>
    </row>
    <row r="80" spans="1:3" ht="15.75" x14ac:dyDescent="0.25">
      <c r="A80" s="264"/>
      <c r="B80" s="269"/>
      <c r="C80" s="197">
        <v>43404</v>
      </c>
    </row>
    <row r="81" spans="1:3" ht="15.75" x14ac:dyDescent="0.25">
      <c r="A81" s="264"/>
      <c r="B81" s="269"/>
      <c r="C81" s="192" t="s">
        <v>535</v>
      </c>
    </row>
    <row r="82" spans="1:3" ht="31.5" x14ac:dyDescent="0.25">
      <c r="A82" s="264"/>
      <c r="B82" s="269"/>
      <c r="C82" s="18" t="s">
        <v>205</v>
      </c>
    </row>
    <row r="83" spans="1:3" ht="15.75" x14ac:dyDescent="0.25">
      <c r="A83" s="264"/>
      <c r="B83" s="269"/>
      <c r="C83" s="18" t="s">
        <v>169</v>
      </c>
    </row>
    <row r="84" spans="1:3" ht="15.75" x14ac:dyDescent="0.25">
      <c r="A84" s="264"/>
      <c r="B84" s="269"/>
      <c r="C84" s="18" t="s">
        <v>170</v>
      </c>
    </row>
    <row r="85" spans="1:3" ht="47.25" x14ac:dyDescent="0.25">
      <c r="A85" s="264"/>
      <c r="B85" s="269"/>
      <c r="C85" s="18" t="s">
        <v>206</v>
      </c>
    </row>
    <row r="86" spans="1:3" ht="15.75" x14ac:dyDescent="0.25">
      <c r="A86" s="266"/>
      <c r="B86" s="260"/>
      <c r="C86" s="77">
        <v>0</v>
      </c>
    </row>
    <row r="87" spans="1:3" ht="26.25" customHeight="1" x14ac:dyDescent="0.25">
      <c r="A87" s="257">
        <v>7</v>
      </c>
      <c r="B87" s="259" t="s">
        <v>207</v>
      </c>
      <c r="C87" s="192" t="s">
        <v>500</v>
      </c>
    </row>
    <row r="88" spans="1:3" ht="26.25" customHeight="1" x14ac:dyDescent="0.25">
      <c r="A88" s="258"/>
      <c r="B88" s="260"/>
      <c r="C88" s="208" t="s">
        <v>536</v>
      </c>
    </row>
    <row r="89" spans="1:3" ht="110.25" x14ac:dyDescent="0.25">
      <c r="A89" s="20">
        <v>8</v>
      </c>
      <c r="B89" s="21" t="s">
        <v>232</v>
      </c>
      <c r="C89" s="192" t="s">
        <v>538</v>
      </c>
    </row>
    <row r="90" spans="1:3" ht="31.5" x14ac:dyDescent="0.25">
      <c r="A90" s="261" t="s">
        <v>99</v>
      </c>
      <c r="B90" s="262" t="s">
        <v>48</v>
      </c>
      <c r="C90" s="18" t="s">
        <v>208</v>
      </c>
    </row>
    <row r="91" spans="1:3" ht="15.75" x14ac:dyDescent="0.25">
      <c r="A91" s="261"/>
      <c r="B91" s="262"/>
      <c r="C91" s="18" t="s">
        <v>169</v>
      </c>
    </row>
    <row r="92" spans="1:3" ht="15.75" x14ac:dyDescent="0.25">
      <c r="A92" s="261"/>
      <c r="B92" s="262"/>
      <c r="C92" s="18" t="s">
        <v>170</v>
      </c>
    </row>
    <row r="93" spans="1:3" ht="31.5" x14ac:dyDescent="0.25">
      <c r="A93" s="261"/>
      <c r="B93" s="262"/>
      <c r="C93" s="18" t="s">
        <v>209</v>
      </c>
    </row>
    <row r="94" spans="1:3" ht="31.5" x14ac:dyDescent="0.25">
      <c r="A94" s="263" t="s">
        <v>100</v>
      </c>
      <c r="B94" s="259" t="s">
        <v>172</v>
      </c>
      <c r="C94" s="18" t="s">
        <v>208</v>
      </c>
    </row>
    <row r="95" spans="1:3" ht="15.75" x14ac:dyDescent="0.25">
      <c r="A95" s="264"/>
      <c r="B95" s="269"/>
      <c r="C95" s="18" t="s">
        <v>169</v>
      </c>
    </row>
    <row r="96" spans="1:3" ht="15.75" x14ac:dyDescent="0.25">
      <c r="A96" s="264"/>
      <c r="B96" s="269"/>
      <c r="C96" s="18" t="s">
        <v>170</v>
      </c>
    </row>
    <row r="97" spans="1:3" x14ac:dyDescent="0.25">
      <c r="A97" s="264"/>
      <c r="B97" s="269"/>
      <c r="C97" s="211" t="s">
        <v>537</v>
      </c>
    </row>
    <row r="98" spans="1:3" ht="31.5" x14ac:dyDescent="0.25">
      <c r="A98" s="263" t="s">
        <v>101</v>
      </c>
      <c r="B98" s="259" t="s">
        <v>49</v>
      </c>
      <c r="C98" s="18" t="s">
        <v>208</v>
      </c>
    </row>
    <row r="99" spans="1:3" ht="15.75" x14ac:dyDescent="0.25">
      <c r="A99" s="264"/>
      <c r="B99" s="269"/>
      <c r="C99" s="18" t="s">
        <v>169</v>
      </c>
    </row>
    <row r="100" spans="1:3" ht="15.75" x14ac:dyDescent="0.25">
      <c r="A100" s="264"/>
      <c r="B100" s="269"/>
      <c r="C100" s="18" t="s">
        <v>170</v>
      </c>
    </row>
    <row r="101" spans="1:3" x14ac:dyDescent="0.25">
      <c r="A101" s="264"/>
      <c r="B101" s="269"/>
      <c r="C101" s="211" t="s">
        <v>537</v>
      </c>
    </row>
    <row r="102" spans="1:3" ht="31.5" x14ac:dyDescent="0.25">
      <c r="A102" s="263" t="s">
        <v>102</v>
      </c>
      <c r="B102" s="259" t="s">
        <v>50</v>
      </c>
      <c r="C102" s="18" t="s">
        <v>208</v>
      </c>
    </row>
    <row r="103" spans="1:3" ht="15.75" x14ac:dyDescent="0.25">
      <c r="A103" s="264"/>
      <c r="B103" s="269"/>
      <c r="C103" s="18" t="s">
        <v>169</v>
      </c>
    </row>
    <row r="104" spans="1:3" ht="15.75" x14ac:dyDescent="0.25">
      <c r="A104" s="264"/>
      <c r="B104" s="269"/>
      <c r="C104" s="18" t="s">
        <v>170</v>
      </c>
    </row>
    <row r="105" spans="1:3" ht="31.5" x14ac:dyDescent="0.25">
      <c r="A105" s="264"/>
      <c r="B105" s="269"/>
      <c r="C105" s="18" t="s">
        <v>209</v>
      </c>
    </row>
    <row r="106" spans="1:3" ht="31.5" x14ac:dyDescent="0.25">
      <c r="A106" s="263" t="s">
        <v>103</v>
      </c>
      <c r="B106" s="259" t="s">
        <v>51</v>
      </c>
      <c r="C106" s="18" t="s">
        <v>208</v>
      </c>
    </row>
    <row r="107" spans="1:3" ht="15.75" x14ac:dyDescent="0.25">
      <c r="A107" s="264"/>
      <c r="B107" s="269"/>
      <c r="C107" s="18" t="s">
        <v>169</v>
      </c>
    </row>
    <row r="108" spans="1:3" ht="15.75" x14ac:dyDescent="0.25">
      <c r="A108" s="264"/>
      <c r="B108" s="269"/>
      <c r="C108" s="18" t="s">
        <v>170</v>
      </c>
    </row>
    <row r="109" spans="1:3" x14ac:dyDescent="0.25">
      <c r="A109" s="264"/>
      <c r="B109" s="269"/>
      <c r="C109" s="211" t="s">
        <v>537</v>
      </c>
    </row>
    <row r="110" spans="1:3" ht="63" x14ac:dyDescent="0.25">
      <c r="A110" s="20">
        <v>9</v>
      </c>
      <c r="B110" s="21" t="s">
        <v>233</v>
      </c>
      <c r="C110" s="22"/>
    </row>
    <row r="111" spans="1:3" ht="31.5" x14ac:dyDescent="0.25">
      <c r="A111" s="263" t="s">
        <v>111</v>
      </c>
      <c r="B111" s="259" t="s">
        <v>48</v>
      </c>
      <c r="C111" s="18" t="s">
        <v>210</v>
      </c>
    </row>
    <row r="112" spans="1:3" ht="15.75" x14ac:dyDescent="0.25">
      <c r="A112" s="264"/>
      <c r="B112" s="269"/>
      <c r="C112" s="18" t="s">
        <v>169</v>
      </c>
    </row>
    <row r="113" spans="1:3" ht="15.75" x14ac:dyDescent="0.25">
      <c r="A113" s="264"/>
      <c r="B113" s="269"/>
      <c r="C113" s="18" t="s">
        <v>170</v>
      </c>
    </row>
    <row r="114" spans="1:3" ht="94.5" x14ac:dyDescent="0.25">
      <c r="A114" s="263" t="s">
        <v>112</v>
      </c>
      <c r="B114" s="259" t="s">
        <v>172</v>
      </c>
      <c r="C114" s="18" t="s">
        <v>540</v>
      </c>
    </row>
    <row r="115" spans="1:3" ht="15.75" x14ac:dyDescent="0.25">
      <c r="A115" s="264"/>
      <c r="B115" s="269"/>
      <c r="C115" s="215">
        <v>43224</v>
      </c>
    </row>
    <row r="116" spans="1:3" ht="15.75" x14ac:dyDescent="0.25">
      <c r="A116" s="264"/>
      <c r="B116" s="269"/>
      <c r="C116" s="214" t="s">
        <v>541</v>
      </c>
    </row>
    <row r="117" spans="1:3" ht="78.75" x14ac:dyDescent="0.25">
      <c r="A117" s="263" t="s">
        <v>113</v>
      </c>
      <c r="B117" s="259" t="s">
        <v>49</v>
      </c>
      <c r="C117" s="192" t="s">
        <v>539</v>
      </c>
    </row>
    <row r="118" spans="1:3" ht="15.75" x14ac:dyDescent="0.25">
      <c r="A118" s="264"/>
      <c r="B118" s="269"/>
      <c r="C118" s="213">
        <v>43424</v>
      </c>
    </row>
    <row r="119" spans="1:3" ht="15.75" x14ac:dyDescent="0.25">
      <c r="A119" s="266"/>
      <c r="B119" s="269"/>
      <c r="C119" s="212" t="s">
        <v>542</v>
      </c>
    </row>
    <row r="120" spans="1:3" ht="31.5" x14ac:dyDescent="0.25">
      <c r="A120" s="263" t="s">
        <v>114</v>
      </c>
      <c r="B120" s="259" t="s">
        <v>50</v>
      </c>
      <c r="C120" s="18" t="s">
        <v>210</v>
      </c>
    </row>
    <row r="121" spans="1:3" ht="15.75" x14ac:dyDescent="0.25">
      <c r="A121" s="264"/>
      <c r="B121" s="269"/>
      <c r="C121" s="18" t="s">
        <v>169</v>
      </c>
    </row>
    <row r="122" spans="1:3" ht="15.75" x14ac:dyDescent="0.25">
      <c r="A122" s="264"/>
      <c r="B122" s="269"/>
      <c r="C122" s="18" t="s">
        <v>170</v>
      </c>
    </row>
    <row r="123" spans="1:3" ht="31.5" x14ac:dyDescent="0.25">
      <c r="A123" s="263" t="s">
        <v>115</v>
      </c>
      <c r="B123" s="259" t="s">
        <v>51</v>
      </c>
      <c r="C123" s="18" t="s">
        <v>210</v>
      </c>
    </row>
    <row r="124" spans="1:3" ht="15.75" x14ac:dyDescent="0.25">
      <c r="A124" s="264"/>
      <c r="B124" s="269"/>
      <c r="C124" s="18" t="s">
        <v>169</v>
      </c>
    </row>
    <row r="125" spans="1:3" ht="15.75" x14ac:dyDescent="0.25">
      <c r="A125" s="266"/>
      <c r="B125" s="269"/>
      <c r="C125" s="18" t="s">
        <v>170</v>
      </c>
    </row>
    <row r="126" spans="1:3" ht="47.25" x14ac:dyDescent="0.25">
      <c r="A126" s="23">
        <v>10</v>
      </c>
      <c r="B126" s="21" t="s">
        <v>234</v>
      </c>
      <c r="C126" s="21"/>
    </row>
    <row r="127" spans="1:3" ht="31.5" x14ac:dyDescent="0.25">
      <c r="A127" s="263" t="s">
        <v>211</v>
      </c>
      <c r="B127" s="259" t="s">
        <v>48</v>
      </c>
      <c r="C127" s="18" t="s">
        <v>212</v>
      </c>
    </row>
    <row r="128" spans="1:3" ht="15.75" x14ac:dyDescent="0.25">
      <c r="A128" s="264"/>
      <c r="B128" s="269"/>
      <c r="C128" s="18" t="s">
        <v>169</v>
      </c>
    </row>
    <row r="129" spans="1:3" ht="15.75" x14ac:dyDescent="0.25">
      <c r="A129" s="264"/>
      <c r="B129" s="269"/>
      <c r="C129" s="18" t="s">
        <v>170</v>
      </c>
    </row>
    <row r="130" spans="1:3" ht="94.5" x14ac:dyDescent="0.25">
      <c r="A130" s="263" t="s">
        <v>213</v>
      </c>
      <c r="B130" s="259" t="s">
        <v>172</v>
      </c>
      <c r="C130" s="192" t="s">
        <v>544</v>
      </c>
    </row>
    <row r="131" spans="1:3" ht="15.75" x14ac:dyDescent="0.25">
      <c r="A131" s="264"/>
      <c r="B131" s="269"/>
      <c r="C131" s="197">
        <v>43462</v>
      </c>
    </row>
    <row r="132" spans="1:3" ht="15.75" x14ac:dyDescent="0.25">
      <c r="A132" s="264"/>
      <c r="B132" s="269"/>
      <c r="C132" s="217" t="s">
        <v>543</v>
      </c>
    </row>
    <row r="133" spans="1:3" ht="31.5" x14ac:dyDescent="0.25">
      <c r="A133" s="263" t="s">
        <v>214</v>
      </c>
      <c r="B133" s="259" t="s">
        <v>49</v>
      </c>
      <c r="C133" s="18" t="s">
        <v>212</v>
      </c>
    </row>
    <row r="134" spans="1:3" ht="15.75" x14ac:dyDescent="0.25">
      <c r="A134" s="264"/>
      <c r="B134" s="269"/>
      <c r="C134" s="18" t="s">
        <v>169</v>
      </c>
    </row>
    <row r="135" spans="1:3" ht="15.75" x14ac:dyDescent="0.25">
      <c r="A135" s="264"/>
      <c r="B135" s="269"/>
      <c r="C135" s="18" t="s">
        <v>170</v>
      </c>
    </row>
    <row r="136" spans="1:3" ht="31.5" x14ac:dyDescent="0.25">
      <c r="A136" s="263" t="s">
        <v>215</v>
      </c>
      <c r="B136" s="259" t="s">
        <v>50</v>
      </c>
      <c r="C136" s="18" t="s">
        <v>212</v>
      </c>
    </row>
    <row r="137" spans="1:3" ht="15.75" x14ac:dyDescent="0.25">
      <c r="A137" s="264"/>
      <c r="B137" s="269"/>
      <c r="C137" s="18" t="s">
        <v>169</v>
      </c>
    </row>
    <row r="138" spans="1:3" ht="15.75" x14ac:dyDescent="0.25">
      <c r="A138" s="264"/>
      <c r="B138" s="269"/>
      <c r="C138" s="18" t="s">
        <v>170</v>
      </c>
    </row>
    <row r="139" spans="1:3" ht="31.5" x14ac:dyDescent="0.25">
      <c r="A139" s="263" t="s">
        <v>216</v>
      </c>
      <c r="B139" s="259" t="s">
        <v>51</v>
      </c>
      <c r="C139" s="18" t="s">
        <v>212</v>
      </c>
    </row>
    <row r="140" spans="1:3" ht="15.75" x14ac:dyDescent="0.25">
      <c r="A140" s="264"/>
      <c r="B140" s="269"/>
      <c r="C140" s="18" t="s">
        <v>169</v>
      </c>
    </row>
    <row r="141" spans="1:3" ht="15.75" x14ac:dyDescent="0.25">
      <c r="A141" s="264"/>
      <c r="B141" s="269"/>
      <c r="C141" s="18" t="s">
        <v>170</v>
      </c>
    </row>
    <row r="142" spans="1:3" ht="81.75" x14ac:dyDescent="0.25">
      <c r="A142" s="20">
        <v>11</v>
      </c>
      <c r="B142" s="21" t="s">
        <v>244</v>
      </c>
      <c r="C142" s="77" t="s">
        <v>545</v>
      </c>
    </row>
    <row r="143" spans="1:3" ht="31.5" x14ac:dyDescent="0.25">
      <c r="A143" s="263" t="s">
        <v>217</v>
      </c>
      <c r="B143" s="259" t="s">
        <v>48</v>
      </c>
      <c r="C143" s="18" t="s">
        <v>218</v>
      </c>
    </row>
    <row r="144" spans="1:3" ht="15.75" x14ac:dyDescent="0.25">
      <c r="A144" s="264"/>
      <c r="B144" s="269"/>
      <c r="C144" s="18" t="s">
        <v>169</v>
      </c>
    </row>
    <row r="145" spans="1:3" ht="15.75" x14ac:dyDescent="0.25">
      <c r="A145" s="264"/>
      <c r="B145" s="269"/>
      <c r="C145" s="18" t="s">
        <v>170</v>
      </c>
    </row>
    <row r="146" spans="1:3" ht="31.5" x14ac:dyDescent="0.25">
      <c r="A146" s="264"/>
      <c r="B146" s="269"/>
      <c r="C146" s="18" t="s">
        <v>328</v>
      </c>
    </row>
    <row r="147" spans="1:3" ht="15.75" x14ac:dyDescent="0.25">
      <c r="A147" s="264"/>
      <c r="B147" s="269"/>
      <c r="C147" s="18" t="s">
        <v>169</v>
      </c>
    </row>
    <row r="148" spans="1:3" ht="15.75" x14ac:dyDescent="0.25">
      <c r="A148" s="264"/>
      <c r="B148" s="269"/>
      <c r="C148" s="18" t="s">
        <v>170</v>
      </c>
    </row>
    <row r="149" spans="1:3" x14ac:dyDescent="0.25">
      <c r="A149" s="264"/>
      <c r="B149" s="269"/>
      <c r="C149" s="208" t="s">
        <v>546</v>
      </c>
    </row>
    <row r="150" spans="1:3" ht="31.5" x14ac:dyDescent="0.25">
      <c r="A150" s="263" t="s">
        <v>219</v>
      </c>
      <c r="B150" s="259" t="s">
        <v>172</v>
      </c>
      <c r="C150" s="18" t="s">
        <v>218</v>
      </c>
    </row>
    <row r="151" spans="1:3" ht="15.75" x14ac:dyDescent="0.25">
      <c r="A151" s="264"/>
      <c r="B151" s="269"/>
      <c r="C151" s="18" t="s">
        <v>169</v>
      </c>
    </row>
    <row r="152" spans="1:3" ht="15.75" x14ac:dyDescent="0.25">
      <c r="A152" s="264"/>
      <c r="B152" s="269"/>
      <c r="C152" s="18" t="s">
        <v>170</v>
      </c>
    </row>
    <row r="153" spans="1:3" ht="31.5" x14ac:dyDescent="0.25">
      <c r="A153" s="264"/>
      <c r="B153" s="269"/>
      <c r="C153" s="18" t="s">
        <v>328</v>
      </c>
    </row>
    <row r="154" spans="1:3" ht="15.75" x14ac:dyDescent="0.25">
      <c r="A154" s="264"/>
      <c r="B154" s="269"/>
      <c r="C154" s="18" t="s">
        <v>169</v>
      </c>
    </row>
    <row r="155" spans="1:3" ht="15.75" x14ac:dyDescent="0.25">
      <c r="A155" s="264"/>
      <c r="B155" s="269"/>
      <c r="C155" s="18" t="s">
        <v>170</v>
      </c>
    </row>
    <row r="156" spans="1:3" x14ac:dyDescent="0.25">
      <c r="A156" s="266"/>
      <c r="B156" s="269"/>
      <c r="C156" s="208" t="s">
        <v>546</v>
      </c>
    </row>
    <row r="157" spans="1:3" ht="31.5" x14ac:dyDescent="0.25">
      <c r="A157" s="263" t="s">
        <v>220</v>
      </c>
      <c r="B157" s="259" t="s">
        <v>49</v>
      </c>
      <c r="C157" s="18" t="s">
        <v>218</v>
      </c>
    </row>
    <row r="158" spans="1:3" ht="15.75" x14ac:dyDescent="0.25">
      <c r="A158" s="264"/>
      <c r="B158" s="269"/>
      <c r="C158" s="18" t="s">
        <v>169</v>
      </c>
    </row>
    <row r="159" spans="1:3" ht="15.75" x14ac:dyDescent="0.25">
      <c r="A159" s="264"/>
      <c r="B159" s="269"/>
      <c r="C159" s="18" t="s">
        <v>170</v>
      </c>
    </row>
    <row r="160" spans="1:3" ht="31.5" x14ac:dyDescent="0.25">
      <c r="A160" s="264"/>
      <c r="B160" s="269"/>
      <c r="C160" s="18" t="s">
        <v>328</v>
      </c>
    </row>
    <row r="161" spans="1:3" ht="15.75" x14ac:dyDescent="0.25">
      <c r="A161" s="264"/>
      <c r="B161" s="269"/>
      <c r="C161" s="18" t="s">
        <v>169</v>
      </c>
    </row>
    <row r="162" spans="1:3" ht="15.75" x14ac:dyDescent="0.25">
      <c r="A162" s="264"/>
      <c r="B162" s="269"/>
      <c r="C162" s="18" t="s">
        <v>170</v>
      </c>
    </row>
    <row r="163" spans="1:3" x14ac:dyDescent="0.25">
      <c r="A163" s="266"/>
      <c r="B163" s="269"/>
      <c r="C163" s="208" t="s">
        <v>546</v>
      </c>
    </row>
    <row r="164" spans="1:3" ht="31.5" x14ac:dyDescent="0.25">
      <c r="A164" s="263" t="s">
        <v>221</v>
      </c>
      <c r="B164" s="259" t="s">
        <v>50</v>
      </c>
      <c r="C164" s="18" t="s">
        <v>218</v>
      </c>
    </row>
    <row r="165" spans="1:3" ht="15.75" x14ac:dyDescent="0.25">
      <c r="A165" s="264"/>
      <c r="B165" s="269"/>
      <c r="C165" s="18" t="s">
        <v>169</v>
      </c>
    </row>
    <row r="166" spans="1:3" ht="15.75" x14ac:dyDescent="0.25">
      <c r="A166" s="264"/>
      <c r="B166" s="269"/>
      <c r="C166" s="18" t="s">
        <v>170</v>
      </c>
    </row>
    <row r="167" spans="1:3" ht="31.5" x14ac:dyDescent="0.25">
      <c r="A167" s="264"/>
      <c r="B167" s="269"/>
      <c r="C167" s="18" t="s">
        <v>328</v>
      </c>
    </row>
    <row r="168" spans="1:3" ht="15.75" x14ac:dyDescent="0.25">
      <c r="A168" s="264"/>
      <c r="B168" s="269"/>
      <c r="C168" s="18" t="s">
        <v>169</v>
      </c>
    </row>
    <row r="169" spans="1:3" ht="15.75" x14ac:dyDescent="0.25">
      <c r="A169" s="264"/>
      <c r="B169" s="269"/>
      <c r="C169" s="18" t="s">
        <v>170</v>
      </c>
    </row>
    <row r="170" spans="1:3" x14ac:dyDescent="0.25">
      <c r="A170" s="266"/>
      <c r="B170" s="269"/>
      <c r="C170" s="208" t="s">
        <v>546</v>
      </c>
    </row>
    <row r="171" spans="1:3" ht="31.5" x14ac:dyDescent="0.25">
      <c r="A171" s="263" t="s">
        <v>222</v>
      </c>
      <c r="B171" s="259" t="s">
        <v>51</v>
      </c>
      <c r="C171" s="18" t="s">
        <v>218</v>
      </c>
    </row>
    <row r="172" spans="1:3" ht="15.75" x14ac:dyDescent="0.25">
      <c r="A172" s="264"/>
      <c r="B172" s="269"/>
      <c r="C172" s="18" t="s">
        <v>169</v>
      </c>
    </row>
    <row r="173" spans="1:3" ht="15.75" x14ac:dyDescent="0.25">
      <c r="A173" s="264"/>
      <c r="B173" s="269"/>
      <c r="C173" s="18" t="s">
        <v>170</v>
      </c>
    </row>
    <row r="174" spans="1:3" ht="31.5" x14ac:dyDescent="0.25">
      <c r="A174" s="264"/>
      <c r="B174" s="269"/>
      <c r="C174" s="18" t="s">
        <v>328</v>
      </c>
    </row>
    <row r="175" spans="1:3" ht="15.75" x14ac:dyDescent="0.25">
      <c r="A175" s="264"/>
      <c r="B175" s="269"/>
      <c r="C175" s="18" t="s">
        <v>169</v>
      </c>
    </row>
    <row r="176" spans="1:3" ht="15.75" x14ac:dyDescent="0.25">
      <c r="A176" s="264"/>
      <c r="B176" s="269"/>
      <c r="C176" s="18" t="s">
        <v>170</v>
      </c>
    </row>
    <row r="177" spans="1:3" x14ac:dyDescent="0.25">
      <c r="A177" s="266"/>
      <c r="B177" s="269"/>
      <c r="C177" s="208" t="s">
        <v>546</v>
      </c>
    </row>
    <row r="178" spans="1:3" ht="31.5" customHeight="1" x14ac:dyDescent="0.25">
      <c r="A178" s="263">
        <v>12</v>
      </c>
      <c r="B178" s="259" t="s">
        <v>398</v>
      </c>
      <c r="C178" s="18" t="s">
        <v>116</v>
      </c>
    </row>
    <row r="179" spans="1:3" ht="31.5" x14ac:dyDescent="0.25">
      <c r="A179" s="264"/>
      <c r="B179" s="269"/>
      <c r="C179" s="18" t="s">
        <v>175</v>
      </c>
    </row>
    <row r="180" spans="1:3" ht="15.75" x14ac:dyDescent="0.25">
      <c r="A180" s="264"/>
      <c r="B180" s="269"/>
      <c r="C180" s="18" t="s">
        <v>169</v>
      </c>
    </row>
    <row r="181" spans="1:3" ht="15.75" x14ac:dyDescent="0.25">
      <c r="A181" s="264"/>
      <c r="B181" s="269"/>
      <c r="C181" s="18" t="s">
        <v>170</v>
      </c>
    </row>
    <row r="182" spans="1:3" ht="15.75" x14ac:dyDescent="0.25">
      <c r="A182" s="264"/>
      <c r="B182" s="269"/>
      <c r="C182" s="18" t="s">
        <v>117</v>
      </c>
    </row>
    <row r="183" spans="1:3" ht="47.25" x14ac:dyDescent="0.25">
      <c r="A183" s="264"/>
      <c r="B183" s="269"/>
      <c r="C183" s="18" t="s">
        <v>118</v>
      </c>
    </row>
    <row r="184" spans="1:3" ht="47.25" x14ac:dyDescent="0.25">
      <c r="A184" s="264"/>
      <c r="B184" s="269"/>
      <c r="C184" s="18" t="s">
        <v>330</v>
      </c>
    </row>
    <row r="185" spans="1:3" ht="78.75" x14ac:dyDescent="0.25">
      <c r="A185" s="264"/>
      <c r="B185" s="269"/>
      <c r="C185" s="18" t="s">
        <v>329</v>
      </c>
    </row>
    <row r="186" spans="1:3" ht="66" x14ac:dyDescent="0.25">
      <c r="A186" s="266"/>
      <c r="B186" s="260"/>
      <c r="C186" s="24" t="s">
        <v>400</v>
      </c>
    </row>
    <row r="187" spans="1:3" ht="31.5" customHeight="1" x14ac:dyDescent="0.25">
      <c r="A187" s="249" t="s">
        <v>414</v>
      </c>
      <c r="B187" s="245" t="s">
        <v>399</v>
      </c>
      <c r="C187" s="24" t="s">
        <v>116</v>
      </c>
    </row>
    <row r="188" spans="1:3" ht="31.5" x14ac:dyDescent="0.25">
      <c r="A188" s="250"/>
      <c r="B188" s="246"/>
      <c r="C188" s="24" t="s">
        <v>175</v>
      </c>
    </row>
    <row r="189" spans="1:3" ht="15.75" x14ac:dyDescent="0.25">
      <c r="A189" s="250"/>
      <c r="B189" s="246"/>
      <c r="C189" s="24" t="s">
        <v>169</v>
      </c>
    </row>
    <row r="190" spans="1:3" ht="15.75" x14ac:dyDescent="0.25">
      <c r="A190" s="250"/>
      <c r="B190" s="246"/>
      <c r="C190" s="24" t="s">
        <v>170</v>
      </c>
    </row>
    <row r="191" spans="1:3" ht="15.75" x14ac:dyDescent="0.25">
      <c r="A191" s="250"/>
      <c r="B191" s="246"/>
      <c r="C191" s="24" t="s">
        <v>117</v>
      </c>
    </row>
    <row r="192" spans="1:3" ht="47.25" x14ac:dyDescent="0.25">
      <c r="A192" s="250"/>
      <c r="B192" s="246"/>
      <c r="C192" s="24" t="s">
        <v>118</v>
      </c>
    </row>
    <row r="193" spans="1:3" ht="47.25" x14ac:dyDescent="0.25">
      <c r="A193" s="250"/>
      <c r="B193" s="246"/>
      <c r="C193" s="24" t="s">
        <v>330</v>
      </c>
    </row>
    <row r="194" spans="1:3" ht="78.75" x14ac:dyDescent="0.25">
      <c r="A194" s="250"/>
      <c r="B194" s="246"/>
      <c r="C194" s="24" t="s">
        <v>329</v>
      </c>
    </row>
    <row r="195" spans="1:3" ht="81.75" x14ac:dyDescent="0.25">
      <c r="A195" s="251"/>
      <c r="B195" s="247"/>
      <c r="C195" s="24" t="s">
        <v>401</v>
      </c>
    </row>
    <row r="196" spans="1:3" s="28" customFormat="1" ht="15.75" x14ac:dyDescent="0.25">
      <c r="A196" s="25" t="s">
        <v>32</v>
      </c>
      <c r="B196" s="26"/>
      <c r="C196" s="27"/>
    </row>
    <row r="197" spans="1:3" s="28" customFormat="1" ht="15.75" x14ac:dyDescent="0.25">
      <c r="A197" s="29" t="s">
        <v>108</v>
      </c>
      <c r="B197" s="30" t="s">
        <v>33</v>
      </c>
      <c r="C197" s="30"/>
    </row>
    <row r="198" spans="1:3" ht="117.75" customHeight="1" x14ac:dyDescent="0.25">
      <c r="A198" s="263" t="s">
        <v>405</v>
      </c>
      <c r="B198" s="259" t="s">
        <v>320</v>
      </c>
      <c r="C198" s="192" t="s">
        <v>549</v>
      </c>
    </row>
    <row r="199" spans="1:3" ht="15.75" x14ac:dyDescent="0.25">
      <c r="A199" s="264"/>
      <c r="B199" s="269"/>
      <c r="C199" s="197">
        <v>43196</v>
      </c>
    </row>
    <row r="200" spans="1:3" ht="15.75" x14ac:dyDescent="0.25">
      <c r="A200" s="264"/>
      <c r="B200" s="269"/>
      <c r="C200" s="192" t="s">
        <v>548</v>
      </c>
    </row>
    <row r="201" spans="1:3" ht="99.75" customHeight="1" x14ac:dyDescent="0.25">
      <c r="A201" s="264"/>
      <c r="B201" s="269"/>
      <c r="C201" s="192" t="s">
        <v>551</v>
      </c>
    </row>
    <row r="202" spans="1:3" ht="15.75" x14ac:dyDescent="0.25">
      <c r="A202" s="264"/>
      <c r="B202" s="269"/>
      <c r="C202" s="219">
        <v>43208</v>
      </c>
    </row>
    <row r="203" spans="1:3" ht="15.75" x14ac:dyDescent="0.25">
      <c r="A203" s="264"/>
      <c r="B203" s="269"/>
      <c r="C203" s="192" t="s">
        <v>547</v>
      </c>
    </row>
    <row r="204" spans="1:3" x14ac:dyDescent="0.25">
      <c r="A204" s="264"/>
      <c r="B204" s="260"/>
      <c r="C204" s="208" t="s">
        <v>550</v>
      </c>
    </row>
    <row r="205" spans="1:3" ht="47.25" x14ac:dyDescent="0.25">
      <c r="A205" s="264"/>
      <c r="B205" s="21" t="s">
        <v>323</v>
      </c>
      <c r="C205" s="18"/>
    </row>
    <row r="206" spans="1:3" ht="15.75" x14ac:dyDescent="0.25">
      <c r="A206" s="264"/>
      <c r="B206" s="31" t="s">
        <v>322</v>
      </c>
      <c r="C206" s="192">
        <v>454.4</v>
      </c>
    </row>
    <row r="207" spans="1:3" s="33" customFormat="1" ht="15.75" x14ac:dyDescent="0.25">
      <c r="A207" s="264"/>
      <c r="B207" s="32" t="s">
        <v>324</v>
      </c>
      <c r="C207" s="192">
        <v>1160.7</v>
      </c>
    </row>
    <row r="208" spans="1:3" s="33" customFormat="1" ht="15.75" x14ac:dyDescent="0.25">
      <c r="A208" s="264"/>
      <c r="B208" s="32" t="s">
        <v>325</v>
      </c>
      <c r="C208" s="192">
        <v>9.8000000000000007</v>
      </c>
    </row>
    <row r="209" spans="1:3" ht="15.75" x14ac:dyDescent="0.25">
      <c r="A209" s="264"/>
      <c r="B209" s="31" t="s">
        <v>321</v>
      </c>
      <c r="C209" s="192">
        <v>1605.3</v>
      </c>
    </row>
    <row r="210" spans="1:3" ht="31.5" x14ac:dyDescent="0.25">
      <c r="A210" s="264"/>
      <c r="B210" s="21" t="s">
        <v>326</v>
      </c>
      <c r="C210" s="192">
        <v>1605.3</v>
      </c>
    </row>
    <row r="211" spans="1:3" ht="31.5" x14ac:dyDescent="0.25">
      <c r="A211" s="264"/>
      <c r="B211" s="34" t="s">
        <v>331</v>
      </c>
      <c r="C211" s="7">
        <f>SUM('Раздел II'!E88:E89)</f>
        <v>13</v>
      </c>
    </row>
    <row r="212" spans="1:3" ht="103.5" customHeight="1" x14ac:dyDescent="0.25">
      <c r="A212" s="264"/>
      <c r="B212" s="259" t="s">
        <v>235</v>
      </c>
      <c r="C212" s="218" t="s">
        <v>552</v>
      </c>
    </row>
    <row r="213" spans="1:3" ht="15.75" x14ac:dyDescent="0.25">
      <c r="A213" s="264"/>
      <c r="B213" s="269"/>
      <c r="C213" s="219">
        <v>42683</v>
      </c>
    </row>
    <row r="214" spans="1:3" ht="15.75" x14ac:dyDescent="0.25">
      <c r="A214" s="266"/>
      <c r="B214" s="260"/>
      <c r="C214" s="192" t="s">
        <v>553</v>
      </c>
    </row>
    <row r="215" spans="1:3" ht="110.25" x14ac:dyDescent="0.25">
      <c r="A215" s="249" t="s">
        <v>406</v>
      </c>
      <c r="B215" s="245" t="s">
        <v>404</v>
      </c>
      <c r="C215" s="218" t="s">
        <v>556</v>
      </c>
    </row>
    <row r="216" spans="1:3" ht="15.75" x14ac:dyDescent="0.25">
      <c r="A216" s="250"/>
      <c r="B216" s="246"/>
      <c r="C216" s="203">
        <v>43392</v>
      </c>
    </row>
    <row r="217" spans="1:3" ht="15.75" x14ac:dyDescent="0.25">
      <c r="A217" s="250"/>
      <c r="B217" s="246"/>
      <c r="C217" s="77" t="s">
        <v>557</v>
      </c>
    </row>
    <row r="218" spans="1:3" ht="94.5" x14ac:dyDescent="0.25">
      <c r="A218" s="250"/>
      <c r="B218" s="246"/>
      <c r="C218" s="218" t="s">
        <v>555</v>
      </c>
    </row>
    <row r="219" spans="1:3" ht="15" customHeight="1" x14ac:dyDescent="0.25">
      <c r="A219" s="250"/>
      <c r="B219" s="246"/>
      <c r="C219" s="203">
        <v>43398</v>
      </c>
    </row>
    <row r="220" spans="1:3" ht="15.75" x14ac:dyDescent="0.25">
      <c r="A220" s="250"/>
      <c r="B220" s="246"/>
      <c r="C220" s="77" t="s">
        <v>554</v>
      </c>
    </row>
    <row r="221" spans="1:3" ht="30" x14ac:dyDescent="0.25">
      <c r="A221" s="250"/>
      <c r="B221" s="247"/>
      <c r="C221" s="205" t="s">
        <v>558</v>
      </c>
    </row>
    <row r="222" spans="1:3" ht="47.25" x14ac:dyDescent="0.25">
      <c r="A222" s="250"/>
      <c r="B222" s="77" t="s">
        <v>407</v>
      </c>
      <c r="C222" s="24"/>
    </row>
    <row r="223" spans="1:3" ht="15.75" x14ac:dyDescent="0.25">
      <c r="A223" s="250"/>
      <c r="B223" s="32" t="s">
        <v>322</v>
      </c>
      <c r="C223" s="77" t="s">
        <v>559</v>
      </c>
    </row>
    <row r="224" spans="1:3" s="33" customFormat="1" ht="15.75" x14ac:dyDescent="0.25">
      <c r="A224" s="250"/>
      <c r="B224" s="32" t="s">
        <v>324</v>
      </c>
      <c r="C224" s="77">
        <v>0</v>
      </c>
    </row>
    <row r="225" spans="1:3" s="33" customFormat="1" ht="15.75" x14ac:dyDescent="0.25">
      <c r="A225" s="250"/>
      <c r="B225" s="32" t="s">
        <v>325</v>
      </c>
      <c r="C225" s="77">
        <v>0</v>
      </c>
    </row>
    <row r="226" spans="1:3" ht="15.75" x14ac:dyDescent="0.25">
      <c r="A226" s="250"/>
      <c r="B226" s="32" t="s">
        <v>321</v>
      </c>
      <c r="C226" s="77" t="s">
        <v>559</v>
      </c>
    </row>
    <row r="227" spans="1:3" ht="31.5" x14ac:dyDescent="0.25">
      <c r="A227" s="250"/>
      <c r="B227" s="77" t="s">
        <v>408</v>
      </c>
      <c r="C227" s="77">
        <v>0</v>
      </c>
    </row>
    <row r="228" spans="1:3" ht="31.5" x14ac:dyDescent="0.25">
      <c r="A228" s="250"/>
      <c r="B228" s="191" t="s">
        <v>410</v>
      </c>
      <c r="C228" s="216">
        <f>'Раздел II'!E95</f>
        <v>0</v>
      </c>
    </row>
    <row r="229" spans="1:3" ht="31.5" customHeight="1" x14ac:dyDescent="0.25">
      <c r="A229" s="250"/>
      <c r="B229" s="245" t="s">
        <v>411</v>
      </c>
      <c r="C229" s="24" t="s">
        <v>412</v>
      </c>
    </row>
    <row r="230" spans="1:3" ht="15.75" x14ac:dyDescent="0.25">
      <c r="A230" s="250"/>
      <c r="B230" s="246"/>
      <c r="C230" s="24" t="s">
        <v>169</v>
      </c>
    </row>
    <row r="231" spans="1:3" ht="15.75" x14ac:dyDescent="0.25">
      <c r="A231" s="251"/>
      <c r="B231" s="247"/>
      <c r="C231" s="24" t="s">
        <v>170</v>
      </c>
    </row>
    <row r="232" spans="1:3" ht="15.75" x14ac:dyDescent="0.25">
      <c r="A232" s="249" t="s">
        <v>438</v>
      </c>
      <c r="B232" s="245" t="s">
        <v>439</v>
      </c>
      <c r="C232" s="77">
        <v>6</v>
      </c>
    </row>
    <row r="233" spans="1:3" ht="15.75" x14ac:dyDescent="0.25">
      <c r="A233" s="250"/>
      <c r="B233" s="246"/>
      <c r="C233" s="77">
        <v>0</v>
      </c>
    </row>
    <row r="234" spans="1:3" ht="15.75" x14ac:dyDescent="0.25">
      <c r="A234" s="250"/>
      <c r="B234" s="246"/>
      <c r="C234" s="77">
        <v>230.1</v>
      </c>
    </row>
    <row r="235" spans="1:3" ht="48" customHeight="1" x14ac:dyDescent="0.25">
      <c r="A235" s="251"/>
      <c r="B235" s="247"/>
      <c r="C235" s="77">
        <v>0</v>
      </c>
    </row>
    <row r="236" spans="1:3" ht="15.75" x14ac:dyDescent="0.25">
      <c r="A236" s="56" t="s">
        <v>109</v>
      </c>
      <c r="B236" s="77" t="s">
        <v>167</v>
      </c>
      <c r="C236" s="24"/>
    </row>
    <row r="237" spans="1:3" ht="31.5" x14ac:dyDescent="0.25">
      <c r="A237" s="242" t="s">
        <v>421</v>
      </c>
      <c r="B237" s="245" t="s">
        <v>236</v>
      </c>
      <c r="C237" s="24" t="s">
        <v>168</v>
      </c>
    </row>
    <row r="238" spans="1:3" ht="15.75" x14ac:dyDescent="0.25">
      <c r="A238" s="243"/>
      <c r="B238" s="246"/>
      <c r="C238" s="24" t="s">
        <v>169</v>
      </c>
    </row>
    <row r="239" spans="1:3" ht="15.75" x14ac:dyDescent="0.25">
      <c r="A239" s="244"/>
      <c r="B239" s="247"/>
      <c r="C239" s="24" t="s">
        <v>170</v>
      </c>
    </row>
    <row r="240" spans="1:3" ht="31.5" x14ac:dyDescent="0.25">
      <c r="A240" s="199" t="s">
        <v>422</v>
      </c>
      <c r="B240" s="200" t="s">
        <v>332</v>
      </c>
      <c r="C240" s="216">
        <f>'Раздел II'!E90</f>
        <v>0</v>
      </c>
    </row>
    <row r="241" spans="1:3" ht="31.5" x14ac:dyDescent="0.25">
      <c r="A241" s="249" t="s">
        <v>423</v>
      </c>
      <c r="B241" s="245" t="s">
        <v>425</v>
      </c>
      <c r="C241" s="24" t="s">
        <v>168</v>
      </c>
    </row>
    <row r="242" spans="1:3" ht="15.75" x14ac:dyDescent="0.25">
      <c r="A242" s="250"/>
      <c r="B242" s="246"/>
      <c r="C242" s="24" t="s">
        <v>169</v>
      </c>
    </row>
    <row r="243" spans="1:3" ht="15.75" x14ac:dyDescent="0.25">
      <c r="A243" s="251"/>
      <c r="B243" s="247"/>
      <c r="C243" s="24" t="s">
        <v>170</v>
      </c>
    </row>
    <row r="244" spans="1:3" ht="31.5" x14ac:dyDescent="0.25">
      <c r="A244" s="204" t="s">
        <v>424</v>
      </c>
      <c r="B244" s="200" t="s">
        <v>426</v>
      </c>
      <c r="C244" s="216">
        <f>'Раздел II'!E96</f>
        <v>0</v>
      </c>
    </row>
    <row r="245" spans="1:3" s="28" customFormat="1" ht="15.75" x14ac:dyDescent="0.25">
      <c r="A245" s="220" t="s">
        <v>223</v>
      </c>
      <c r="B245" s="77" t="s">
        <v>34</v>
      </c>
      <c r="C245" s="77"/>
    </row>
    <row r="246" spans="1:3" s="28" customFormat="1" ht="47.25" x14ac:dyDescent="0.25">
      <c r="A246" s="206" t="s">
        <v>493</v>
      </c>
      <c r="B246" s="200" t="s">
        <v>492</v>
      </c>
      <c r="C246" s="77"/>
    </row>
    <row r="247" spans="1:3" ht="15.75" x14ac:dyDescent="0.25">
      <c r="A247" s="254" t="s">
        <v>494</v>
      </c>
      <c r="B247" s="252" t="s">
        <v>120</v>
      </c>
      <c r="C247" s="24" t="s">
        <v>119</v>
      </c>
    </row>
    <row r="248" spans="1:3" ht="15.75" x14ac:dyDescent="0.25">
      <c r="A248" s="255"/>
      <c r="B248" s="253"/>
      <c r="C248" s="221" t="s">
        <v>490</v>
      </c>
    </row>
    <row r="249" spans="1:3" ht="15.75" x14ac:dyDescent="0.25">
      <c r="A249" s="255"/>
      <c r="B249" s="253"/>
      <c r="C249" s="221" t="s">
        <v>491</v>
      </c>
    </row>
    <row r="250" spans="1:3" ht="31.5" x14ac:dyDescent="0.25">
      <c r="A250" s="256"/>
      <c r="B250" s="222" t="s">
        <v>433</v>
      </c>
      <c r="C250" s="216">
        <f>'Раздел II'!E92</f>
        <v>0</v>
      </c>
    </row>
    <row r="251" spans="1:3" ht="15.75" x14ac:dyDescent="0.25">
      <c r="A251" s="254" t="s">
        <v>495</v>
      </c>
      <c r="B251" s="252" t="s">
        <v>121</v>
      </c>
      <c r="C251" s="77" t="s">
        <v>119</v>
      </c>
    </row>
    <row r="252" spans="1:3" ht="15.75" x14ac:dyDescent="0.25">
      <c r="A252" s="255"/>
      <c r="B252" s="253"/>
      <c r="C252" s="221" t="s">
        <v>490</v>
      </c>
    </row>
    <row r="253" spans="1:3" ht="15.75" x14ac:dyDescent="0.25">
      <c r="A253" s="255"/>
      <c r="B253" s="253"/>
      <c r="C253" s="221" t="s">
        <v>491</v>
      </c>
    </row>
    <row r="254" spans="1:3" ht="37.5" customHeight="1" x14ac:dyDescent="0.25">
      <c r="A254" s="256"/>
      <c r="B254" s="236" t="s">
        <v>433</v>
      </c>
      <c r="C254" s="7">
        <f>'Раздел II'!E93</f>
        <v>0</v>
      </c>
    </row>
    <row r="255" spans="1:3" s="28" customFormat="1" ht="15.75" x14ac:dyDescent="0.25">
      <c r="A255" s="29" t="s">
        <v>224</v>
      </c>
      <c r="B255" s="30" t="s">
        <v>375</v>
      </c>
      <c r="C255" s="35"/>
    </row>
    <row r="256" spans="1:3" ht="31.5" customHeight="1" x14ac:dyDescent="0.25">
      <c r="A256" s="20" t="s">
        <v>418</v>
      </c>
      <c r="B256" s="21" t="s">
        <v>122</v>
      </c>
      <c r="C256" s="224" t="s">
        <v>563</v>
      </c>
    </row>
    <row r="257" spans="1:3" s="28" customFormat="1" ht="63" x14ac:dyDescent="0.25">
      <c r="A257" s="242" t="s">
        <v>419</v>
      </c>
      <c r="B257" s="245" t="s">
        <v>420</v>
      </c>
      <c r="C257" s="77" t="s">
        <v>561</v>
      </c>
    </row>
    <row r="258" spans="1:3" s="28" customFormat="1" ht="15.75" x14ac:dyDescent="0.25">
      <c r="A258" s="243"/>
      <c r="B258" s="246"/>
      <c r="C258" s="203">
        <v>43150</v>
      </c>
    </row>
    <row r="259" spans="1:3" s="28" customFormat="1" ht="15.75" x14ac:dyDescent="0.25">
      <c r="A259" s="243"/>
      <c r="B259" s="246"/>
      <c r="C259" s="77" t="s">
        <v>560</v>
      </c>
    </row>
    <row r="260" spans="1:3" s="28" customFormat="1" ht="120.75" customHeight="1" x14ac:dyDescent="0.25">
      <c r="A260" s="243"/>
      <c r="B260" s="246"/>
      <c r="C260" s="225" t="s">
        <v>562</v>
      </c>
    </row>
    <row r="261" spans="1:3" s="28" customFormat="1" ht="15.75" x14ac:dyDescent="0.25">
      <c r="A261" s="244"/>
      <c r="B261" s="247"/>
      <c r="C261" s="77" t="s">
        <v>429</v>
      </c>
    </row>
    <row r="262" spans="1:3" x14ac:dyDescent="0.25">
      <c r="A262" s="36" t="s">
        <v>174</v>
      </c>
    </row>
    <row r="263" spans="1:3" ht="18" x14ac:dyDescent="0.25">
      <c r="A263" s="36" t="s">
        <v>373</v>
      </c>
    </row>
    <row r="264" spans="1:3" ht="18" x14ac:dyDescent="0.25">
      <c r="A264" s="37" t="s">
        <v>245</v>
      </c>
    </row>
    <row r="265" spans="1:3" ht="49.5" customHeight="1" x14ac:dyDescent="0.25">
      <c r="A265" s="248" t="s">
        <v>402</v>
      </c>
      <c r="B265" s="248"/>
      <c r="C265" s="248"/>
    </row>
    <row r="266" spans="1:3" ht="98.25" customHeight="1" x14ac:dyDescent="0.25">
      <c r="A266" s="248" t="s">
        <v>403</v>
      </c>
      <c r="B266" s="248"/>
      <c r="C266" s="248"/>
    </row>
  </sheetData>
  <mergeCells count="92">
    <mergeCell ref="A187:A195"/>
    <mergeCell ref="B187:B195"/>
    <mergeCell ref="A47:A54"/>
    <mergeCell ref="B47:B54"/>
    <mergeCell ref="A55:A62"/>
    <mergeCell ref="B55:B62"/>
    <mergeCell ref="A63:A70"/>
    <mergeCell ref="B63:B70"/>
    <mergeCell ref="A71:A78"/>
    <mergeCell ref="B71:B78"/>
    <mergeCell ref="A79:A86"/>
    <mergeCell ref="B79:B86"/>
    <mergeCell ref="A164:A170"/>
    <mergeCell ref="B164:B170"/>
    <mergeCell ref="A171:A177"/>
    <mergeCell ref="B171:B177"/>
    <mergeCell ref="B247:B249"/>
    <mergeCell ref="B198:B204"/>
    <mergeCell ref="B212:B214"/>
    <mergeCell ref="A237:A239"/>
    <mergeCell ref="B237:B239"/>
    <mergeCell ref="A247:A250"/>
    <mergeCell ref="A198:A214"/>
    <mergeCell ref="A241:A243"/>
    <mergeCell ref="A232:A235"/>
    <mergeCell ref="B232:B235"/>
    <mergeCell ref="B241:B243"/>
    <mergeCell ref="A157:A163"/>
    <mergeCell ref="B157:B163"/>
    <mergeCell ref="A143:A149"/>
    <mergeCell ref="B143:B149"/>
    <mergeCell ref="A178:A186"/>
    <mergeCell ref="B178:B186"/>
    <mergeCell ref="A136:A138"/>
    <mergeCell ref="B136:B138"/>
    <mergeCell ref="A139:A141"/>
    <mergeCell ref="B139:B141"/>
    <mergeCell ref="A150:A156"/>
    <mergeCell ref="B150:B156"/>
    <mergeCell ref="A127:A129"/>
    <mergeCell ref="B127:B129"/>
    <mergeCell ref="A130:A132"/>
    <mergeCell ref="B130:B132"/>
    <mergeCell ref="A133:A135"/>
    <mergeCell ref="B133:B135"/>
    <mergeCell ref="A117:A119"/>
    <mergeCell ref="B117:B119"/>
    <mergeCell ref="A120:A122"/>
    <mergeCell ref="B120:B122"/>
    <mergeCell ref="A123:A125"/>
    <mergeCell ref="B123:B125"/>
    <mergeCell ref="A106:A109"/>
    <mergeCell ref="B106:B109"/>
    <mergeCell ref="A111:A113"/>
    <mergeCell ref="B111:B113"/>
    <mergeCell ref="A114:A116"/>
    <mergeCell ref="B114:B116"/>
    <mergeCell ref="B94:B97"/>
    <mergeCell ref="A98:A101"/>
    <mergeCell ref="B98:B101"/>
    <mergeCell ref="A102:A105"/>
    <mergeCell ref="B102:B105"/>
    <mergeCell ref="A20:A27"/>
    <mergeCell ref="B20:B27"/>
    <mergeCell ref="A28:A33"/>
    <mergeCell ref="B28:B33"/>
    <mergeCell ref="A34:A39"/>
    <mergeCell ref="B34:B39"/>
    <mergeCell ref="A1:C1"/>
    <mergeCell ref="A2:C2"/>
    <mergeCell ref="A8:A11"/>
    <mergeCell ref="B8:B11"/>
    <mergeCell ref="A12:A19"/>
    <mergeCell ref="B12:B19"/>
    <mergeCell ref="A4:A5"/>
    <mergeCell ref="B4:B5"/>
    <mergeCell ref="A40:A45"/>
    <mergeCell ref="B40:B45"/>
    <mergeCell ref="A257:A261"/>
    <mergeCell ref="B257:B261"/>
    <mergeCell ref="A266:C266"/>
    <mergeCell ref="B215:B221"/>
    <mergeCell ref="B229:B231"/>
    <mergeCell ref="A215:A231"/>
    <mergeCell ref="A265:C265"/>
    <mergeCell ref="B251:B253"/>
    <mergeCell ref="A251:A254"/>
    <mergeCell ref="A87:A88"/>
    <mergeCell ref="B87:B88"/>
    <mergeCell ref="A90:A93"/>
    <mergeCell ref="B90:B93"/>
    <mergeCell ref="A94:A97"/>
  </mergeCells>
  <dataValidations count="1">
    <dataValidation type="list" allowBlank="1" showInputMessage="1" showErrorMessage="1" sqref="C5">
      <formula1>Период</formula1>
    </dataValidation>
  </dataValidations>
  <hyperlinks>
    <hyperlink ref="C88" r:id="rId1"/>
    <hyperlink ref="C97" r:id="rId2"/>
    <hyperlink ref="C101" r:id="rId3" display="http://adm.ugorsk.ru/regulatory/zakon/4187/71245/"/>
    <hyperlink ref="C109" r:id="rId4" display="http://adm.ugorsk.ru/regulatory/zakon/4187/71245/"/>
    <hyperlink ref="C156" r:id="rId5"/>
    <hyperlink ref="C163" r:id="rId6"/>
    <hyperlink ref="C177" r:id="rId7"/>
    <hyperlink ref="C170" r:id="rId8"/>
    <hyperlink ref="C149" r:id="rId9"/>
    <hyperlink ref="C204" r:id="rId10"/>
    <hyperlink ref="C221" r:id="rId11"/>
  </hyperlinks>
  <printOptions horizontalCentered="1"/>
  <pageMargins left="0.39370078740157483" right="0.39370078740157483" top="0.59055118110236227" bottom="0.39370078740157483" header="0.31496062992125984" footer="0.31496062992125984"/>
  <pageSetup paperSize="9" scale="99" fitToHeight="0" orientation="landscape"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21"/>
  <sheetViews>
    <sheetView workbookViewId="0">
      <pane ySplit="7" topLeftCell="A113" activePane="bottomLeft" state="frozen"/>
      <selection pane="bottomLeft" activeCell="J101" sqref="J101"/>
    </sheetView>
  </sheetViews>
  <sheetFormatPr defaultRowHeight="15" x14ac:dyDescent="0.25"/>
  <cols>
    <col min="1" max="1" width="5.28515625" style="11" customWidth="1"/>
    <col min="2" max="2" width="95.28515625" style="11" customWidth="1"/>
    <col min="3" max="3" width="12.85546875" style="11" customWidth="1"/>
    <col min="4" max="5" width="12.7109375" style="11" customWidth="1"/>
    <col min="6" max="16384" width="9.140625" style="11"/>
  </cols>
  <sheetData>
    <row r="1" spans="1:5" s="9" customFormat="1" ht="17.25" x14ac:dyDescent="0.25">
      <c r="A1" s="298" t="s">
        <v>125</v>
      </c>
      <c r="B1" s="298"/>
      <c r="C1" s="298"/>
      <c r="D1" s="298"/>
      <c r="E1" s="298"/>
    </row>
    <row r="2" spans="1:5" s="9" customFormat="1" ht="17.25" x14ac:dyDescent="0.25">
      <c r="A2" s="298" t="s">
        <v>126</v>
      </c>
      <c r="B2" s="298"/>
      <c r="C2" s="298"/>
      <c r="D2" s="298"/>
      <c r="E2" s="298"/>
    </row>
    <row r="4" spans="1:5" ht="15.75" x14ac:dyDescent="0.25">
      <c r="A4" s="288" t="s">
        <v>29</v>
      </c>
      <c r="B4" s="288" t="s">
        <v>41</v>
      </c>
      <c r="C4" s="288" t="s">
        <v>42</v>
      </c>
      <c r="D4" s="288" t="s">
        <v>152</v>
      </c>
      <c r="E4" s="289"/>
    </row>
    <row r="5" spans="1:5" ht="15.75" x14ac:dyDescent="0.25">
      <c r="A5" s="288"/>
      <c r="B5" s="288"/>
      <c r="C5" s="288"/>
      <c r="D5" s="290" t="s">
        <v>44</v>
      </c>
      <c r="E5" s="10" t="s">
        <v>123</v>
      </c>
    </row>
    <row r="6" spans="1:5" ht="15.75" x14ac:dyDescent="0.25">
      <c r="A6" s="288"/>
      <c r="B6" s="288"/>
      <c r="C6" s="288"/>
      <c r="D6" s="290"/>
      <c r="E6" s="50">
        <v>43647</v>
      </c>
    </row>
    <row r="7" spans="1:5" ht="15.75" x14ac:dyDescent="0.25">
      <c r="A7" s="14">
        <v>1</v>
      </c>
      <c r="B7" s="14">
        <v>2</v>
      </c>
      <c r="C7" s="14">
        <v>3</v>
      </c>
      <c r="D7" s="51">
        <v>4</v>
      </c>
      <c r="E7" s="14">
        <v>5</v>
      </c>
    </row>
    <row r="8" spans="1:5" ht="31.5" x14ac:dyDescent="0.25">
      <c r="A8" s="281" t="s">
        <v>124</v>
      </c>
      <c r="B8" s="52" t="s">
        <v>196</v>
      </c>
      <c r="C8" s="282" t="s">
        <v>46</v>
      </c>
      <c r="D8" s="283">
        <f>SUM(D10:D14)</f>
        <v>19</v>
      </c>
      <c r="E8" s="284" t="s">
        <v>47</v>
      </c>
    </row>
    <row r="9" spans="1:5" ht="15.75" x14ac:dyDescent="0.25">
      <c r="A9" s="281"/>
      <c r="B9" s="52" t="s">
        <v>45</v>
      </c>
      <c r="C9" s="282"/>
      <c r="D9" s="283"/>
      <c r="E9" s="283"/>
    </row>
    <row r="10" spans="1:5" ht="15.75" x14ac:dyDescent="0.25">
      <c r="A10" s="20" t="s">
        <v>57</v>
      </c>
      <c r="B10" s="53" t="s">
        <v>48</v>
      </c>
      <c r="C10" s="14" t="s">
        <v>46</v>
      </c>
      <c r="D10" s="54"/>
      <c r="E10" s="159" t="s">
        <v>47</v>
      </c>
    </row>
    <row r="11" spans="1:5" ht="15.75" x14ac:dyDescent="0.25">
      <c r="A11" s="20" t="s">
        <v>58</v>
      </c>
      <c r="B11" s="53" t="s">
        <v>172</v>
      </c>
      <c r="C11" s="14" t="s">
        <v>46</v>
      </c>
      <c r="D11" s="54">
        <v>7</v>
      </c>
      <c r="E11" s="159" t="s">
        <v>47</v>
      </c>
    </row>
    <row r="12" spans="1:5" ht="15.75" x14ac:dyDescent="0.25">
      <c r="A12" s="20" t="s">
        <v>59</v>
      </c>
      <c r="B12" s="53" t="s">
        <v>49</v>
      </c>
      <c r="C12" s="14" t="s">
        <v>46</v>
      </c>
      <c r="D12" s="54">
        <v>6</v>
      </c>
      <c r="E12" s="159" t="s">
        <v>47</v>
      </c>
    </row>
    <row r="13" spans="1:5" ht="15.75" x14ac:dyDescent="0.25">
      <c r="A13" s="20" t="s">
        <v>60</v>
      </c>
      <c r="B13" s="53" t="s">
        <v>50</v>
      </c>
      <c r="C13" s="14" t="s">
        <v>46</v>
      </c>
      <c r="D13" s="54"/>
      <c r="E13" s="159" t="s">
        <v>47</v>
      </c>
    </row>
    <row r="14" spans="1:5" ht="15.75" x14ac:dyDescent="0.25">
      <c r="A14" s="20" t="s">
        <v>61</v>
      </c>
      <c r="B14" s="53" t="s">
        <v>51</v>
      </c>
      <c r="C14" s="14" t="s">
        <v>46</v>
      </c>
      <c r="D14" s="54">
        <v>6</v>
      </c>
      <c r="E14" s="159" t="s">
        <v>47</v>
      </c>
    </row>
    <row r="15" spans="1:5" ht="15.75" x14ac:dyDescent="0.25">
      <c r="A15" s="285" t="s">
        <v>136</v>
      </c>
      <c r="B15" s="286"/>
      <c r="C15" s="286"/>
      <c r="D15" s="286"/>
      <c r="E15" s="287"/>
    </row>
    <row r="16" spans="1:5" ht="50.25" x14ac:dyDescent="0.25">
      <c r="A16" s="294" t="s">
        <v>62</v>
      </c>
      <c r="B16" s="55" t="s">
        <v>448</v>
      </c>
      <c r="C16" s="295" t="s">
        <v>46</v>
      </c>
      <c r="D16" s="296">
        <f>SUM(D18:D22)</f>
        <v>8</v>
      </c>
      <c r="E16" s="296">
        <f>SUM(E18:E22)</f>
        <v>5</v>
      </c>
    </row>
    <row r="17" spans="1:5" ht="15.75" x14ac:dyDescent="0.25">
      <c r="A17" s="294"/>
      <c r="B17" s="55" t="s">
        <v>45</v>
      </c>
      <c r="C17" s="295"/>
      <c r="D17" s="296"/>
      <c r="E17" s="296"/>
    </row>
    <row r="18" spans="1:5" ht="15.75" x14ac:dyDescent="0.25">
      <c r="A18" s="20" t="s">
        <v>63</v>
      </c>
      <c r="B18" s="53" t="s">
        <v>48</v>
      </c>
      <c r="C18" s="14" t="s">
        <v>46</v>
      </c>
      <c r="D18" s="159">
        <f>'Раздел V'!C16</f>
        <v>0</v>
      </c>
      <c r="E18" s="159">
        <f>'Раздел V'!D16</f>
        <v>0</v>
      </c>
    </row>
    <row r="19" spans="1:5" ht="15.75" x14ac:dyDescent="0.25">
      <c r="A19" s="20" t="s">
        <v>64</v>
      </c>
      <c r="B19" s="53" t="s">
        <v>172</v>
      </c>
      <c r="C19" s="14" t="s">
        <v>46</v>
      </c>
      <c r="D19" s="159">
        <f>'Раздел V'!C26</f>
        <v>6</v>
      </c>
      <c r="E19" s="159">
        <f>'Раздел V'!D26</f>
        <v>4</v>
      </c>
    </row>
    <row r="20" spans="1:5" ht="15.75" x14ac:dyDescent="0.25">
      <c r="A20" s="20" t="s">
        <v>65</v>
      </c>
      <c r="B20" s="53" t="s">
        <v>49</v>
      </c>
      <c r="C20" s="14" t="s">
        <v>46</v>
      </c>
      <c r="D20" s="159">
        <f>'Раздел V'!C36</f>
        <v>1</v>
      </c>
      <c r="E20" s="159">
        <f>'Раздел V'!D36</f>
        <v>1</v>
      </c>
    </row>
    <row r="21" spans="1:5" ht="15.75" x14ac:dyDescent="0.25">
      <c r="A21" s="20" t="s">
        <v>66</v>
      </c>
      <c r="B21" s="53" t="s">
        <v>50</v>
      </c>
      <c r="C21" s="14" t="s">
        <v>46</v>
      </c>
      <c r="D21" s="159">
        <f>'Раздел V'!C46</f>
        <v>0</v>
      </c>
      <c r="E21" s="159">
        <f>'Раздел V'!D46</f>
        <v>0</v>
      </c>
    </row>
    <row r="22" spans="1:5" ht="15.75" x14ac:dyDescent="0.25">
      <c r="A22" s="20" t="s">
        <v>67</v>
      </c>
      <c r="B22" s="53" t="s">
        <v>51</v>
      </c>
      <c r="C22" s="14" t="s">
        <v>46</v>
      </c>
      <c r="D22" s="159">
        <f>'Раздел V'!C56</f>
        <v>1</v>
      </c>
      <c r="E22" s="159">
        <f>'Раздел V'!D56</f>
        <v>0</v>
      </c>
    </row>
    <row r="23" spans="1:5" ht="75.75" x14ac:dyDescent="0.25">
      <c r="A23" s="281" t="s">
        <v>68</v>
      </c>
      <c r="B23" s="52" t="s">
        <v>333</v>
      </c>
      <c r="C23" s="282" t="s">
        <v>52</v>
      </c>
      <c r="D23" s="293">
        <f>SUM(D25:D29)</f>
        <v>572.1</v>
      </c>
      <c r="E23" s="293">
        <f>SUM(E25:E29)</f>
        <v>276.2</v>
      </c>
    </row>
    <row r="24" spans="1:5" ht="15.75" x14ac:dyDescent="0.25">
      <c r="A24" s="281"/>
      <c r="B24" s="52" t="s">
        <v>45</v>
      </c>
      <c r="C24" s="282"/>
      <c r="D24" s="293"/>
      <c r="E24" s="293"/>
    </row>
    <row r="25" spans="1:5" ht="15.75" x14ac:dyDescent="0.25">
      <c r="A25" s="20" t="s">
        <v>69</v>
      </c>
      <c r="B25" s="53" t="s">
        <v>48</v>
      </c>
      <c r="C25" s="14" t="s">
        <v>52</v>
      </c>
      <c r="D25" s="64"/>
      <c r="E25" s="160">
        <f>'Раздел IV'!B15</f>
        <v>0</v>
      </c>
    </row>
    <row r="26" spans="1:5" ht="15.75" x14ac:dyDescent="0.25">
      <c r="A26" s="20" t="s">
        <v>70</v>
      </c>
      <c r="B26" s="53" t="s">
        <v>172</v>
      </c>
      <c r="C26" s="14" t="s">
        <v>52</v>
      </c>
      <c r="D26" s="64">
        <v>244.9</v>
      </c>
      <c r="E26" s="160">
        <f>'Раздел IV'!B26</f>
        <v>115.2</v>
      </c>
    </row>
    <row r="27" spans="1:5" s="33" customFormat="1" ht="15.75" x14ac:dyDescent="0.25">
      <c r="A27" s="56" t="s">
        <v>71</v>
      </c>
      <c r="B27" s="57" t="s">
        <v>49</v>
      </c>
      <c r="C27" s="58" t="s">
        <v>52</v>
      </c>
      <c r="D27" s="64">
        <v>225.3</v>
      </c>
      <c r="E27" s="160">
        <f>'Раздел IV'!B37</f>
        <v>113.3</v>
      </c>
    </row>
    <row r="28" spans="1:5" s="33" customFormat="1" ht="15.75" x14ac:dyDescent="0.25">
      <c r="A28" s="56" t="s">
        <v>72</v>
      </c>
      <c r="B28" s="57" t="s">
        <v>50</v>
      </c>
      <c r="C28" s="58" t="s">
        <v>52</v>
      </c>
      <c r="D28" s="64"/>
      <c r="E28" s="160">
        <f>'Раздел IV'!B48</f>
        <v>0</v>
      </c>
    </row>
    <row r="29" spans="1:5" s="33" customFormat="1" ht="15.75" x14ac:dyDescent="0.25">
      <c r="A29" s="56" t="s">
        <v>73</v>
      </c>
      <c r="B29" s="57" t="s">
        <v>51</v>
      </c>
      <c r="C29" s="58" t="s">
        <v>52</v>
      </c>
      <c r="D29" s="64">
        <v>101.9</v>
      </c>
      <c r="E29" s="160">
        <f>'Раздел IV'!B59</f>
        <v>47.7</v>
      </c>
    </row>
    <row r="30" spans="1:5" ht="47.25" x14ac:dyDescent="0.25">
      <c r="A30" s="294" t="s">
        <v>74</v>
      </c>
      <c r="B30" s="55" t="s">
        <v>365</v>
      </c>
      <c r="C30" s="295" t="s">
        <v>52</v>
      </c>
      <c r="D30" s="300">
        <f>SUM(D33,D35,D37,D39,D41)</f>
        <v>37.549999999999997</v>
      </c>
      <c r="E30" s="301">
        <f>SUM(E33,E35,E37,E39,E41)</f>
        <v>7.5</v>
      </c>
    </row>
    <row r="31" spans="1:5" ht="15.75" x14ac:dyDescent="0.25">
      <c r="A31" s="294"/>
      <c r="B31" s="55" t="s">
        <v>45</v>
      </c>
      <c r="C31" s="295"/>
      <c r="D31" s="300"/>
      <c r="E31" s="302"/>
    </row>
    <row r="32" spans="1:5" ht="15.75" x14ac:dyDescent="0.25">
      <c r="A32" s="20"/>
      <c r="B32" s="59" t="s">
        <v>237</v>
      </c>
      <c r="C32" s="14" t="s">
        <v>52</v>
      </c>
      <c r="D32" s="161" t="s">
        <v>47</v>
      </c>
      <c r="E32" s="161">
        <f>SUM(E34,E36,E38,E40,E42)</f>
        <v>1.2</v>
      </c>
    </row>
    <row r="33" spans="1:5" ht="15.75" x14ac:dyDescent="0.25">
      <c r="A33" s="20" t="s">
        <v>75</v>
      </c>
      <c r="B33" s="53" t="s">
        <v>48</v>
      </c>
      <c r="C33" s="14" t="s">
        <v>52</v>
      </c>
      <c r="D33" s="63"/>
      <c r="E33" s="161">
        <f>'Раздел IV'!C17</f>
        <v>0</v>
      </c>
    </row>
    <row r="34" spans="1:5" ht="15.75" x14ac:dyDescent="0.25">
      <c r="A34" s="20"/>
      <c r="B34" s="59" t="s">
        <v>237</v>
      </c>
      <c r="C34" s="14" t="s">
        <v>52</v>
      </c>
      <c r="D34" s="161" t="s">
        <v>47</v>
      </c>
      <c r="E34" s="162">
        <f>'Раздел IV'!D17</f>
        <v>0</v>
      </c>
    </row>
    <row r="35" spans="1:5" ht="15.75" x14ac:dyDescent="0.25">
      <c r="A35" s="20" t="s">
        <v>76</v>
      </c>
      <c r="B35" s="53" t="s">
        <v>172</v>
      </c>
      <c r="C35" s="14" t="s">
        <v>52</v>
      </c>
      <c r="D35" s="63">
        <v>36.9</v>
      </c>
      <c r="E35" s="161">
        <f>'Раздел IV'!C28</f>
        <v>7.5</v>
      </c>
    </row>
    <row r="36" spans="1:5" ht="15.75" x14ac:dyDescent="0.25">
      <c r="A36" s="20"/>
      <c r="B36" s="59" t="s">
        <v>237</v>
      </c>
      <c r="C36" s="14" t="s">
        <v>52</v>
      </c>
      <c r="D36" s="161" t="s">
        <v>47</v>
      </c>
      <c r="E36" s="162">
        <f>'Раздел IV'!D28</f>
        <v>1.2</v>
      </c>
    </row>
    <row r="37" spans="1:5" ht="15.75" x14ac:dyDescent="0.25">
      <c r="A37" s="20" t="s">
        <v>77</v>
      </c>
      <c r="B37" s="53" t="s">
        <v>49</v>
      </c>
      <c r="C37" s="14" t="s">
        <v>52</v>
      </c>
      <c r="D37" s="63">
        <v>0.35</v>
      </c>
      <c r="E37" s="161">
        <f>'Раздел IV'!C39</f>
        <v>0</v>
      </c>
    </row>
    <row r="38" spans="1:5" ht="15.75" x14ac:dyDescent="0.25">
      <c r="A38" s="20"/>
      <c r="B38" s="59" t="s">
        <v>237</v>
      </c>
      <c r="C38" s="14" t="s">
        <v>52</v>
      </c>
      <c r="D38" s="161" t="s">
        <v>47</v>
      </c>
      <c r="E38" s="162">
        <f>'Раздел IV'!D39</f>
        <v>0</v>
      </c>
    </row>
    <row r="39" spans="1:5" ht="15.75" x14ac:dyDescent="0.25">
      <c r="A39" s="20" t="s">
        <v>78</v>
      </c>
      <c r="B39" s="53" t="s">
        <v>50</v>
      </c>
      <c r="C39" s="14" t="s">
        <v>52</v>
      </c>
      <c r="D39" s="63"/>
      <c r="E39" s="161">
        <f>'Раздел IV'!C50</f>
        <v>0</v>
      </c>
    </row>
    <row r="40" spans="1:5" ht="15.75" x14ac:dyDescent="0.25">
      <c r="A40" s="20"/>
      <c r="B40" s="59" t="s">
        <v>237</v>
      </c>
      <c r="C40" s="14" t="s">
        <v>52</v>
      </c>
      <c r="D40" s="161" t="s">
        <v>47</v>
      </c>
      <c r="E40" s="162">
        <f>'Раздел IV'!D50</f>
        <v>0</v>
      </c>
    </row>
    <row r="41" spans="1:5" ht="15.75" x14ac:dyDescent="0.25">
      <c r="A41" s="20" t="s">
        <v>79</v>
      </c>
      <c r="B41" s="53" t="s">
        <v>51</v>
      </c>
      <c r="C41" s="14" t="s">
        <v>52</v>
      </c>
      <c r="D41" s="63">
        <v>0.3</v>
      </c>
      <c r="E41" s="161">
        <f>'Раздел IV'!C61</f>
        <v>0</v>
      </c>
    </row>
    <row r="42" spans="1:5" ht="15.75" x14ac:dyDescent="0.25">
      <c r="A42" s="20"/>
      <c r="B42" s="59" t="s">
        <v>237</v>
      </c>
      <c r="C42" s="14" t="s">
        <v>52</v>
      </c>
      <c r="D42" s="161" t="s">
        <v>47</v>
      </c>
      <c r="E42" s="162">
        <f>'Раздел IV'!D61</f>
        <v>0</v>
      </c>
    </row>
    <row r="43" spans="1:5" ht="81.75" x14ac:dyDescent="0.25">
      <c r="A43" s="274" t="s">
        <v>80</v>
      </c>
      <c r="B43" s="60" t="s">
        <v>366</v>
      </c>
      <c r="C43" s="276" t="s">
        <v>52</v>
      </c>
      <c r="D43" s="278">
        <f>SUM(D46,D48,D50,D52,D54)</f>
        <v>45.4</v>
      </c>
      <c r="E43" s="278">
        <f>SUM(E46,E48,E50,E52,E54)</f>
        <v>22.3</v>
      </c>
    </row>
    <row r="44" spans="1:5" ht="15.75" x14ac:dyDescent="0.25">
      <c r="A44" s="275"/>
      <c r="B44" s="61" t="s">
        <v>45</v>
      </c>
      <c r="C44" s="277"/>
      <c r="D44" s="279"/>
      <c r="E44" s="279"/>
    </row>
    <row r="45" spans="1:5" s="33" customFormat="1" ht="15.75" x14ac:dyDescent="0.25">
      <c r="A45" s="56"/>
      <c r="B45" s="62" t="s">
        <v>237</v>
      </c>
      <c r="C45" s="14" t="s">
        <v>52</v>
      </c>
      <c r="D45" s="162" t="s">
        <v>47</v>
      </c>
      <c r="E45" s="162">
        <f>SUM(E47,E49,E51,E53,E55)</f>
        <v>1.2</v>
      </c>
    </row>
    <row r="46" spans="1:5" s="33" customFormat="1" ht="15.75" x14ac:dyDescent="0.25">
      <c r="A46" s="56" t="s">
        <v>81</v>
      </c>
      <c r="B46" s="57" t="s">
        <v>48</v>
      </c>
      <c r="C46" s="14" t="s">
        <v>52</v>
      </c>
      <c r="D46" s="64"/>
      <c r="E46" s="162">
        <f>'Раздел IV'!B16</f>
        <v>0</v>
      </c>
    </row>
    <row r="47" spans="1:5" s="33" customFormat="1" ht="15.75" x14ac:dyDescent="0.25">
      <c r="A47" s="56"/>
      <c r="B47" s="62" t="s">
        <v>237</v>
      </c>
      <c r="C47" s="14" t="s">
        <v>52</v>
      </c>
      <c r="D47" s="162" t="s">
        <v>47</v>
      </c>
      <c r="E47" s="162">
        <f>'Раздел IV'!D16</f>
        <v>0</v>
      </c>
    </row>
    <row r="48" spans="1:5" s="33" customFormat="1" ht="15.75" x14ac:dyDescent="0.25">
      <c r="A48" s="56" t="s">
        <v>82</v>
      </c>
      <c r="B48" s="57" t="s">
        <v>172</v>
      </c>
      <c r="C48" s="14" t="s">
        <v>52</v>
      </c>
      <c r="D48" s="64">
        <v>44.7</v>
      </c>
      <c r="E48" s="162">
        <f>'Раздел IV'!B27</f>
        <v>22.3</v>
      </c>
    </row>
    <row r="49" spans="1:5" s="33" customFormat="1" ht="15.75" x14ac:dyDescent="0.25">
      <c r="A49" s="56"/>
      <c r="B49" s="62" t="s">
        <v>237</v>
      </c>
      <c r="C49" s="14" t="s">
        <v>52</v>
      </c>
      <c r="D49" s="162" t="s">
        <v>47</v>
      </c>
      <c r="E49" s="162">
        <f>'Раздел IV'!D27</f>
        <v>1.2</v>
      </c>
    </row>
    <row r="50" spans="1:5" s="33" customFormat="1" ht="15.75" x14ac:dyDescent="0.25">
      <c r="A50" s="56" t="s">
        <v>83</v>
      </c>
      <c r="B50" s="57" t="s">
        <v>49</v>
      </c>
      <c r="C50" s="58" t="s">
        <v>52</v>
      </c>
      <c r="D50" s="64">
        <v>0.4</v>
      </c>
      <c r="E50" s="162">
        <f>'Раздел IV'!B38</f>
        <v>0</v>
      </c>
    </row>
    <row r="51" spans="1:5" s="33" customFormat="1" ht="15.75" x14ac:dyDescent="0.25">
      <c r="A51" s="56"/>
      <c r="B51" s="62" t="s">
        <v>237</v>
      </c>
      <c r="C51" s="14" t="s">
        <v>52</v>
      </c>
      <c r="D51" s="162" t="s">
        <v>47</v>
      </c>
      <c r="E51" s="162">
        <f>'Раздел IV'!D38</f>
        <v>0</v>
      </c>
    </row>
    <row r="52" spans="1:5" s="33" customFormat="1" ht="15.75" x14ac:dyDescent="0.25">
      <c r="A52" s="56" t="s">
        <v>84</v>
      </c>
      <c r="B52" s="57" t="s">
        <v>50</v>
      </c>
      <c r="C52" s="58" t="s">
        <v>52</v>
      </c>
      <c r="D52" s="64"/>
      <c r="E52" s="162">
        <f>'Раздел IV'!B49</f>
        <v>0</v>
      </c>
    </row>
    <row r="53" spans="1:5" s="33" customFormat="1" ht="15.75" x14ac:dyDescent="0.25">
      <c r="A53" s="56"/>
      <c r="B53" s="62" t="s">
        <v>237</v>
      </c>
      <c r="C53" s="14" t="s">
        <v>52</v>
      </c>
      <c r="D53" s="162" t="s">
        <v>47</v>
      </c>
      <c r="E53" s="162">
        <f>'Раздел IV'!D49</f>
        <v>0</v>
      </c>
    </row>
    <row r="54" spans="1:5" s="33" customFormat="1" ht="15.75" x14ac:dyDescent="0.25">
      <c r="A54" s="56" t="s">
        <v>85</v>
      </c>
      <c r="B54" s="57" t="s">
        <v>51</v>
      </c>
      <c r="C54" s="58" t="s">
        <v>52</v>
      </c>
      <c r="D54" s="64">
        <v>0.3</v>
      </c>
      <c r="E54" s="162">
        <f>'Раздел IV'!B60</f>
        <v>0</v>
      </c>
    </row>
    <row r="55" spans="1:5" s="33" customFormat="1" ht="15.75" x14ac:dyDescent="0.25">
      <c r="A55" s="56"/>
      <c r="B55" s="62" t="s">
        <v>237</v>
      </c>
      <c r="C55" s="58" t="s">
        <v>52</v>
      </c>
      <c r="D55" s="162" t="s">
        <v>47</v>
      </c>
      <c r="E55" s="162">
        <f>'Раздел IV'!D60</f>
        <v>0</v>
      </c>
    </row>
    <row r="56" spans="1:5" ht="78.75" x14ac:dyDescent="0.25">
      <c r="A56" s="281" t="s">
        <v>86</v>
      </c>
      <c r="B56" s="52" t="s">
        <v>368</v>
      </c>
      <c r="C56" s="282" t="s">
        <v>53</v>
      </c>
      <c r="D56" s="292">
        <f>IF(D23&gt;0,D30/D23%,0)</f>
        <v>6.5635378430344335</v>
      </c>
      <c r="E56" s="292">
        <f>IF(E23&gt;0,E30/E23%,0)</f>
        <v>2.715423606082549</v>
      </c>
    </row>
    <row r="57" spans="1:5" ht="15.75" x14ac:dyDescent="0.25">
      <c r="A57" s="281"/>
      <c r="B57" s="52" t="s">
        <v>45</v>
      </c>
      <c r="C57" s="282"/>
      <c r="D57" s="292"/>
      <c r="E57" s="292"/>
    </row>
    <row r="58" spans="1:5" ht="15.75" x14ac:dyDescent="0.25">
      <c r="A58" s="20"/>
      <c r="B58" s="59" t="s">
        <v>237</v>
      </c>
      <c r="C58" s="14" t="s">
        <v>53</v>
      </c>
      <c r="D58" s="161" t="s">
        <v>47</v>
      </c>
      <c r="E58" s="161">
        <f>IF(E23&gt;0,E32/E23%,0)</f>
        <v>0.43446777697320782</v>
      </c>
    </row>
    <row r="59" spans="1:5" ht="15.75" x14ac:dyDescent="0.25">
      <c r="A59" s="20" t="s">
        <v>87</v>
      </c>
      <c r="B59" s="53" t="s">
        <v>48</v>
      </c>
      <c r="C59" s="14" t="s">
        <v>53</v>
      </c>
      <c r="D59" s="161">
        <f>IF(D25&gt;0,D33/D25%,0)</f>
        <v>0</v>
      </c>
      <c r="E59" s="161">
        <f>IF(E25&gt;0,E33/E25%,0)</f>
        <v>0</v>
      </c>
    </row>
    <row r="60" spans="1:5" ht="15.75" x14ac:dyDescent="0.25">
      <c r="A60" s="20"/>
      <c r="B60" s="59" t="s">
        <v>237</v>
      </c>
      <c r="C60" s="14" t="s">
        <v>53</v>
      </c>
      <c r="D60" s="161" t="s">
        <v>47</v>
      </c>
      <c r="E60" s="161">
        <f>IF(E25&gt;0,E34/E25%,0)</f>
        <v>0</v>
      </c>
    </row>
    <row r="61" spans="1:5" ht="15.75" x14ac:dyDescent="0.25">
      <c r="A61" s="20" t="s">
        <v>88</v>
      </c>
      <c r="B61" s="53" t="s">
        <v>172</v>
      </c>
      <c r="C61" s="14" t="s">
        <v>53</v>
      </c>
      <c r="D61" s="161">
        <f>IF(D26&gt;0,D35/D26%,0)</f>
        <v>15.067374438546345</v>
      </c>
      <c r="E61" s="161">
        <f>IF(E26&gt;0,E35/E26%,0)</f>
        <v>6.5104166666666661</v>
      </c>
    </row>
    <row r="62" spans="1:5" ht="15.75" x14ac:dyDescent="0.25">
      <c r="A62" s="20"/>
      <c r="B62" s="59" t="s">
        <v>237</v>
      </c>
      <c r="C62" s="14" t="s">
        <v>53</v>
      </c>
      <c r="D62" s="161" t="s">
        <v>47</v>
      </c>
      <c r="E62" s="161">
        <f>IF(E26&gt;0,E36/E26%,0)</f>
        <v>1.0416666666666665</v>
      </c>
    </row>
    <row r="63" spans="1:5" ht="15.75" x14ac:dyDescent="0.25">
      <c r="A63" s="20" t="s">
        <v>89</v>
      </c>
      <c r="B63" s="53" t="s">
        <v>49</v>
      </c>
      <c r="C63" s="14" t="s">
        <v>53</v>
      </c>
      <c r="D63" s="161">
        <f>IF(D27&gt;0,D37/D27%,0)</f>
        <v>0.15534842432312471</v>
      </c>
      <c r="E63" s="161">
        <f>IF(E27&gt;0,E37/E27%,0)</f>
        <v>0</v>
      </c>
    </row>
    <row r="64" spans="1:5" ht="15.75" x14ac:dyDescent="0.25">
      <c r="A64" s="20"/>
      <c r="B64" s="59" t="s">
        <v>237</v>
      </c>
      <c r="C64" s="14" t="s">
        <v>53</v>
      </c>
      <c r="D64" s="161" t="s">
        <v>47</v>
      </c>
      <c r="E64" s="161">
        <f>IF(E27&gt;0,E38/E27%,0)</f>
        <v>0</v>
      </c>
    </row>
    <row r="65" spans="1:5" ht="15.75" x14ac:dyDescent="0.25">
      <c r="A65" s="20" t="s">
        <v>90</v>
      </c>
      <c r="B65" s="53" t="s">
        <v>50</v>
      </c>
      <c r="C65" s="14" t="s">
        <v>53</v>
      </c>
      <c r="D65" s="161">
        <f>IF(D28&gt;0,D39/D28%,0)</f>
        <v>0</v>
      </c>
      <c r="E65" s="161">
        <f>IF(E28&gt;0,E39/E28%,0)</f>
        <v>0</v>
      </c>
    </row>
    <row r="66" spans="1:5" ht="15.75" x14ac:dyDescent="0.25">
      <c r="A66" s="20"/>
      <c r="B66" s="59" t="s">
        <v>237</v>
      </c>
      <c r="C66" s="14" t="s">
        <v>53</v>
      </c>
      <c r="D66" s="161" t="s">
        <v>47</v>
      </c>
      <c r="E66" s="161">
        <f>IF(E28&gt;0,E40/E28%,0)</f>
        <v>0</v>
      </c>
    </row>
    <row r="67" spans="1:5" ht="15.75" x14ac:dyDescent="0.25">
      <c r="A67" s="20" t="s">
        <v>91</v>
      </c>
      <c r="B67" s="53" t="s">
        <v>51</v>
      </c>
      <c r="C67" s="14" t="s">
        <v>53</v>
      </c>
      <c r="D67" s="161">
        <f>IF(D29&gt;0,D41/D29%,0)</f>
        <v>0.29440628066732083</v>
      </c>
      <c r="E67" s="161">
        <f>IF(E29&gt;0,E41/E29%,0)</f>
        <v>0</v>
      </c>
    </row>
    <row r="68" spans="1:5" ht="15.75" x14ac:dyDescent="0.25">
      <c r="A68" s="20"/>
      <c r="B68" s="59" t="s">
        <v>237</v>
      </c>
      <c r="C68" s="14" t="s">
        <v>53</v>
      </c>
      <c r="D68" s="161" t="s">
        <v>47</v>
      </c>
      <c r="E68" s="161">
        <f>IF(E29&gt;0,E42/E29%,0)</f>
        <v>0</v>
      </c>
    </row>
    <row r="69" spans="1:5" ht="94.5" x14ac:dyDescent="0.25">
      <c r="A69" s="274" t="s">
        <v>92</v>
      </c>
      <c r="B69" s="60" t="s">
        <v>369</v>
      </c>
      <c r="C69" s="276" t="s">
        <v>53</v>
      </c>
      <c r="D69" s="278">
        <f>IF(D23&gt;0,D43/D23%,0)</f>
        <v>7.9356755811920987</v>
      </c>
      <c r="E69" s="278">
        <f>IF(E23&gt;0,E43/E23%,0)</f>
        <v>8.0738595220854457</v>
      </c>
    </row>
    <row r="70" spans="1:5" ht="15.75" x14ac:dyDescent="0.25">
      <c r="A70" s="275"/>
      <c r="B70" s="61" t="s">
        <v>45</v>
      </c>
      <c r="C70" s="277"/>
      <c r="D70" s="279"/>
      <c r="E70" s="279"/>
    </row>
    <row r="71" spans="1:5" ht="15.75" x14ac:dyDescent="0.25">
      <c r="A71" s="20"/>
      <c r="B71" s="62" t="s">
        <v>237</v>
      </c>
      <c r="C71" s="14" t="s">
        <v>53</v>
      </c>
      <c r="D71" s="162" t="s">
        <v>47</v>
      </c>
      <c r="E71" s="162">
        <f>IF(E23&gt;0,E45/E23%,0)</f>
        <v>0.43446777697320782</v>
      </c>
    </row>
    <row r="72" spans="1:5" ht="15.75" x14ac:dyDescent="0.25">
      <c r="A72" s="56" t="s">
        <v>93</v>
      </c>
      <c r="B72" s="57" t="s">
        <v>48</v>
      </c>
      <c r="C72" s="14" t="s">
        <v>53</v>
      </c>
      <c r="D72" s="162">
        <f>IF(D25&gt;0,D46/D25%,0)</f>
        <v>0</v>
      </c>
      <c r="E72" s="162">
        <f>IF(E25&gt;0,E46/E25%,0)</f>
        <v>0</v>
      </c>
    </row>
    <row r="73" spans="1:5" s="33" customFormat="1" ht="15.75" x14ac:dyDescent="0.25">
      <c r="A73" s="56"/>
      <c r="B73" s="62" t="s">
        <v>237</v>
      </c>
      <c r="C73" s="58" t="s">
        <v>53</v>
      </c>
      <c r="D73" s="162" t="s">
        <v>47</v>
      </c>
      <c r="E73" s="162">
        <f>IF(E25&gt;0,E47/E25%,0)</f>
        <v>0</v>
      </c>
    </row>
    <row r="74" spans="1:5" s="33" customFormat="1" ht="15.75" x14ac:dyDescent="0.25">
      <c r="A74" s="56" t="s">
        <v>94</v>
      </c>
      <c r="B74" s="57" t="s">
        <v>172</v>
      </c>
      <c r="C74" s="58" t="s">
        <v>53</v>
      </c>
      <c r="D74" s="162">
        <f>IF(D26&gt;0,D48/D26%,0)</f>
        <v>18.252347897100861</v>
      </c>
      <c r="E74" s="162">
        <f>IF(E26&gt;0,E48/E26%,0)</f>
        <v>19.357638888888886</v>
      </c>
    </row>
    <row r="75" spans="1:5" ht="15.75" x14ac:dyDescent="0.25">
      <c r="A75" s="56"/>
      <c r="B75" s="62" t="s">
        <v>237</v>
      </c>
      <c r="C75" s="14" t="s">
        <v>53</v>
      </c>
      <c r="D75" s="162" t="s">
        <v>47</v>
      </c>
      <c r="E75" s="162">
        <f>IF(E26&gt;0,E49/E26%,0)</f>
        <v>1.0416666666666665</v>
      </c>
    </row>
    <row r="76" spans="1:5" s="33" customFormat="1" ht="15.75" x14ac:dyDescent="0.25">
      <c r="A76" s="56" t="s">
        <v>95</v>
      </c>
      <c r="B76" s="57" t="s">
        <v>49</v>
      </c>
      <c r="C76" s="58" t="s">
        <v>53</v>
      </c>
      <c r="D76" s="162">
        <f>IF(D27&gt;0,D50/D27%,0)</f>
        <v>0.17754105636928541</v>
      </c>
      <c r="E76" s="162">
        <f>IF(E27&gt;0,E50/E27%,0)</f>
        <v>0</v>
      </c>
    </row>
    <row r="77" spans="1:5" ht="15.75" x14ac:dyDescent="0.25">
      <c r="A77" s="56"/>
      <c r="B77" s="62" t="s">
        <v>237</v>
      </c>
      <c r="C77" s="14" t="s">
        <v>53</v>
      </c>
      <c r="D77" s="162" t="s">
        <v>47</v>
      </c>
      <c r="E77" s="162">
        <f>IF(E27&gt;0,E51/E27%,0)</f>
        <v>0</v>
      </c>
    </row>
    <row r="78" spans="1:5" s="33" customFormat="1" ht="15.75" x14ac:dyDescent="0.25">
      <c r="A78" s="56" t="s">
        <v>96</v>
      </c>
      <c r="B78" s="57" t="s">
        <v>50</v>
      </c>
      <c r="C78" s="58" t="s">
        <v>53</v>
      </c>
      <c r="D78" s="162">
        <f>IF(D28&gt;0,D52/D28%,0)</f>
        <v>0</v>
      </c>
      <c r="E78" s="162">
        <f>IF(E28&gt;0,E52/E28%,0)</f>
        <v>0</v>
      </c>
    </row>
    <row r="79" spans="1:5" ht="15.75" x14ac:dyDescent="0.25">
      <c r="A79" s="56"/>
      <c r="B79" s="62" t="s">
        <v>237</v>
      </c>
      <c r="C79" s="14" t="s">
        <v>53</v>
      </c>
      <c r="D79" s="162" t="s">
        <v>47</v>
      </c>
      <c r="E79" s="162">
        <f>IF(E28&gt;0,E53/E28%,0)</f>
        <v>0</v>
      </c>
    </row>
    <row r="80" spans="1:5" s="33" customFormat="1" ht="15.75" x14ac:dyDescent="0.25">
      <c r="A80" s="56" t="s">
        <v>97</v>
      </c>
      <c r="B80" s="57" t="s">
        <v>51</v>
      </c>
      <c r="C80" s="58" t="s">
        <v>53</v>
      </c>
      <c r="D80" s="162">
        <f>IF(D29&gt;0,D54/D29%,0)</f>
        <v>0.29440628066732083</v>
      </c>
      <c r="E80" s="162">
        <f>IF(E29&gt;0,E54/E29%,0)</f>
        <v>0</v>
      </c>
    </row>
    <row r="81" spans="1:5" s="33" customFormat="1" ht="15.75" x14ac:dyDescent="0.25">
      <c r="A81" s="56"/>
      <c r="B81" s="62" t="s">
        <v>237</v>
      </c>
      <c r="C81" s="58" t="s">
        <v>53</v>
      </c>
      <c r="D81" s="162" t="s">
        <v>47</v>
      </c>
      <c r="E81" s="162">
        <f>IF(E29&gt;0,E55/E29%,0)</f>
        <v>0</v>
      </c>
    </row>
    <row r="82" spans="1:5" ht="15.75" x14ac:dyDescent="0.25">
      <c r="A82" s="56" t="s">
        <v>98</v>
      </c>
      <c r="B82" s="57" t="s">
        <v>127</v>
      </c>
      <c r="C82" s="58"/>
      <c r="D82" s="65"/>
      <c r="E82" s="66"/>
    </row>
    <row r="83" spans="1:5" ht="31.5" x14ac:dyDescent="0.25">
      <c r="A83" s="242" t="s">
        <v>99</v>
      </c>
      <c r="B83" s="67" t="s">
        <v>132</v>
      </c>
      <c r="C83" s="58" t="s">
        <v>46</v>
      </c>
      <c r="D83" s="163" t="s">
        <v>47</v>
      </c>
      <c r="E83" s="163">
        <f>SUM(E84:E87)</f>
        <v>12</v>
      </c>
    </row>
    <row r="84" spans="1:5" ht="15.75" x14ac:dyDescent="0.25">
      <c r="A84" s="243"/>
      <c r="B84" s="68" t="s">
        <v>164</v>
      </c>
      <c r="C84" s="58" t="s">
        <v>46</v>
      </c>
      <c r="D84" s="163" t="s">
        <v>47</v>
      </c>
      <c r="E84" s="66">
        <v>2</v>
      </c>
    </row>
    <row r="85" spans="1:5" ht="15.75" x14ac:dyDescent="0.25">
      <c r="A85" s="243"/>
      <c r="B85" s="68" t="s">
        <v>165</v>
      </c>
      <c r="C85" s="58" t="s">
        <v>46</v>
      </c>
      <c r="D85" s="163" t="s">
        <v>47</v>
      </c>
      <c r="E85" s="66">
        <v>1</v>
      </c>
    </row>
    <row r="86" spans="1:5" ht="15.75" x14ac:dyDescent="0.25">
      <c r="A86" s="243"/>
      <c r="B86" s="68" t="s">
        <v>133</v>
      </c>
      <c r="C86" s="58" t="s">
        <v>46</v>
      </c>
      <c r="D86" s="163" t="s">
        <v>47</v>
      </c>
      <c r="E86" s="66">
        <v>7</v>
      </c>
    </row>
    <row r="87" spans="1:5" ht="15.75" x14ac:dyDescent="0.25">
      <c r="A87" s="244"/>
      <c r="B87" s="68" t="s">
        <v>134</v>
      </c>
      <c r="C87" s="58" t="s">
        <v>46</v>
      </c>
      <c r="D87" s="163" t="s">
        <v>47</v>
      </c>
      <c r="E87" s="66">
        <v>2</v>
      </c>
    </row>
    <row r="88" spans="1:5" ht="31.5" x14ac:dyDescent="0.25">
      <c r="A88" s="56" t="s">
        <v>100</v>
      </c>
      <c r="B88" s="67" t="s">
        <v>238</v>
      </c>
      <c r="C88" s="58" t="s">
        <v>46</v>
      </c>
      <c r="D88" s="163" t="s">
        <v>47</v>
      </c>
      <c r="E88" s="66">
        <v>0</v>
      </c>
    </row>
    <row r="89" spans="1:5" ht="15.75" x14ac:dyDescent="0.25">
      <c r="A89" s="56" t="s">
        <v>101</v>
      </c>
      <c r="B89" s="67" t="s">
        <v>239</v>
      </c>
      <c r="C89" s="58" t="s">
        <v>46</v>
      </c>
      <c r="D89" s="163" t="s">
        <v>47</v>
      </c>
      <c r="E89" s="66">
        <v>13</v>
      </c>
    </row>
    <row r="90" spans="1:5" s="33" customFormat="1" ht="15.75" x14ac:dyDescent="0.25">
      <c r="A90" s="56" t="s">
        <v>102</v>
      </c>
      <c r="B90" s="67" t="s">
        <v>240</v>
      </c>
      <c r="C90" s="58" t="s">
        <v>46</v>
      </c>
      <c r="D90" s="163" t="s">
        <v>47</v>
      </c>
      <c r="E90" s="66"/>
    </row>
    <row r="91" spans="1:5" ht="50.25" x14ac:dyDescent="0.25">
      <c r="A91" s="242" t="s">
        <v>103</v>
      </c>
      <c r="B91" s="67" t="s">
        <v>499</v>
      </c>
      <c r="C91" s="58" t="s">
        <v>128</v>
      </c>
      <c r="D91" s="163" t="s">
        <v>47</v>
      </c>
      <c r="E91" s="163">
        <f>SUM(E92:E93)</f>
        <v>0</v>
      </c>
    </row>
    <row r="92" spans="1:5" ht="31.5" x14ac:dyDescent="0.25">
      <c r="A92" s="243"/>
      <c r="B92" s="69" t="s">
        <v>130</v>
      </c>
      <c r="C92" s="58" t="s">
        <v>128</v>
      </c>
      <c r="D92" s="163" t="s">
        <v>47</v>
      </c>
      <c r="E92" s="66"/>
    </row>
    <row r="93" spans="1:5" ht="15.75" x14ac:dyDescent="0.25">
      <c r="A93" s="244"/>
      <c r="B93" s="69" t="s">
        <v>131</v>
      </c>
      <c r="C93" s="58" t="s">
        <v>128</v>
      </c>
      <c r="D93" s="163" t="s">
        <v>47</v>
      </c>
      <c r="E93" s="66"/>
    </row>
    <row r="94" spans="1:5" ht="31.5" x14ac:dyDescent="0.25">
      <c r="A94" s="56" t="s">
        <v>363</v>
      </c>
      <c r="B94" s="70" t="s">
        <v>129</v>
      </c>
      <c r="C94" s="58" t="s">
        <v>128</v>
      </c>
      <c r="D94" s="163" t="s">
        <v>47</v>
      </c>
      <c r="E94" s="66">
        <v>24</v>
      </c>
    </row>
    <row r="95" spans="1:5" ht="31.5" x14ac:dyDescent="0.25">
      <c r="A95" s="56" t="s">
        <v>434</v>
      </c>
      <c r="B95" s="58" t="s">
        <v>409</v>
      </c>
      <c r="C95" s="58" t="s">
        <v>46</v>
      </c>
      <c r="D95" s="164" t="s">
        <v>47</v>
      </c>
      <c r="E95" s="66">
        <v>0</v>
      </c>
    </row>
    <row r="96" spans="1:5" s="33" customFormat="1" ht="31.5" x14ac:dyDescent="0.25">
      <c r="A96" s="56" t="s">
        <v>435</v>
      </c>
      <c r="B96" s="58" t="s">
        <v>427</v>
      </c>
      <c r="C96" s="58" t="s">
        <v>46</v>
      </c>
      <c r="D96" s="165" t="s">
        <v>47</v>
      </c>
      <c r="E96" s="66">
        <v>0</v>
      </c>
    </row>
    <row r="97" spans="1:5" ht="15.75" x14ac:dyDescent="0.25">
      <c r="A97" s="56" t="s">
        <v>104</v>
      </c>
      <c r="B97" s="57" t="s">
        <v>428</v>
      </c>
      <c r="C97" s="74"/>
      <c r="D97" s="66"/>
      <c r="E97" s="66"/>
    </row>
    <row r="98" spans="1:5" ht="51" x14ac:dyDescent="0.25">
      <c r="A98" s="71" t="s">
        <v>111</v>
      </c>
      <c r="B98" s="75" t="s">
        <v>429</v>
      </c>
      <c r="C98" s="76" t="s">
        <v>54</v>
      </c>
      <c r="D98" s="73">
        <v>0</v>
      </c>
      <c r="E98" s="73">
        <v>0</v>
      </c>
    </row>
    <row r="99" spans="1:5" ht="51" x14ac:dyDescent="0.25">
      <c r="A99" s="71" t="s">
        <v>112</v>
      </c>
      <c r="B99" s="75" t="s">
        <v>430</v>
      </c>
      <c r="C99" s="76" t="s">
        <v>54</v>
      </c>
      <c r="D99" s="73">
        <v>0</v>
      </c>
      <c r="E99" s="73">
        <v>0</v>
      </c>
    </row>
    <row r="100" spans="1:5" ht="18.75" x14ac:dyDescent="0.25">
      <c r="A100" s="20" t="s">
        <v>105</v>
      </c>
      <c r="B100" s="77" t="s">
        <v>432</v>
      </c>
      <c r="C100" s="14"/>
      <c r="D100" s="54"/>
      <c r="E100" s="54"/>
    </row>
    <row r="101" spans="1:5" ht="47.25" x14ac:dyDescent="0.25">
      <c r="A101" s="71" t="s">
        <v>211</v>
      </c>
      <c r="B101" s="75" t="s">
        <v>429</v>
      </c>
      <c r="C101" s="72" t="s">
        <v>55</v>
      </c>
      <c r="D101" s="73">
        <v>100</v>
      </c>
      <c r="E101" s="73">
        <v>100</v>
      </c>
    </row>
    <row r="102" spans="1:5" ht="47.25" x14ac:dyDescent="0.25">
      <c r="A102" s="71" t="s">
        <v>213</v>
      </c>
      <c r="B102" s="75" t="s">
        <v>430</v>
      </c>
      <c r="C102" s="72" t="s">
        <v>55</v>
      </c>
      <c r="D102" s="73"/>
      <c r="E102" s="73"/>
    </row>
    <row r="103" spans="1:5" ht="50.25" x14ac:dyDescent="0.25">
      <c r="A103" s="261" t="s">
        <v>106</v>
      </c>
      <c r="B103" s="21" t="s">
        <v>371</v>
      </c>
      <c r="C103" s="288" t="s">
        <v>52</v>
      </c>
      <c r="D103" s="299">
        <f>SUM(D105,D106,D107,D108,D109,D110)</f>
        <v>0.2</v>
      </c>
      <c r="E103" s="299">
        <f>SUM(E105,E106,E107,E108,E109,E110)</f>
        <v>0.2</v>
      </c>
    </row>
    <row r="104" spans="1:5" ht="15.75" x14ac:dyDescent="0.25">
      <c r="A104" s="261"/>
      <c r="B104" s="53" t="s">
        <v>45</v>
      </c>
      <c r="C104" s="288"/>
      <c r="D104" s="299"/>
      <c r="E104" s="299"/>
    </row>
    <row r="105" spans="1:5" ht="15.75" x14ac:dyDescent="0.25">
      <c r="A105" s="78"/>
      <c r="B105" s="79" t="s">
        <v>56</v>
      </c>
      <c r="C105" s="14" t="s">
        <v>52</v>
      </c>
      <c r="D105" s="8">
        <v>0.2</v>
      </c>
      <c r="E105" s="8">
        <v>0.2</v>
      </c>
    </row>
    <row r="106" spans="1:5" ht="15.75" x14ac:dyDescent="0.25">
      <c r="A106" s="78"/>
      <c r="B106" s="79" t="s">
        <v>48</v>
      </c>
      <c r="C106" s="14" t="s">
        <v>52</v>
      </c>
      <c r="D106" s="8"/>
      <c r="E106" s="8"/>
    </row>
    <row r="107" spans="1:5" ht="15.75" x14ac:dyDescent="0.25">
      <c r="A107" s="78"/>
      <c r="B107" s="79" t="s">
        <v>172</v>
      </c>
      <c r="C107" s="14" t="s">
        <v>52</v>
      </c>
      <c r="D107" s="8"/>
      <c r="E107" s="8"/>
    </row>
    <row r="108" spans="1:5" ht="15.75" x14ac:dyDescent="0.25">
      <c r="A108" s="78"/>
      <c r="B108" s="79" t="s">
        <v>49</v>
      </c>
      <c r="C108" s="14" t="s">
        <v>52</v>
      </c>
      <c r="D108" s="8"/>
      <c r="E108" s="8"/>
    </row>
    <row r="109" spans="1:5" ht="15.75" x14ac:dyDescent="0.25">
      <c r="A109" s="78"/>
      <c r="B109" s="79" t="s">
        <v>50</v>
      </c>
      <c r="C109" s="14" t="s">
        <v>52</v>
      </c>
      <c r="D109" s="8"/>
      <c r="E109" s="8"/>
    </row>
    <row r="110" spans="1:5" ht="15.75" x14ac:dyDescent="0.25">
      <c r="A110" s="78"/>
      <c r="B110" s="79" t="s">
        <v>51</v>
      </c>
      <c r="C110" s="14" t="s">
        <v>52</v>
      </c>
      <c r="D110" s="8"/>
      <c r="E110" s="8"/>
    </row>
    <row r="111" spans="1:5" ht="31.5" x14ac:dyDescent="0.25">
      <c r="A111" s="20" t="s">
        <v>107</v>
      </c>
      <c r="B111" s="21" t="s">
        <v>362</v>
      </c>
      <c r="C111" s="14" t="s">
        <v>53</v>
      </c>
      <c r="D111" s="166">
        <f>IF(D112+D113&gt;0,D112/(D112+D113)*100,0)</f>
        <v>2.7181688125894135</v>
      </c>
      <c r="E111" s="166">
        <f>IF(E112+E113&gt;0,E112/(E112+E113)*100,0)</f>
        <v>2.7798098024871982</v>
      </c>
    </row>
    <row r="112" spans="1:5" ht="15.75" x14ac:dyDescent="0.25">
      <c r="A112" s="235"/>
      <c r="B112" s="235" t="s">
        <v>442</v>
      </c>
      <c r="C112" s="235" t="s">
        <v>128</v>
      </c>
      <c r="D112" s="237" t="s">
        <v>599</v>
      </c>
      <c r="E112" s="164">
        <f>'Раздел VI'!D8</f>
        <v>76</v>
      </c>
    </row>
    <row r="113" spans="1:5" ht="31.5" x14ac:dyDescent="0.25">
      <c r="A113" s="235"/>
      <c r="B113" s="235" t="s">
        <v>443</v>
      </c>
      <c r="C113" s="235" t="s">
        <v>128</v>
      </c>
      <c r="D113" s="237" t="s">
        <v>600</v>
      </c>
      <c r="E113" s="164">
        <f>'Раздел VI'!C8</f>
        <v>2658</v>
      </c>
    </row>
    <row r="114" spans="1:5" ht="38.25" customHeight="1" x14ac:dyDescent="0.25">
      <c r="A114" s="235" t="s">
        <v>108</v>
      </c>
      <c r="B114" s="235" t="s">
        <v>496</v>
      </c>
      <c r="C114" s="235" t="s">
        <v>53</v>
      </c>
      <c r="D114" s="165" t="s">
        <v>47</v>
      </c>
      <c r="E114" s="167">
        <f>IF(E91+E115&gt;0,E91/(E91+E115)*100,0)</f>
        <v>0</v>
      </c>
    </row>
    <row r="115" spans="1:5" ht="50.25" x14ac:dyDescent="0.25">
      <c r="A115" s="235"/>
      <c r="B115" s="235" t="s">
        <v>497</v>
      </c>
      <c r="C115" s="235" t="s">
        <v>128</v>
      </c>
      <c r="D115" s="165" t="s">
        <v>47</v>
      </c>
      <c r="E115" s="235"/>
    </row>
    <row r="116" spans="1:5" ht="36" customHeight="1" x14ac:dyDescent="0.25">
      <c r="A116" s="280" t="s">
        <v>364</v>
      </c>
      <c r="B116" s="280"/>
      <c r="C116" s="280"/>
      <c r="D116" s="280"/>
      <c r="E116" s="280"/>
    </row>
    <row r="117" spans="1:5" ht="70.5" customHeight="1" x14ac:dyDescent="0.25">
      <c r="A117" s="280" t="s">
        <v>367</v>
      </c>
      <c r="B117" s="280"/>
      <c r="C117" s="280"/>
      <c r="D117" s="280"/>
      <c r="E117" s="280"/>
    </row>
    <row r="118" spans="1:5" ht="38.25" customHeight="1" x14ac:dyDescent="0.25">
      <c r="A118" s="280" t="s">
        <v>370</v>
      </c>
      <c r="B118" s="280"/>
      <c r="C118" s="280"/>
      <c r="D118" s="280"/>
      <c r="E118" s="280"/>
    </row>
    <row r="119" spans="1:5" ht="21" customHeight="1" x14ac:dyDescent="0.25">
      <c r="A119" s="291" t="s">
        <v>431</v>
      </c>
      <c r="B119" s="291"/>
      <c r="C119" s="291"/>
      <c r="D119" s="291"/>
      <c r="E119" s="291"/>
    </row>
    <row r="120" spans="1:5" s="28" customFormat="1" ht="37.5" customHeight="1" x14ac:dyDescent="0.25">
      <c r="A120" s="291" t="s">
        <v>372</v>
      </c>
      <c r="B120" s="291"/>
      <c r="C120" s="291"/>
      <c r="D120" s="291"/>
      <c r="E120" s="291"/>
    </row>
    <row r="121" spans="1:5" ht="40.5" customHeight="1" x14ac:dyDescent="0.25">
      <c r="A121" s="297" t="s">
        <v>498</v>
      </c>
      <c r="B121" s="297"/>
      <c r="C121" s="297"/>
      <c r="D121" s="297"/>
      <c r="E121" s="297"/>
    </row>
  </sheetData>
  <sheetProtection password="C60F" sheet="1" objects="1" scenarios="1"/>
  <mergeCells count="48">
    <mergeCell ref="A121:E121"/>
    <mergeCell ref="A1:E1"/>
    <mergeCell ref="A2:E2"/>
    <mergeCell ref="A116:E116"/>
    <mergeCell ref="A103:A104"/>
    <mergeCell ref="C103:C104"/>
    <mergeCell ref="D103:D104"/>
    <mergeCell ref="E103:E104"/>
    <mergeCell ref="A56:A57"/>
    <mergeCell ref="C56:C57"/>
    <mergeCell ref="D56:D57"/>
    <mergeCell ref="A30:A31"/>
    <mergeCell ref="C30:C31"/>
    <mergeCell ref="D30:D31"/>
    <mergeCell ref="E30:E31"/>
    <mergeCell ref="A23:A24"/>
    <mergeCell ref="C23:C24"/>
    <mergeCell ref="D23:D24"/>
    <mergeCell ref="E23:E24"/>
    <mergeCell ref="A16:A17"/>
    <mergeCell ref="C16:C17"/>
    <mergeCell ref="D16:D17"/>
    <mergeCell ref="E16:E17"/>
    <mergeCell ref="A118:E118"/>
    <mergeCell ref="A119:E119"/>
    <mergeCell ref="E56:E57"/>
    <mergeCell ref="A120:E120"/>
    <mergeCell ref="A69:A70"/>
    <mergeCell ref="C69:C70"/>
    <mergeCell ref="D69:D70"/>
    <mergeCell ref="E69:E70"/>
    <mergeCell ref="A91:A93"/>
    <mergeCell ref="A83:A87"/>
    <mergeCell ref="A4:A6"/>
    <mergeCell ref="B4:B6"/>
    <mergeCell ref="C4:C6"/>
    <mergeCell ref="D4:E4"/>
    <mergeCell ref="D5:D6"/>
    <mergeCell ref="A8:A9"/>
    <mergeCell ref="C8:C9"/>
    <mergeCell ref="D8:D9"/>
    <mergeCell ref="E8:E9"/>
    <mergeCell ref="A15:E15"/>
    <mergeCell ref="A43:A44"/>
    <mergeCell ref="C43:C44"/>
    <mergeCell ref="D43:D44"/>
    <mergeCell ref="E43:E44"/>
    <mergeCell ref="A117:E117"/>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88"/>
  <sheetViews>
    <sheetView workbookViewId="0">
      <pane ySplit="7" topLeftCell="A65" activePane="bottomLeft" state="frozen"/>
      <selection pane="bottomLeft" activeCell="N84" sqref="N84"/>
    </sheetView>
  </sheetViews>
  <sheetFormatPr defaultRowHeight="15.75" x14ac:dyDescent="0.25"/>
  <cols>
    <col min="1" max="1" width="13.5703125" style="80" customWidth="1"/>
    <col min="2" max="2" width="10.7109375" style="80" customWidth="1"/>
    <col min="3" max="4" width="19.28515625" style="80" customWidth="1"/>
    <col min="5" max="8" width="19" style="80" customWidth="1"/>
    <col min="9" max="16384" width="9.140625" style="80"/>
  </cols>
  <sheetData>
    <row r="1" spans="1:8" ht="16.5" x14ac:dyDescent="0.25">
      <c r="A1" s="307" t="s">
        <v>171</v>
      </c>
      <c r="B1" s="307"/>
      <c r="C1" s="307"/>
      <c r="D1" s="307"/>
      <c r="E1" s="307"/>
      <c r="F1" s="307"/>
      <c r="G1" s="307"/>
      <c r="H1" s="307"/>
    </row>
    <row r="3" spans="1:8" x14ac:dyDescent="0.25">
      <c r="A3" s="311" t="s">
        <v>141</v>
      </c>
      <c r="B3" s="311" t="s">
        <v>242</v>
      </c>
      <c r="C3" s="311"/>
      <c r="D3" s="311"/>
      <c r="E3" s="311"/>
      <c r="F3" s="311"/>
      <c r="G3" s="311"/>
      <c r="H3" s="311"/>
    </row>
    <row r="4" spans="1:8" ht="15.75" customHeight="1" x14ac:dyDescent="0.25">
      <c r="A4" s="311"/>
      <c r="B4" s="311" t="s">
        <v>135</v>
      </c>
      <c r="C4" s="312" t="s">
        <v>140</v>
      </c>
      <c r="D4" s="313"/>
      <c r="E4" s="313"/>
      <c r="F4" s="313"/>
      <c r="G4" s="313"/>
      <c r="H4" s="314"/>
    </row>
    <row r="5" spans="1:8" x14ac:dyDescent="0.25">
      <c r="A5" s="311"/>
      <c r="B5" s="311"/>
      <c r="C5" s="315" t="s">
        <v>137</v>
      </c>
      <c r="D5" s="315" t="s">
        <v>138</v>
      </c>
      <c r="E5" s="311" t="s">
        <v>136</v>
      </c>
      <c r="F5" s="311"/>
      <c r="G5" s="311"/>
      <c r="H5" s="311"/>
    </row>
    <row r="6" spans="1:8" ht="51" x14ac:dyDescent="0.25">
      <c r="A6" s="311"/>
      <c r="B6" s="311"/>
      <c r="C6" s="316"/>
      <c r="D6" s="316"/>
      <c r="E6" s="81" t="s">
        <v>139</v>
      </c>
      <c r="F6" s="82" t="s">
        <v>146</v>
      </c>
      <c r="G6" s="81" t="s">
        <v>147</v>
      </c>
      <c r="H6" s="81" t="s">
        <v>148</v>
      </c>
    </row>
    <row r="7" spans="1:8" x14ac:dyDescent="0.25">
      <c r="A7" s="153">
        <v>1</v>
      </c>
      <c r="B7" s="153">
        <v>2</v>
      </c>
      <c r="C7" s="153">
        <v>3</v>
      </c>
      <c r="D7" s="153">
        <v>4</v>
      </c>
      <c r="E7" s="153">
        <v>5</v>
      </c>
      <c r="F7" s="82">
        <v>6</v>
      </c>
      <c r="G7" s="153">
        <v>7</v>
      </c>
      <c r="H7" s="153">
        <v>8</v>
      </c>
    </row>
    <row r="8" spans="1:8" s="83" customFormat="1" x14ac:dyDescent="0.25">
      <c r="A8" s="308" t="s">
        <v>142</v>
      </c>
      <c r="B8" s="309"/>
      <c r="C8" s="309"/>
      <c r="D8" s="309"/>
      <c r="E8" s="309"/>
      <c r="F8" s="309"/>
      <c r="G8" s="309"/>
      <c r="H8" s="310"/>
    </row>
    <row r="9" spans="1:8" s="83" customFormat="1" x14ac:dyDescent="0.25">
      <c r="A9" s="84">
        <v>42736</v>
      </c>
      <c r="B9" s="163">
        <f>SUM(C9:D9)</f>
        <v>0</v>
      </c>
      <c r="C9" s="66"/>
      <c r="D9" s="163">
        <f>SUM(E9:H9)</f>
        <v>0</v>
      </c>
      <c r="E9" s="66"/>
      <c r="F9" s="66"/>
      <c r="G9" s="66"/>
      <c r="H9" s="66"/>
    </row>
    <row r="10" spans="1:8" s="83" customFormat="1" x14ac:dyDescent="0.25">
      <c r="A10" s="84">
        <v>42826</v>
      </c>
      <c r="B10" s="163">
        <f t="shared" ref="B10:B20" si="0">SUM(C10:D10)</f>
        <v>0</v>
      </c>
      <c r="C10" s="66"/>
      <c r="D10" s="163">
        <f t="shared" ref="D10:D20" si="1">SUM(E10:H10)</f>
        <v>0</v>
      </c>
      <c r="E10" s="66"/>
      <c r="F10" s="66"/>
      <c r="G10" s="66"/>
      <c r="H10" s="66"/>
    </row>
    <row r="11" spans="1:8" s="83" customFormat="1" x14ac:dyDescent="0.25">
      <c r="A11" s="84">
        <v>42917</v>
      </c>
      <c r="B11" s="163">
        <f t="shared" si="0"/>
        <v>0</v>
      </c>
      <c r="C11" s="66"/>
      <c r="D11" s="163">
        <f t="shared" si="1"/>
        <v>0</v>
      </c>
      <c r="E11" s="66"/>
      <c r="F11" s="66"/>
      <c r="G11" s="66"/>
      <c r="H11" s="66"/>
    </row>
    <row r="12" spans="1:8" s="83" customFormat="1" ht="16.5" thickBot="1" x14ac:dyDescent="0.3">
      <c r="A12" s="85">
        <v>43009</v>
      </c>
      <c r="B12" s="169">
        <f t="shared" si="0"/>
        <v>0</v>
      </c>
      <c r="C12" s="86"/>
      <c r="D12" s="169">
        <f t="shared" si="1"/>
        <v>0</v>
      </c>
      <c r="E12" s="86"/>
      <c r="F12" s="86"/>
      <c r="G12" s="86"/>
      <c r="H12" s="86"/>
    </row>
    <row r="13" spans="1:8" s="83" customFormat="1" x14ac:dyDescent="0.25">
      <c r="A13" s="87">
        <v>43101</v>
      </c>
      <c r="B13" s="170">
        <f t="shared" si="0"/>
        <v>1</v>
      </c>
      <c r="C13" s="88">
        <v>1</v>
      </c>
      <c r="D13" s="170">
        <f t="shared" si="1"/>
        <v>0</v>
      </c>
      <c r="E13" s="88"/>
      <c r="F13" s="88"/>
      <c r="G13" s="88"/>
      <c r="H13" s="88"/>
    </row>
    <row r="14" spans="1:8" s="83" customFormat="1" x14ac:dyDescent="0.25">
      <c r="A14" s="84">
        <v>43191</v>
      </c>
      <c r="B14" s="163">
        <f t="shared" si="0"/>
        <v>1</v>
      </c>
      <c r="C14" s="66">
        <v>1</v>
      </c>
      <c r="D14" s="163">
        <f t="shared" si="1"/>
        <v>0</v>
      </c>
      <c r="E14" s="66"/>
      <c r="F14" s="66"/>
      <c r="G14" s="66"/>
      <c r="H14" s="66"/>
    </row>
    <row r="15" spans="1:8" s="83" customFormat="1" x14ac:dyDescent="0.25">
      <c r="A15" s="84">
        <v>43282</v>
      </c>
      <c r="B15" s="163">
        <f t="shared" si="0"/>
        <v>3</v>
      </c>
      <c r="C15" s="66">
        <v>1</v>
      </c>
      <c r="D15" s="163">
        <f t="shared" si="1"/>
        <v>2</v>
      </c>
      <c r="E15" s="66"/>
      <c r="F15" s="66"/>
      <c r="G15" s="66">
        <v>2</v>
      </c>
      <c r="H15" s="66"/>
    </row>
    <row r="16" spans="1:8" s="83" customFormat="1" ht="16.5" thickBot="1" x14ac:dyDescent="0.3">
      <c r="A16" s="85">
        <v>43374</v>
      </c>
      <c r="B16" s="169">
        <f t="shared" si="0"/>
        <v>3</v>
      </c>
      <c r="C16" s="86">
        <v>1</v>
      </c>
      <c r="D16" s="169">
        <f t="shared" si="1"/>
        <v>2</v>
      </c>
      <c r="E16" s="86"/>
      <c r="F16" s="86"/>
      <c r="G16" s="86">
        <v>2</v>
      </c>
      <c r="H16" s="86"/>
    </row>
    <row r="17" spans="1:8" s="83" customFormat="1" x14ac:dyDescent="0.25">
      <c r="A17" s="89">
        <v>43466</v>
      </c>
      <c r="B17" s="171">
        <f t="shared" si="0"/>
        <v>5</v>
      </c>
      <c r="C17" s="90">
        <v>1</v>
      </c>
      <c r="D17" s="171">
        <f t="shared" si="1"/>
        <v>4</v>
      </c>
      <c r="E17" s="90"/>
      <c r="F17" s="90">
        <v>2</v>
      </c>
      <c r="G17" s="90">
        <v>2</v>
      </c>
      <c r="H17" s="90"/>
    </row>
    <row r="18" spans="1:8" s="83" customFormat="1" x14ac:dyDescent="0.25">
      <c r="A18" s="84">
        <v>43556</v>
      </c>
      <c r="B18" s="163">
        <f t="shared" si="0"/>
        <v>6</v>
      </c>
      <c r="C18" s="66">
        <v>1</v>
      </c>
      <c r="D18" s="163">
        <f t="shared" si="1"/>
        <v>5</v>
      </c>
      <c r="E18" s="66"/>
      <c r="F18" s="66">
        <v>3</v>
      </c>
      <c r="G18" s="66">
        <v>2</v>
      </c>
      <c r="H18" s="66"/>
    </row>
    <row r="19" spans="1:8" s="83" customFormat="1" x14ac:dyDescent="0.25">
      <c r="A19" s="84">
        <v>43647</v>
      </c>
      <c r="B19" s="163">
        <f t="shared" si="0"/>
        <v>7</v>
      </c>
      <c r="C19" s="66">
        <v>1</v>
      </c>
      <c r="D19" s="163">
        <f t="shared" si="1"/>
        <v>6</v>
      </c>
      <c r="E19" s="66"/>
      <c r="F19" s="66">
        <v>4</v>
      </c>
      <c r="G19" s="66">
        <v>2</v>
      </c>
      <c r="H19" s="66"/>
    </row>
    <row r="20" spans="1:8" s="83" customFormat="1" ht="16.5" thickBot="1" x14ac:dyDescent="0.3">
      <c r="A20" s="85">
        <v>43739</v>
      </c>
      <c r="B20" s="169">
        <f t="shared" si="0"/>
        <v>0</v>
      </c>
      <c r="C20" s="86"/>
      <c r="D20" s="169">
        <f t="shared" si="1"/>
        <v>0</v>
      </c>
      <c r="E20" s="86"/>
      <c r="F20" s="86"/>
      <c r="G20" s="86"/>
      <c r="H20" s="86"/>
    </row>
    <row r="21" spans="1:8" s="83" customFormat="1" x14ac:dyDescent="0.25">
      <c r="A21" s="304" t="s">
        <v>173</v>
      </c>
      <c r="B21" s="305"/>
      <c r="C21" s="305"/>
      <c r="D21" s="305"/>
      <c r="E21" s="305"/>
      <c r="F21" s="305"/>
      <c r="G21" s="305"/>
      <c r="H21" s="306"/>
    </row>
    <row r="22" spans="1:8" s="83" customFormat="1" x14ac:dyDescent="0.25">
      <c r="A22" s="84">
        <v>42736</v>
      </c>
      <c r="B22" s="163">
        <f t="shared" ref="B22:B72" si="2">SUM(C22:D22)</f>
        <v>0</v>
      </c>
      <c r="C22" s="66"/>
      <c r="D22" s="163">
        <f t="shared" ref="D22:D33" si="3">SUM(E22:H22)</f>
        <v>0</v>
      </c>
      <c r="E22" s="66"/>
      <c r="F22" s="66"/>
      <c r="G22" s="66"/>
      <c r="H22" s="66"/>
    </row>
    <row r="23" spans="1:8" s="83" customFormat="1" x14ac:dyDescent="0.25">
      <c r="A23" s="84">
        <v>42826</v>
      </c>
      <c r="B23" s="163">
        <f>SUM(C23:D23)</f>
        <v>0</v>
      </c>
      <c r="C23" s="66"/>
      <c r="D23" s="163">
        <f t="shared" si="3"/>
        <v>0</v>
      </c>
      <c r="E23" s="66"/>
      <c r="F23" s="66"/>
      <c r="G23" s="66"/>
      <c r="H23" s="66"/>
    </row>
    <row r="24" spans="1:8" s="83" customFormat="1" x14ac:dyDescent="0.25">
      <c r="A24" s="84">
        <v>42917</v>
      </c>
      <c r="B24" s="163">
        <f t="shared" si="2"/>
        <v>0</v>
      </c>
      <c r="C24" s="66"/>
      <c r="D24" s="163">
        <f t="shared" si="3"/>
        <v>0</v>
      </c>
      <c r="E24" s="66"/>
      <c r="F24" s="66"/>
      <c r="G24" s="66"/>
      <c r="H24" s="66"/>
    </row>
    <row r="25" spans="1:8" s="83" customFormat="1" ht="16.5" thickBot="1" x14ac:dyDescent="0.3">
      <c r="A25" s="85">
        <v>43009</v>
      </c>
      <c r="B25" s="169">
        <f t="shared" si="2"/>
        <v>0</v>
      </c>
      <c r="C25" s="86"/>
      <c r="D25" s="169">
        <f t="shared" si="3"/>
        <v>0</v>
      </c>
      <c r="E25" s="86"/>
      <c r="F25" s="86"/>
      <c r="G25" s="86"/>
      <c r="H25" s="86"/>
    </row>
    <row r="26" spans="1:8" s="83" customFormat="1" x14ac:dyDescent="0.25">
      <c r="A26" s="87">
        <v>43101</v>
      </c>
      <c r="B26" s="170">
        <f t="shared" si="2"/>
        <v>35</v>
      </c>
      <c r="C26" s="88">
        <v>12</v>
      </c>
      <c r="D26" s="170">
        <f t="shared" si="3"/>
        <v>23</v>
      </c>
      <c r="E26" s="66">
        <v>4</v>
      </c>
      <c r="F26" s="66">
        <v>1</v>
      </c>
      <c r="G26" s="66">
        <v>7</v>
      </c>
      <c r="H26" s="66">
        <v>11</v>
      </c>
    </row>
    <row r="27" spans="1:8" s="83" customFormat="1" x14ac:dyDescent="0.25">
      <c r="A27" s="84">
        <v>43191</v>
      </c>
      <c r="B27" s="163">
        <f t="shared" si="2"/>
        <v>35</v>
      </c>
      <c r="C27" s="88">
        <v>12</v>
      </c>
      <c r="D27" s="163">
        <f t="shared" si="3"/>
        <v>23</v>
      </c>
      <c r="E27" s="66">
        <v>4</v>
      </c>
      <c r="F27" s="66">
        <v>1</v>
      </c>
      <c r="G27" s="66">
        <v>7</v>
      </c>
      <c r="H27" s="66">
        <v>11</v>
      </c>
    </row>
    <row r="28" spans="1:8" s="83" customFormat="1" x14ac:dyDescent="0.25">
      <c r="A28" s="84">
        <v>43282</v>
      </c>
      <c r="B28" s="163">
        <f t="shared" si="2"/>
        <v>35</v>
      </c>
      <c r="C28" s="88">
        <v>12</v>
      </c>
      <c r="D28" s="163">
        <f t="shared" si="3"/>
        <v>23</v>
      </c>
      <c r="E28" s="66">
        <v>4</v>
      </c>
      <c r="F28" s="66">
        <v>1</v>
      </c>
      <c r="G28" s="66">
        <v>7</v>
      </c>
      <c r="H28" s="66">
        <v>11</v>
      </c>
    </row>
    <row r="29" spans="1:8" s="83" customFormat="1" ht="16.5" thickBot="1" x14ac:dyDescent="0.3">
      <c r="A29" s="85">
        <v>43374</v>
      </c>
      <c r="B29" s="169">
        <f t="shared" si="2"/>
        <v>35</v>
      </c>
      <c r="C29" s="86">
        <v>12</v>
      </c>
      <c r="D29" s="169">
        <f t="shared" si="3"/>
        <v>23</v>
      </c>
      <c r="E29" s="86">
        <v>4</v>
      </c>
      <c r="F29" s="86">
        <v>1</v>
      </c>
      <c r="G29" s="86">
        <v>7</v>
      </c>
      <c r="H29" s="86">
        <v>11</v>
      </c>
    </row>
    <row r="30" spans="1:8" s="83" customFormat="1" x14ac:dyDescent="0.25">
      <c r="A30" s="89">
        <v>43466</v>
      </c>
      <c r="B30" s="171">
        <f t="shared" si="2"/>
        <v>35</v>
      </c>
      <c r="C30" s="90">
        <v>12</v>
      </c>
      <c r="D30" s="171">
        <f t="shared" si="3"/>
        <v>23</v>
      </c>
      <c r="E30" s="90">
        <v>4</v>
      </c>
      <c r="F30" s="90">
        <v>1</v>
      </c>
      <c r="G30" s="90">
        <v>7</v>
      </c>
      <c r="H30" s="90">
        <v>11</v>
      </c>
    </row>
    <row r="31" spans="1:8" s="83" customFormat="1" x14ac:dyDescent="0.25">
      <c r="A31" s="84">
        <v>43556</v>
      </c>
      <c r="B31" s="163">
        <f t="shared" si="2"/>
        <v>38</v>
      </c>
      <c r="C31" s="66">
        <v>12</v>
      </c>
      <c r="D31" s="163">
        <f t="shared" si="3"/>
        <v>26</v>
      </c>
      <c r="E31" s="66">
        <v>4</v>
      </c>
      <c r="F31" s="66">
        <v>1</v>
      </c>
      <c r="G31" s="66">
        <v>7</v>
      </c>
      <c r="H31" s="66">
        <v>14</v>
      </c>
    </row>
    <row r="32" spans="1:8" s="83" customFormat="1" x14ac:dyDescent="0.25">
      <c r="A32" s="84">
        <v>43647</v>
      </c>
      <c r="B32" s="163">
        <f t="shared" si="2"/>
        <v>35</v>
      </c>
      <c r="C32" s="66">
        <v>12</v>
      </c>
      <c r="D32" s="163">
        <f t="shared" si="3"/>
        <v>23</v>
      </c>
      <c r="E32" s="66">
        <v>4</v>
      </c>
      <c r="F32" s="66">
        <v>1</v>
      </c>
      <c r="G32" s="66">
        <v>4</v>
      </c>
      <c r="H32" s="66">
        <v>14</v>
      </c>
    </row>
    <row r="33" spans="1:8" s="83" customFormat="1" ht="16.5" thickBot="1" x14ac:dyDescent="0.3">
      <c r="A33" s="85">
        <v>43739</v>
      </c>
      <c r="B33" s="169">
        <f t="shared" si="2"/>
        <v>0</v>
      </c>
      <c r="C33" s="86"/>
      <c r="D33" s="169">
        <f t="shared" si="3"/>
        <v>0</v>
      </c>
      <c r="E33" s="86"/>
      <c r="F33" s="86"/>
      <c r="G33" s="86"/>
      <c r="H33" s="86"/>
    </row>
    <row r="34" spans="1:8" s="83" customFormat="1" x14ac:dyDescent="0.25">
      <c r="A34" s="304" t="s">
        <v>143</v>
      </c>
      <c r="B34" s="305"/>
      <c r="C34" s="305"/>
      <c r="D34" s="305"/>
      <c r="E34" s="305"/>
      <c r="F34" s="305"/>
      <c r="G34" s="305"/>
      <c r="H34" s="306"/>
    </row>
    <row r="35" spans="1:8" s="83" customFormat="1" x14ac:dyDescent="0.25">
      <c r="A35" s="84">
        <v>42736</v>
      </c>
      <c r="B35" s="163">
        <f t="shared" si="2"/>
        <v>0</v>
      </c>
      <c r="C35" s="66"/>
      <c r="D35" s="163">
        <f t="shared" ref="D35:D46" si="4">SUM(E35:H35)</f>
        <v>0</v>
      </c>
      <c r="E35" s="66"/>
      <c r="F35" s="66"/>
      <c r="G35" s="66"/>
      <c r="H35" s="66"/>
    </row>
    <row r="36" spans="1:8" s="83" customFormat="1" x14ac:dyDescent="0.25">
      <c r="A36" s="84">
        <v>42826</v>
      </c>
      <c r="B36" s="163">
        <f t="shared" si="2"/>
        <v>0</v>
      </c>
      <c r="C36" s="66"/>
      <c r="D36" s="163">
        <f t="shared" si="4"/>
        <v>0</v>
      </c>
      <c r="E36" s="66"/>
      <c r="F36" s="66"/>
      <c r="G36" s="66"/>
      <c r="H36" s="66"/>
    </row>
    <row r="37" spans="1:8" s="83" customFormat="1" x14ac:dyDescent="0.25">
      <c r="A37" s="84">
        <v>42917</v>
      </c>
      <c r="B37" s="163">
        <f t="shared" si="2"/>
        <v>0</v>
      </c>
      <c r="C37" s="66"/>
      <c r="D37" s="163">
        <f t="shared" si="4"/>
        <v>0</v>
      </c>
      <c r="E37" s="66"/>
      <c r="F37" s="66"/>
      <c r="G37" s="66"/>
      <c r="H37" s="66"/>
    </row>
    <row r="38" spans="1:8" s="83" customFormat="1" ht="16.5" thickBot="1" x14ac:dyDescent="0.3">
      <c r="A38" s="85">
        <v>43009</v>
      </c>
      <c r="B38" s="169">
        <f t="shared" si="2"/>
        <v>0</v>
      </c>
      <c r="C38" s="86"/>
      <c r="D38" s="169">
        <f t="shared" si="4"/>
        <v>0</v>
      </c>
      <c r="E38" s="86"/>
      <c r="F38" s="86"/>
      <c r="G38" s="86"/>
      <c r="H38" s="86"/>
    </row>
    <row r="39" spans="1:8" s="83" customFormat="1" x14ac:dyDescent="0.25">
      <c r="A39" s="87">
        <v>43101</v>
      </c>
      <c r="B39" s="170">
        <f t="shared" si="2"/>
        <v>6</v>
      </c>
      <c r="C39" s="88">
        <v>3</v>
      </c>
      <c r="D39" s="170">
        <f t="shared" si="4"/>
        <v>3</v>
      </c>
      <c r="E39" s="66">
        <v>2</v>
      </c>
      <c r="F39" s="66">
        <v>0</v>
      </c>
      <c r="G39" s="66">
        <v>1</v>
      </c>
      <c r="H39" s="66">
        <v>0</v>
      </c>
    </row>
    <row r="40" spans="1:8" s="83" customFormat="1" x14ac:dyDescent="0.25">
      <c r="A40" s="84">
        <v>43191</v>
      </c>
      <c r="B40" s="163">
        <f t="shared" si="2"/>
        <v>10</v>
      </c>
      <c r="C40" s="66">
        <v>3</v>
      </c>
      <c r="D40" s="163">
        <f t="shared" si="4"/>
        <v>7</v>
      </c>
      <c r="E40" s="66">
        <v>3</v>
      </c>
      <c r="F40" s="66">
        <v>0</v>
      </c>
      <c r="G40" s="66">
        <v>4</v>
      </c>
      <c r="H40" s="66">
        <v>0</v>
      </c>
    </row>
    <row r="41" spans="1:8" s="83" customFormat="1" x14ac:dyDescent="0.25">
      <c r="A41" s="84">
        <v>43282</v>
      </c>
      <c r="B41" s="163">
        <f t="shared" si="2"/>
        <v>10</v>
      </c>
      <c r="C41" s="66">
        <v>3</v>
      </c>
      <c r="D41" s="163">
        <f t="shared" si="4"/>
        <v>7</v>
      </c>
      <c r="E41" s="66">
        <v>3</v>
      </c>
      <c r="F41" s="66">
        <v>0</v>
      </c>
      <c r="G41" s="66">
        <v>4</v>
      </c>
      <c r="H41" s="66">
        <v>0</v>
      </c>
    </row>
    <row r="42" spans="1:8" s="83" customFormat="1" ht="16.5" thickBot="1" x14ac:dyDescent="0.3">
      <c r="A42" s="85">
        <v>43374</v>
      </c>
      <c r="B42" s="169">
        <f t="shared" si="2"/>
        <v>10</v>
      </c>
      <c r="C42" s="86">
        <v>3</v>
      </c>
      <c r="D42" s="169">
        <f t="shared" si="4"/>
        <v>7</v>
      </c>
      <c r="E42" s="86">
        <v>3</v>
      </c>
      <c r="F42" s="86">
        <v>0</v>
      </c>
      <c r="G42" s="86">
        <v>4</v>
      </c>
      <c r="H42" s="86">
        <v>0</v>
      </c>
    </row>
    <row r="43" spans="1:8" s="83" customFormat="1" x14ac:dyDescent="0.25">
      <c r="A43" s="89">
        <v>43466</v>
      </c>
      <c r="B43" s="171">
        <f t="shared" si="2"/>
        <v>11</v>
      </c>
      <c r="C43" s="90">
        <v>3</v>
      </c>
      <c r="D43" s="171">
        <f t="shared" si="4"/>
        <v>8</v>
      </c>
      <c r="E43" s="88">
        <v>4</v>
      </c>
      <c r="F43" s="88">
        <v>0</v>
      </c>
      <c r="G43" s="88">
        <v>4</v>
      </c>
      <c r="H43" s="88">
        <v>0</v>
      </c>
    </row>
    <row r="44" spans="1:8" s="83" customFormat="1" x14ac:dyDescent="0.25">
      <c r="A44" s="84">
        <v>43556</v>
      </c>
      <c r="B44" s="163">
        <f t="shared" si="2"/>
        <v>14</v>
      </c>
      <c r="C44" s="66">
        <v>3</v>
      </c>
      <c r="D44" s="163">
        <f t="shared" si="4"/>
        <v>11</v>
      </c>
      <c r="E44" s="66">
        <v>6</v>
      </c>
      <c r="F44" s="66">
        <v>1</v>
      </c>
      <c r="G44" s="66">
        <v>4</v>
      </c>
      <c r="H44" s="66">
        <v>0</v>
      </c>
    </row>
    <row r="45" spans="1:8" s="83" customFormat="1" x14ac:dyDescent="0.25">
      <c r="A45" s="84">
        <v>43647</v>
      </c>
      <c r="B45" s="163">
        <f t="shared" si="2"/>
        <v>15</v>
      </c>
      <c r="C45" s="66">
        <v>3</v>
      </c>
      <c r="D45" s="163">
        <f t="shared" si="4"/>
        <v>12</v>
      </c>
      <c r="E45" s="66">
        <v>7</v>
      </c>
      <c r="F45" s="66">
        <v>1</v>
      </c>
      <c r="G45" s="66">
        <v>4</v>
      </c>
      <c r="H45" s="66">
        <v>0</v>
      </c>
    </row>
    <row r="46" spans="1:8" s="83" customFormat="1" ht="16.5" thickBot="1" x14ac:dyDescent="0.3">
      <c r="A46" s="85">
        <v>43739</v>
      </c>
      <c r="B46" s="169">
        <f t="shared" si="2"/>
        <v>0</v>
      </c>
      <c r="C46" s="86"/>
      <c r="D46" s="169">
        <f t="shared" si="4"/>
        <v>0</v>
      </c>
      <c r="E46" s="86"/>
      <c r="F46" s="86"/>
      <c r="G46" s="86"/>
      <c r="H46" s="86"/>
    </row>
    <row r="47" spans="1:8" s="83" customFormat="1" x14ac:dyDescent="0.25">
      <c r="A47" s="304" t="s">
        <v>144</v>
      </c>
      <c r="B47" s="305"/>
      <c r="C47" s="305"/>
      <c r="D47" s="305"/>
      <c r="E47" s="305"/>
      <c r="F47" s="305"/>
      <c r="G47" s="305"/>
      <c r="H47" s="306"/>
    </row>
    <row r="48" spans="1:8" s="83" customFormat="1" x14ac:dyDescent="0.25">
      <c r="A48" s="84">
        <v>42736</v>
      </c>
      <c r="B48" s="163">
        <f t="shared" si="2"/>
        <v>0</v>
      </c>
      <c r="C48" s="66"/>
      <c r="D48" s="163">
        <f t="shared" ref="D48:D59" si="5">SUM(E48:H48)</f>
        <v>0</v>
      </c>
      <c r="E48" s="66"/>
      <c r="F48" s="66"/>
      <c r="G48" s="66"/>
      <c r="H48" s="66"/>
    </row>
    <row r="49" spans="1:8" s="83" customFormat="1" x14ac:dyDescent="0.25">
      <c r="A49" s="84">
        <v>42826</v>
      </c>
      <c r="B49" s="163">
        <f t="shared" si="2"/>
        <v>0</v>
      </c>
      <c r="C49" s="66"/>
      <c r="D49" s="163">
        <f t="shared" si="5"/>
        <v>0</v>
      </c>
      <c r="E49" s="66"/>
      <c r="F49" s="66"/>
      <c r="G49" s="66"/>
      <c r="H49" s="66"/>
    </row>
    <row r="50" spans="1:8" s="83" customFormat="1" x14ac:dyDescent="0.25">
      <c r="A50" s="84">
        <v>42917</v>
      </c>
      <c r="B50" s="163">
        <f t="shared" si="2"/>
        <v>0</v>
      </c>
      <c r="C50" s="66"/>
      <c r="D50" s="163">
        <f t="shared" si="5"/>
        <v>0</v>
      </c>
      <c r="E50" s="66"/>
      <c r="F50" s="66"/>
      <c r="G50" s="66"/>
      <c r="H50" s="66"/>
    </row>
    <row r="51" spans="1:8" s="83" customFormat="1" ht="16.5" thickBot="1" x14ac:dyDescent="0.3">
      <c r="A51" s="85">
        <v>43009</v>
      </c>
      <c r="B51" s="169">
        <f t="shared" si="2"/>
        <v>0</v>
      </c>
      <c r="C51" s="86"/>
      <c r="D51" s="169">
        <f t="shared" si="5"/>
        <v>0</v>
      </c>
      <c r="E51" s="86"/>
      <c r="F51" s="86"/>
      <c r="G51" s="86"/>
      <c r="H51" s="86"/>
    </row>
    <row r="52" spans="1:8" s="83" customFormat="1" x14ac:dyDescent="0.25">
      <c r="A52" s="87">
        <v>43101</v>
      </c>
      <c r="B52" s="170">
        <f t="shared" si="2"/>
        <v>24</v>
      </c>
      <c r="C52" s="88">
        <v>2</v>
      </c>
      <c r="D52" s="170">
        <f t="shared" si="5"/>
        <v>22</v>
      </c>
      <c r="E52" s="88">
        <v>0</v>
      </c>
      <c r="F52" s="88">
        <v>0</v>
      </c>
      <c r="G52" s="66">
        <v>13</v>
      </c>
      <c r="H52" s="66">
        <v>9</v>
      </c>
    </row>
    <row r="53" spans="1:8" s="83" customFormat="1" x14ac:dyDescent="0.25">
      <c r="A53" s="84">
        <v>43191</v>
      </c>
      <c r="B53" s="163">
        <f t="shared" si="2"/>
        <v>24</v>
      </c>
      <c r="C53" s="66">
        <v>2</v>
      </c>
      <c r="D53" s="163">
        <f t="shared" si="5"/>
        <v>22</v>
      </c>
      <c r="E53" s="66">
        <v>0</v>
      </c>
      <c r="F53" s="66">
        <v>0</v>
      </c>
      <c r="G53" s="66">
        <v>13</v>
      </c>
      <c r="H53" s="66">
        <v>9</v>
      </c>
    </row>
    <row r="54" spans="1:8" s="83" customFormat="1" x14ac:dyDescent="0.25">
      <c r="A54" s="84">
        <v>43282</v>
      </c>
      <c r="B54" s="163">
        <f t="shared" si="2"/>
        <v>24</v>
      </c>
      <c r="C54" s="66">
        <v>2</v>
      </c>
      <c r="D54" s="163">
        <f t="shared" si="5"/>
        <v>22</v>
      </c>
      <c r="E54" s="66">
        <v>0</v>
      </c>
      <c r="F54" s="66">
        <v>0</v>
      </c>
      <c r="G54" s="66">
        <v>13</v>
      </c>
      <c r="H54" s="66">
        <v>9</v>
      </c>
    </row>
    <row r="55" spans="1:8" s="83" customFormat="1" ht="16.5" thickBot="1" x14ac:dyDescent="0.3">
      <c r="A55" s="85">
        <v>43374</v>
      </c>
      <c r="B55" s="169">
        <f t="shared" si="2"/>
        <v>24</v>
      </c>
      <c r="C55" s="86">
        <v>2</v>
      </c>
      <c r="D55" s="169">
        <f t="shared" si="5"/>
        <v>22</v>
      </c>
      <c r="E55" s="86">
        <v>0</v>
      </c>
      <c r="F55" s="86">
        <v>0</v>
      </c>
      <c r="G55" s="86">
        <v>13</v>
      </c>
      <c r="H55" s="86">
        <v>9</v>
      </c>
    </row>
    <row r="56" spans="1:8" s="83" customFormat="1" x14ac:dyDescent="0.25">
      <c r="A56" s="89">
        <v>43466</v>
      </c>
      <c r="B56" s="171">
        <f t="shared" si="2"/>
        <v>24</v>
      </c>
      <c r="C56" s="90">
        <v>2</v>
      </c>
      <c r="D56" s="171">
        <f t="shared" si="5"/>
        <v>22</v>
      </c>
      <c r="E56" s="90">
        <v>0</v>
      </c>
      <c r="F56" s="90">
        <v>0</v>
      </c>
      <c r="G56" s="90">
        <v>13</v>
      </c>
      <c r="H56" s="90">
        <v>9</v>
      </c>
    </row>
    <row r="57" spans="1:8" s="83" customFormat="1" x14ac:dyDescent="0.25">
      <c r="A57" s="84">
        <v>43556</v>
      </c>
      <c r="B57" s="163">
        <f t="shared" si="2"/>
        <v>24</v>
      </c>
      <c r="C57" s="66">
        <v>2</v>
      </c>
      <c r="D57" s="163">
        <f t="shared" si="5"/>
        <v>22</v>
      </c>
      <c r="E57" s="66">
        <v>0</v>
      </c>
      <c r="F57" s="66">
        <v>0</v>
      </c>
      <c r="G57" s="66">
        <v>13</v>
      </c>
      <c r="H57" s="66">
        <v>9</v>
      </c>
    </row>
    <row r="58" spans="1:8" s="83" customFormat="1" x14ac:dyDescent="0.25">
      <c r="A58" s="84">
        <v>43647</v>
      </c>
      <c r="B58" s="163">
        <f t="shared" si="2"/>
        <v>25</v>
      </c>
      <c r="C58" s="66">
        <v>2</v>
      </c>
      <c r="D58" s="163">
        <f t="shared" si="5"/>
        <v>23</v>
      </c>
      <c r="E58" s="66">
        <v>0</v>
      </c>
      <c r="F58" s="66">
        <v>0</v>
      </c>
      <c r="G58" s="66">
        <v>14</v>
      </c>
      <c r="H58" s="66">
        <v>9</v>
      </c>
    </row>
    <row r="59" spans="1:8" s="83" customFormat="1" ht="16.5" thickBot="1" x14ac:dyDescent="0.3">
      <c r="A59" s="85">
        <v>43739</v>
      </c>
      <c r="B59" s="169">
        <f t="shared" si="2"/>
        <v>0</v>
      </c>
      <c r="C59" s="86"/>
      <c r="D59" s="169">
        <f t="shared" si="5"/>
        <v>0</v>
      </c>
      <c r="E59" s="86"/>
      <c r="F59" s="86"/>
      <c r="G59" s="86"/>
      <c r="H59" s="86"/>
    </row>
    <row r="60" spans="1:8" s="83" customFormat="1" x14ac:dyDescent="0.25">
      <c r="A60" s="304" t="s">
        <v>145</v>
      </c>
      <c r="B60" s="305"/>
      <c r="C60" s="305"/>
      <c r="D60" s="305"/>
      <c r="E60" s="305"/>
      <c r="F60" s="305"/>
      <c r="G60" s="305"/>
      <c r="H60" s="306"/>
    </row>
    <row r="61" spans="1:8" s="83" customFormat="1" x14ac:dyDescent="0.25">
      <c r="A61" s="84">
        <v>42736</v>
      </c>
      <c r="B61" s="163">
        <f t="shared" si="2"/>
        <v>0</v>
      </c>
      <c r="C61" s="66"/>
      <c r="D61" s="163">
        <f t="shared" ref="D61:D72" si="6">SUM(E61:H61)</f>
        <v>0</v>
      </c>
      <c r="E61" s="66"/>
      <c r="F61" s="66"/>
      <c r="G61" s="66"/>
      <c r="H61" s="66"/>
    </row>
    <row r="62" spans="1:8" s="83" customFormat="1" x14ac:dyDescent="0.25">
      <c r="A62" s="84">
        <v>42826</v>
      </c>
      <c r="B62" s="163">
        <f t="shared" si="2"/>
        <v>0</v>
      </c>
      <c r="C62" s="66"/>
      <c r="D62" s="163">
        <f t="shared" si="6"/>
        <v>0</v>
      </c>
      <c r="E62" s="66"/>
      <c r="F62" s="66"/>
      <c r="G62" s="66"/>
      <c r="H62" s="66"/>
    </row>
    <row r="63" spans="1:8" s="83" customFormat="1" x14ac:dyDescent="0.25">
      <c r="A63" s="84">
        <v>42917</v>
      </c>
      <c r="B63" s="163">
        <f t="shared" si="2"/>
        <v>0</v>
      </c>
      <c r="C63" s="66"/>
      <c r="D63" s="163">
        <f t="shared" si="6"/>
        <v>0</v>
      </c>
      <c r="E63" s="66"/>
      <c r="F63" s="66"/>
      <c r="G63" s="66"/>
      <c r="H63" s="66"/>
    </row>
    <row r="64" spans="1:8" s="83" customFormat="1" ht="16.5" thickBot="1" x14ac:dyDescent="0.3">
      <c r="A64" s="85">
        <v>43009</v>
      </c>
      <c r="B64" s="169">
        <f t="shared" si="2"/>
        <v>0</v>
      </c>
      <c r="C64" s="86"/>
      <c r="D64" s="169">
        <f t="shared" si="6"/>
        <v>0</v>
      </c>
      <c r="E64" s="86"/>
      <c r="F64" s="86"/>
      <c r="G64" s="86"/>
      <c r="H64" s="86"/>
    </row>
    <row r="65" spans="1:8" s="83" customFormat="1" x14ac:dyDescent="0.25">
      <c r="A65" s="87">
        <v>43101</v>
      </c>
      <c r="B65" s="170">
        <f t="shared" si="2"/>
        <v>10</v>
      </c>
      <c r="C65" s="88">
        <v>2</v>
      </c>
      <c r="D65" s="170">
        <f t="shared" si="6"/>
        <v>8</v>
      </c>
      <c r="E65" s="66">
        <v>7</v>
      </c>
      <c r="F65" s="88">
        <v>0</v>
      </c>
      <c r="G65" s="88">
        <v>1</v>
      </c>
      <c r="H65" s="88">
        <v>0</v>
      </c>
    </row>
    <row r="66" spans="1:8" s="83" customFormat="1" x14ac:dyDescent="0.25">
      <c r="A66" s="84">
        <v>43191</v>
      </c>
      <c r="B66" s="163">
        <f t="shared" si="2"/>
        <v>10</v>
      </c>
      <c r="C66" s="66">
        <v>2</v>
      </c>
      <c r="D66" s="163">
        <f t="shared" si="6"/>
        <v>8</v>
      </c>
      <c r="E66" s="66">
        <v>7</v>
      </c>
      <c r="F66" s="66">
        <v>0</v>
      </c>
      <c r="G66" s="66">
        <v>1</v>
      </c>
      <c r="H66" s="66">
        <v>0</v>
      </c>
    </row>
    <row r="67" spans="1:8" s="83" customFormat="1" x14ac:dyDescent="0.25">
      <c r="A67" s="84">
        <v>43282</v>
      </c>
      <c r="B67" s="163">
        <f t="shared" si="2"/>
        <v>11</v>
      </c>
      <c r="C67" s="66">
        <v>2</v>
      </c>
      <c r="D67" s="163">
        <f t="shared" si="6"/>
        <v>9</v>
      </c>
      <c r="E67" s="66">
        <v>7</v>
      </c>
      <c r="F67" s="66">
        <v>0</v>
      </c>
      <c r="G67" s="66">
        <v>1</v>
      </c>
      <c r="H67" s="66">
        <v>1</v>
      </c>
    </row>
    <row r="68" spans="1:8" s="83" customFormat="1" ht="16.5" thickBot="1" x14ac:dyDescent="0.3">
      <c r="A68" s="85">
        <v>43374</v>
      </c>
      <c r="B68" s="169">
        <f t="shared" si="2"/>
        <v>13</v>
      </c>
      <c r="C68" s="86">
        <v>2</v>
      </c>
      <c r="D68" s="169">
        <f t="shared" si="6"/>
        <v>11</v>
      </c>
      <c r="E68" s="86">
        <v>9</v>
      </c>
      <c r="F68" s="86">
        <v>0</v>
      </c>
      <c r="G68" s="86">
        <v>1</v>
      </c>
      <c r="H68" s="86">
        <v>1</v>
      </c>
    </row>
    <row r="69" spans="1:8" s="83" customFormat="1" x14ac:dyDescent="0.25">
      <c r="A69" s="89">
        <v>43466</v>
      </c>
      <c r="B69" s="171">
        <f t="shared" si="2"/>
        <v>13</v>
      </c>
      <c r="C69" s="90">
        <v>2</v>
      </c>
      <c r="D69" s="171">
        <f t="shared" si="6"/>
        <v>11</v>
      </c>
      <c r="E69" s="90">
        <v>9</v>
      </c>
      <c r="F69" s="90">
        <v>0</v>
      </c>
      <c r="G69" s="90">
        <v>1</v>
      </c>
      <c r="H69" s="90">
        <v>1</v>
      </c>
    </row>
    <row r="70" spans="1:8" s="83" customFormat="1" x14ac:dyDescent="0.25">
      <c r="A70" s="84">
        <v>43556</v>
      </c>
      <c r="B70" s="163">
        <f t="shared" si="2"/>
        <v>17</v>
      </c>
      <c r="C70" s="66">
        <v>2</v>
      </c>
      <c r="D70" s="163">
        <f t="shared" si="6"/>
        <v>15</v>
      </c>
      <c r="E70" s="66">
        <v>10</v>
      </c>
      <c r="F70" s="66">
        <v>3</v>
      </c>
      <c r="G70" s="66">
        <v>1</v>
      </c>
      <c r="H70" s="66">
        <v>1</v>
      </c>
    </row>
    <row r="71" spans="1:8" s="83" customFormat="1" x14ac:dyDescent="0.25">
      <c r="A71" s="84">
        <v>43647</v>
      </c>
      <c r="B71" s="163">
        <f t="shared" si="2"/>
        <v>19</v>
      </c>
      <c r="C71" s="66">
        <v>2</v>
      </c>
      <c r="D71" s="163">
        <f t="shared" si="6"/>
        <v>17</v>
      </c>
      <c r="E71" s="66">
        <v>11</v>
      </c>
      <c r="F71" s="66">
        <v>3</v>
      </c>
      <c r="G71" s="66">
        <v>1</v>
      </c>
      <c r="H71" s="66">
        <v>2</v>
      </c>
    </row>
    <row r="72" spans="1:8" s="83" customFormat="1" ht="16.5" thickBot="1" x14ac:dyDescent="0.3">
      <c r="A72" s="85">
        <v>43739</v>
      </c>
      <c r="B72" s="169">
        <f t="shared" si="2"/>
        <v>0</v>
      </c>
      <c r="C72" s="86"/>
      <c r="D72" s="169">
        <f t="shared" si="6"/>
        <v>0</v>
      </c>
      <c r="E72" s="86"/>
      <c r="F72" s="86"/>
      <c r="G72" s="86"/>
      <c r="H72" s="86"/>
    </row>
    <row r="73" spans="1:8" x14ac:dyDescent="0.25">
      <c r="A73" s="304" t="s">
        <v>151</v>
      </c>
      <c r="B73" s="305"/>
      <c r="C73" s="305"/>
      <c r="D73" s="305"/>
      <c r="E73" s="305"/>
      <c r="F73" s="305"/>
      <c r="G73" s="305"/>
      <c r="H73" s="306"/>
    </row>
    <row r="74" spans="1:8" x14ac:dyDescent="0.25">
      <c r="A74" s="84">
        <v>42736</v>
      </c>
      <c r="B74" s="163">
        <f>SUM(B9,B22,B35,B48,B61)</f>
        <v>0</v>
      </c>
      <c r="C74" s="163">
        <f>SUM(C9,C22,C35,C48,C61)</f>
        <v>0</v>
      </c>
      <c r="D74" s="163">
        <f t="shared" ref="D74:H74" si="7">SUM(D9,D22,D35,D48,D61)</f>
        <v>0</v>
      </c>
      <c r="E74" s="163">
        <f t="shared" si="7"/>
        <v>0</v>
      </c>
      <c r="F74" s="163">
        <f t="shared" si="7"/>
        <v>0</v>
      </c>
      <c r="G74" s="163">
        <f t="shared" si="7"/>
        <v>0</v>
      </c>
      <c r="H74" s="163">
        <f t="shared" si="7"/>
        <v>0</v>
      </c>
    </row>
    <row r="75" spans="1:8" x14ac:dyDescent="0.25">
      <c r="A75" s="84">
        <v>42826</v>
      </c>
      <c r="B75" s="163">
        <f t="shared" ref="B75:H85" si="8">SUM(B10,B23,B36,B49,B62)</f>
        <v>0</v>
      </c>
      <c r="C75" s="163">
        <f t="shared" si="8"/>
        <v>0</v>
      </c>
      <c r="D75" s="163">
        <f t="shared" si="8"/>
        <v>0</v>
      </c>
      <c r="E75" s="163">
        <f t="shared" si="8"/>
        <v>0</v>
      </c>
      <c r="F75" s="163">
        <f t="shared" si="8"/>
        <v>0</v>
      </c>
      <c r="G75" s="163">
        <f t="shared" si="8"/>
        <v>0</v>
      </c>
      <c r="H75" s="163">
        <f t="shared" si="8"/>
        <v>0</v>
      </c>
    </row>
    <row r="76" spans="1:8" x14ac:dyDescent="0.25">
      <c r="A76" s="84">
        <v>42917</v>
      </c>
      <c r="B76" s="163">
        <f t="shared" si="8"/>
        <v>0</v>
      </c>
      <c r="C76" s="163">
        <f t="shared" si="8"/>
        <v>0</v>
      </c>
      <c r="D76" s="163">
        <f t="shared" si="8"/>
        <v>0</v>
      </c>
      <c r="E76" s="163">
        <f t="shared" si="8"/>
        <v>0</v>
      </c>
      <c r="F76" s="163">
        <f t="shared" si="8"/>
        <v>0</v>
      </c>
      <c r="G76" s="163">
        <f t="shared" si="8"/>
        <v>0</v>
      </c>
      <c r="H76" s="163">
        <f t="shared" si="8"/>
        <v>0</v>
      </c>
    </row>
    <row r="77" spans="1:8" ht="16.5" thickBot="1" x14ac:dyDescent="0.3">
      <c r="A77" s="85">
        <v>43009</v>
      </c>
      <c r="B77" s="169">
        <f t="shared" si="8"/>
        <v>0</v>
      </c>
      <c r="C77" s="169">
        <f t="shared" si="8"/>
        <v>0</v>
      </c>
      <c r="D77" s="169">
        <f t="shared" si="8"/>
        <v>0</v>
      </c>
      <c r="E77" s="169">
        <f t="shared" si="8"/>
        <v>0</v>
      </c>
      <c r="F77" s="169">
        <f t="shared" si="8"/>
        <v>0</v>
      </c>
      <c r="G77" s="169">
        <f t="shared" si="8"/>
        <v>0</v>
      </c>
      <c r="H77" s="169">
        <f t="shared" si="8"/>
        <v>0</v>
      </c>
    </row>
    <row r="78" spans="1:8" x14ac:dyDescent="0.25">
      <c r="A78" s="87">
        <v>43101</v>
      </c>
      <c r="B78" s="170">
        <f t="shared" si="8"/>
        <v>76</v>
      </c>
      <c r="C78" s="170">
        <f t="shared" si="8"/>
        <v>20</v>
      </c>
      <c r="D78" s="170">
        <f t="shared" si="8"/>
        <v>56</v>
      </c>
      <c r="E78" s="170">
        <f t="shared" si="8"/>
        <v>13</v>
      </c>
      <c r="F78" s="170">
        <f t="shared" si="8"/>
        <v>1</v>
      </c>
      <c r="G78" s="170">
        <f t="shared" si="8"/>
        <v>22</v>
      </c>
      <c r="H78" s="170">
        <f t="shared" si="8"/>
        <v>20</v>
      </c>
    </row>
    <row r="79" spans="1:8" x14ac:dyDescent="0.25">
      <c r="A79" s="84">
        <v>43191</v>
      </c>
      <c r="B79" s="170">
        <f t="shared" si="8"/>
        <v>80</v>
      </c>
      <c r="C79" s="170">
        <f t="shared" si="8"/>
        <v>20</v>
      </c>
      <c r="D79" s="170">
        <f t="shared" si="8"/>
        <v>60</v>
      </c>
      <c r="E79" s="170">
        <f t="shared" si="8"/>
        <v>14</v>
      </c>
      <c r="F79" s="170">
        <f t="shared" si="8"/>
        <v>1</v>
      </c>
      <c r="G79" s="170">
        <f t="shared" si="8"/>
        <v>25</v>
      </c>
      <c r="H79" s="170">
        <f t="shared" si="8"/>
        <v>20</v>
      </c>
    </row>
    <row r="80" spans="1:8" x14ac:dyDescent="0.25">
      <c r="A80" s="84">
        <v>43282</v>
      </c>
      <c r="B80" s="170">
        <f t="shared" si="8"/>
        <v>83</v>
      </c>
      <c r="C80" s="170">
        <f t="shared" si="8"/>
        <v>20</v>
      </c>
      <c r="D80" s="170">
        <f t="shared" si="8"/>
        <v>63</v>
      </c>
      <c r="E80" s="170">
        <f t="shared" si="8"/>
        <v>14</v>
      </c>
      <c r="F80" s="170">
        <f t="shared" si="8"/>
        <v>1</v>
      </c>
      <c r="G80" s="170">
        <f t="shared" si="8"/>
        <v>27</v>
      </c>
      <c r="H80" s="170">
        <f t="shared" si="8"/>
        <v>21</v>
      </c>
    </row>
    <row r="81" spans="1:8" ht="16.5" thickBot="1" x14ac:dyDescent="0.3">
      <c r="A81" s="85">
        <v>43374</v>
      </c>
      <c r="B81" s="169">
        <f t="shared" si="8"/>
        <v>85</v>
      </c>
      <c r="C81" s="169">
        <f t="shared" si="8"/>
        <v>20</v>
      </c>
      <c r="D81" s="169">
        <f t="shared" si="8"/>
        <v>65</v>
      </c>
      <c r="E81" s="169">
        <f t="shared" si="8"/>
        <v>16</v>
      </c>
      <c r="F81" s="169">
        <f t="shared" si="8"/>
        <v>1</v>
      </c>
      <c r="G81" s="169">
        <f t="shared" si="8"/>
        <v>27</v>
      </c>
      <c r="H81" s="169">
        <f t="shared" si="8"/>
        <v>21</v>
      </c>
    </row>
    <row r="82" spans="1:8" s="83" customFormat="1" x14ac:dyDescent="0.25">
      <c r="A82" s="89">
        <v>43466</v>
      </c>
      <c r="B82" s="171">
        <f t="shared" si="8"/>
        <v>88</v>
      </c>
      <c r="C82" s="171">
        <f t="shared" si="8"/>
        <v>20</v>
      </c>
      <c r="D82" s="171">
        <f t="shared" si="8"/>
        <v>68</v>
      </c>
      <c r="E82" s="171">
        <f t="shared" si="8"/>
        <v>17</v>
      </c>
      <c r="F82" s="171">
        <f t="shared" si="8"/>
        <v>3</v>
      </c>
      <c r="G82" s="171">
        <f t="shared" si="8"/>
        <v>27</v>
      </c>
      <c r="H82" s="171">
        <f t="shared" si="8"/>
        <v>21</v>
      </c>
    </row>
    <row r="83" spans="1:8" s="83" customFormat="1" x14ac:dyDescent="0.25">
      <c r="A83" s="84">
        <v>43556</v>
      </c>
      <c r="B83" s="163">
        <f t="shared" si="8"/>
        <v>99</v>
      </c>
      <c r="C83" s="163">
        <f t="shared" si="8"/>
        <v>20</v>
      </c>
      <c r="D83" s="163">
        <f t="shared" si="8"/>
        <v>79</v>
      </c>
      <c r="E83" s="163">
        <f t="shared" si="8"/>
        <v>20</v>
      </c>
      <c r="F83" s="163">
        <f t="shared" si="8"/>
        <v>8</v>
      </c>
      <c r="G83" s="163">
        <f t="shared" si="8"/>
        <v>27</v>
      </c>
      <c r="H83" s="163">
        <f t="shared" si="8"/>
        <v>24</v>
      </c>
    </row>
    <row r="84" spans="1:8" s="83" customFormat="1" x14ac:dyDescent="0.25">
      <c r="A84" s="84">
        <v>43647</v>
      </c>
      <c r="B84" s="163">
        <f t="shared" si="8"/>
        <v>101</v>
      </c>
      <c r="C84" s="163">
        <f t="shared" si="8"/>
        <v>20</v>
      </c>
      <c r="D84" s="163">
        <f t="shared" si="8"/>
        <v>81</v>
      </c>
      <c r="E84" s="163">
        <f t="shared" si="8"/>
        <v>22</v>
      </c>
      <c r="F84" s="163">
        <f t="shared" si="8"/>
        <v>9</v>
      </c>
      <c r="G84" s="163">
        <f t="shared" si="8"/>
        <v>25</v>
      </c>
      <c r="H84" s="163">
        <f t="shared" si="8"/>
        <v>25</v>
      </c>
    </row>
    <row r="85" spans="1:8" s="83" customFormat="1" ht="16.5" thickBot="1" x14ac:dyDescent="0.3">
      <c r="A85" s="85">
        <v>43739</v>
      </c>
      <c r="B85" s="169">
        <f t="shared" si="8"/>
        <v>0</v>
      </c>
      <c r="C85" s="169">
        <f t="shared" si="8"/>
        <v>0</v>
      </c>
      <c r="D85" s="169">
        <f t="shared" si="8"/>
        <v>0</v>
      </c>
      <c r="E85" s="169">
        <f t="shared" si="8"/>
        <v>0</v>
      </c>
      <c r="F85" s="169">
        <f t="shared" si="8"/>
        <v>0</v>
      </c>
      <c r="G85" s="169">
        <f t="shared" si="8"/>
        <v>0</v>
      </c>
      <c r="H85" s="169">
        <f t="shared" si="8"/>
        <v>0</v>
      </c>
    </row>
    <row r="87" spans="1:8" x14ac:dyDescent="0.25">
      <c r="A87" s="303" t="s">
        <v>571</v>
      </c>
      <c r="B87" s="303"/>
      <c r="C87" s="303"/>
      <c r="D87" s="303"/>
      <c r="E87" s="303"/>
      <c r="F87" s="303"/>
      <c r="G87" s="303"/>
      <c r="H87" s="303"/>
    </row>
    <row r="88" spans="1:8" x14ac:dyDescent="0.25">
      <c r="A88" s="303"/>
      <c r="B88" s="303"/>
      <c r="C88" s="303"/>
      <c r="D88" s="303"/>
      <c r="E88" s="303"/>
      <c r="F88" s="303"/>
      <c r="G88" s="303"/>
      <c r="H88" s="303"/>
    </row>
  </sheetData>
  <sheetProtection password="C60F" sheet="1" objects="1" scenarios="1"/>
  <mergeCells count="16">
    <mergeCell ref="A87:H87"/>
    <mergeCell ref="A88:H88"/>
    <mergeCell ref="A73:H73"/>
    <mergeCell ref="A1:H1"/>
    <mergeCell ref="A8:H8"/>
    <mergeCell ref="A21:H21"/>
    <mergeCell ref="A34:H34"/>
    <mergeCell ref="A47:H47"/>
    <mergeCell ref="A60:H60"/>
    <mergeCell ref="A3:A6"/>
    <mergeCell ref="B3:H3"/>
    <mergeCell ref="B4:B6"/>
    <mergeCell ref="E5:H5"/>
    <mergeCell ref="C4:H4"/>
    <mergeCell ref="C5:C6"/>
    <mergeCell ref="D5:D6"/>
  </mergeCells>
  <dataValidations count="1">
    <dataValidation type="list" allowBlank="1" showInputMessage="1" showErrorMessage="1" sqref="A22:A33 A9:A20 A61:A72 A35:A46 A48:A59 A74:A8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92D050"/>
    <pageSetUpPr fitToPage="1"/>
  </sheetPr>
  <dimension ref="A1:I63"/>
  <sheetViews>
    <sheetView workbookViewId="0">
      <pane ySplit="5" topLeftCell="A33" activePane="bottomLeft" state="frozen"/>
      <selection pane="bottomLeft" activeCell="B59" sqref="B59"/>
    </sheetView>
  </sheetViews>
  <sheetFormatPr defaultRowHeight="15.75" x14ac:dyDescent="0.25"/>
  <cols>
    <col min="1" max="1" width="54.7109375" style="91" customWidth="1"/>
    <col min="2" max="2" width="32" style="91" customWidth="1"/>
    <col min="3" max="3" width="28.5703125" style="91" bestFit="1" customWidth="1"/>
    <col min="4" max="4" width="27.7109375" style="91" bestFit="1" customWidth="1"/>
    <col min="5" max="9" width="14" style="91" customWidth="1"/>
    <col min="10" max="10" width="26.5703125" style="91" customWidth="1"/>
    <col min="11" max="16384" width="9.140625" style="91"/>
  </cols>
  <sheetData>
    <row r="1" spans="1:9" ht="16.5" x14ac:dyDescent="0.25">
      <c r="A1" s="307" t="s">
        <v>166</v>
      </c>
      <c r="B1" s="307"/>
      <c r="C1" s="307"/>
      <c r="D1" s="307"/>
      <c r="E1" s="157"/>
      <c r="F1" s="157"/>
      <c r="G1" s="157"/>
      <c r="H1" s="157"/>
      <c r="I1" s="157"/>
    </row>
    <row r="2" spans="1:9" x14ac:dyDescent="0.25">
      <c r="A2" s="321" t="s">
        <v>241</v>
      </c>
      <c r="B2" s="321"/>
      <c r="C2" s="321"/>
      <c r="D2" s="321"/>
      <c r="E2" s="148"/>
      <c r="F2" s="148"/>
      <c r="G2" s="148"/>
      <c r="H2" s="148"/>
      <c r="I2" s="148"/>
    </row>
    <row r="4" spans="1:9" ht="102" x14ac:dyDescent="0.25">
      <c r="A4" s="322" t="s">
        <v>449</v>
      </c>
      <c r="B4" s="172" t="s">
        <v>459</v>
      </c>
      <c r="C4" s="173" t="s">
        <v>458</v>
      </c>
      <c r="D4" s="173" t="s">
        <v>457</v>
      </c>
    </row>
    <row r="5" spans="1:9" x14ac:dyDescent="0.25">
      <c r="A5" s="323"/>
      <c r="B5" s="174" t="s">
        <v>254</v>
      </c>
      <c r="C5" s="174" t="s">
        <v>254</v>
      </c>
      <c r="D5" s="174" t="s">
        <v>254</v>
      </c>
    </row>
    <row r="6" spans="1:9" x14ac:dyDescent="0.25">
      <c r="A6" s="324" t="s">
        <v>142</v>
      </c>
      <c r="B6" s="325"/>
      <c r="C6" s="325"/>
      <c r="D6" s="326"/>
    </row>
    <row r="7" spans="1:9" ht="90" x14ac:dyDescent="0.25">
      <c r="A7" s="175" t="s">
        <v>479</v>
      </c>
      <c r="B7" s="8"/>
      <c r="C7" s="8"/>
      <c r="D7" s="8"/>
    </row>
    <row r="8" spans="1:9" ht="45" x14ac:dyDescent="0.25">
      <c r="A8" s="175" t="s">
        <v>460</v>
      </c>
      <c r="B8" s="8"/>
      <c r="C8" s="168" t="s">
        <v>451</v>
      </c>
      <c r="D8" s="8"/>
    </row>
    <row r="9" spans="1:9" ht="60" x14ac:dyDescent="0.25">
      <c r="A9" s="175" t="s">
        <v>461</v>
      </c>
      <c r="B9" s="8"/>
      <c r="C9" s="168" t="s">
        <v>451</v>
      </c>
      <c r="D9" s="8"/>
    </row>
    <row r="10" spans="1:9" ht="30" x14ac:dyDescent="0.25">
      <c r="A10" s="175" t="s">
        <v>452</v>
      </c>
      <c r="B10" s="8"/>
      <c r="C10" s="8"/>
      <c r="D10" s="8"/>
    </row>
    <row r="11" spans="1:9" ht="45" x14ac:dyDescent="0.25">
      <c r="A11" s="175" t="s">
        <v>462</v>
      </c>
      <c r="B11" s="8"/>
      <c r="C11" s="168" t="s">
        <v>451</v>
      </c>
      <c r="D11" s="8"/>
    </row>
    <row r="12" spans="1:9" ht="60" x14ac:dyDescent="0.25">
      <c r="A12" s="175" t="s">
        <v>480</v>
      </c>
      <c r="B12" s="8"/>
      <c r="C12" s="8"/>
      <c r="D12" s="8"/>
    </row>
    <row r="13" spans="1:9" ht="45" x14ac:dyDescent="0.25">
      <c r="A13" s="175" t="s">
        <v>463</v>
      </c>
      <c r="B13" s="8"/>
      <c r="C13" s="168" t="s">
        <v>451</v>
      </c>
      <c r="D13" s="168" t="s">
        <v>451</v>
      </c>
    </row>
    <row r="14" spans="1:9" ht="60" x14ac:dyDescent="0.25">
      <c r="A14" s="146" t="s">
        <v>464</v>
      </c>
      <c r="B14" s="8"/>
      <c r="C14" s="168" t="s">
        <v>451</v>
      </c>
      <c r="D14" s="168" t="s">
        <v>451</v>
      </c>
    </row>
    <row r="15" spans="1:9" s="158" customFormat="1" x14ac:dyDescent="0.25">
      <c r="A15" s="176" t="s">
        <v>151</v>
      </c>
      <c r="B15" s="181">
        <f>SUM(B7:B14)</f>
        <v>0</v>
      </c>
      <c r="C15" s="181" t="s">
        <v>47</v>
      </c>
      <c r="D15" s="181" t="s">
        <v>47</v>
      </c>
    </row>
    <row r="16" spans="1:9" x14ac:dyDescent="0.25">
      <c r="A16" s="177" t="s">
        <v>477</v>
      </c>
      <c r="B16" s="168">
        <f>SUM(B7:B10)</f>
        <v>0</v>
      </c>
      <c r="C16" s="168">
        <f>SUM(C7,B8,B9,C10)</f>
        <v>0</v>
      </c>
      <c r="D16" s="168">
        <f>SUM(D7:D10)</f>
        <v>0</v>
      </c>
    </row>
    <row r="17" spans="1:4" x14ac:dyDescent="0.25">
      <c r="A17" s="177" t="s">
        <v>478</v>
      </c>
      <c r="B17" s="168" t="s">
        <v>47</v>
      </c>
      <c r="C17" s="160">
        <f>SUM(C7,B8,B9,C10,B11,C12)</f>
        <v>0</v>
      </c>
      <c r="D17" s="160">
        <f>SUM(D7:D12)</f>
        <v>0</v>
      </c>
    </row>
    <row r="18" spans="1:4" x14ac:dyDescent="0.25">
      <c r="A18" s="318" t="s">
        <v>456</v>
      </c>
      <c r="B18" s="319"/>
      <c r="C18" s="319"/>
      <c r="D18" s="320"/>
    </row>
    <row r="19" spans="1:4" ht="90" x14ac:dyDescent="0.25">
      <c r="A19" s="175" t="s">
        <v>481</v>
      </c>
      <c r="B19" s="8">
        <v>4.5</v>
      </c>
      <c r="C19" s="8">
        <v>2</v>
      </c>
      <c r="D19" s="8">
        <v>0.2</v>
      </c>
    </row>
    <row r="20" spans="1:4" ht="45" x14ac:dyDescent="0.25">
      <c r="A20" s="175" t="s">
        <v>450</v>
      </c>
      <c r="B20" s="8">
        <v>1</v>
      </c>
      <c r="C20" s="168" t="s">
        <v>451</v>
      </c>
      <c r="D20" s="8">
        <v>1</v>
      </c>
    </row>
    <row r="21" spans="1:4" ht="30" x14ac:dyDescent="0.25">
      <c r="A21" s="175" t="s">
        <v>452</v>
      </c>
      <c r="B21" s="8">
        <v>16.8</v>
      </c>
      <c r="C21" s="8">
        <v>4.5</v>
      </c>
      <c r="D21" s="8">
        <v>0</v>
      </c>
    </row>
    <row r="22" spans="1:4" ht="45" x14ac:dyDescent="0.25">
      <c r="A22" s="175" t="s">
        <v>453</v>
      </c>
      <c r="B22" s="8"/>
      <c r="C22" s="168" t="s">
        <v>451</v>
      </c>
      <c r="D22" s="8"/>
    </row>
    <row r="23" spans="1:4" ht="45" x14ac:dyDescent="0.25">
      <c r="A23" s="175" t="s">
        <v>482</v>
      </c>
      <c r="B23" s="8"/>
      <c r="C23" s="8"/>
      <c r="D23" s="8"/>
    </row>
    <row r="24" spans="1:4" ht="45" x14ac:dyDescent="0.25">
      <c r="A24" s="178" t="s">
        <v>454</v>
      </c>
      <c r="B24" s="8">
        <v>92.9</v>
      </c>
      <c r="C24" s="168" t="s">
        <v>451</v>
      </c>
      <c r="D24" s="168" t="s">
        <v>451</v>
      </c>
    </row>
    <row r="25" spans="1:4" ht="45" x14ac:dyDescent="0.25">
      <c r="A25" s="146" t="s">
        <v>455</v>
      </c>
      <c r="B25" s="8"/>
      <c r="C25" s="168" t="s">
        <v>451</v>
      </c>
      <c r="D25" s="168" t="s">
        <v>451</v>
      </c>
    </row>
    <row r="26" spans="1:4" s="158" customFormat="1" x14ac:dyDescent="0.25">
      <c r="A26" s="176" t="s">
        <v>151</v>
      </c>
      <c r="B26" s="181">
        <f>SUM(B19:B25)</f>
        <v>115.2</v>
      </c>
      <c r="C26" s="181" t="s">
        <v>47</v>
      </c>
      <c r="D26" s="181" t="s">
        <v>47</v>
      </c>
    </row>
    <row r="27" spans="1:4" x14ac:dyDescent="0.25">
      <c r="A27" s="177" t="s">
        <v>477</v>
      </c>
      <c r="B27" s="168">
        <f>SUM(B19:B21)</f>
        <v>22.3</v>
      </c>
      <c r="C27" s="168">
        <f>SUM(C19,B20,C21)</f>
        <v>7.5</v>
      </c>
      <c r="D27" s="168">
        <f>SUM(D19:D21)</f>
        <v>1.2</v>
      </c>
    </row>
    <row r="28" spans="1:4" x14ac:dyDescent="0.25">
      <c r="A28" s="177" t="s">
        <v>478</v>
      </c>
      <c r="B28" s="168" t="s">
        <v>47</v>
      </c>
      <c r="C28" s="160">
        <f>SUM(C19,B20,C21,B22,C23)</f>
        <v>7.5</v>
      </c>
      <c r="D28" s="160">
        <f>SUM(D19:D23)</f>
        <v>1.2</v>
      </c>
    </row>
    <row r="29" spans="1:4" x14ac:dyDescent="0.25">
      <c r="A29" s="318" t="s">
        <v>143</v>
      </c>
      <c r="B29" s="319"/>
      <c r="C29" s="319"/>
      <c r="D29" s="320"/>
    </row>
    <row r="30" spans="1:4" ht="90" x14ac:dyDescent="0.25">
      <c r="A30" s="175" t="s">
        <v>483</v>
      </c>
      <c r="B30" s="8"/>
      <c r="C30" s="8"/>
      <c r="D30" s="8"/>
    </row>
    <row r="31" spans="1:4" ht="45" x14ac:dyDescent="0.25">
      <c r="A31" s="175" t="s">
        <v>465</v>
      </c>
      <c r="B31" s="8"/>
      <c r="C31" s="168" t="s">
        <v>451</v>
      </c>
      <c r="D31" s="8"/>
    </row>
    <row r="32" spans="1:4" ht="30" x14ac:dyDescent="0.25">
      <c r="A32" s="175" t="s">
        <v>452</v>
      </c>
      <c r="B32" s="8"/>
      <c r="C32" s="8"/>
      <c r="D32" s="8"/>
    </row>
    <row r="33" spans="1:4" ht="45" x14ac:dyDescent="0.25">
      <c r="A33" s="175" t="s">
        <v>466</v>
      </c>
      <c r="B33" s="8"/>
      <c r="C33" s="168" t="s">
        <v>451</v>
      </c>
      <c r="D33" s="8"/>
    </row>
    <row r="34" spans="1:4" ht="45" x14ac:dyDescent="0.25">
      <c r="A34" s="146" t="s">
        <v>484</v>
      </c>
      <c r="B34" s="8"/>
      <c r="C34" s="8"/>
      <c r="D34" s="8"/>
    </row>
    <row r="35" spans="1:4" ht="45" x14ac:dyDescent="0.25">
      <c r="A35" s="146" t="s">
        <v>467</v>
      </c>
      <c r="B35" s="8">
        <v>113.3</v>
      </c>
      <c r="C35" s="168" t="s">
        <v>451</v>
      </c>
      <c r="D35" s="168" t="s">
        <v>451</v>
      </c>
    </row>
    <row r="36" spans="1:4" ht="45" x14ac:dyDescent="0.25">
      <c r="A36" s="146" t="s">
        <v>468</v>
      </c>
      <c r="B36" s="8"/>
      <c r="C36" s="168" t="s">
        <v>451</v>
      </c>
      <c r="D36" s="168" t="s">
        <v>451</v>
      </c>
    </row>
    <row r="37" spans="1:4" s="158" customFormat="1" x14ac:dyDescent="0.25">
      <c r="A37" s="176" t="s">
        <v>151</v>
      </c>
      <c r="B37" s="181">
        <f>SUM(B30:B36)</f>
        <v>113.3</v>
      </c>
      <c r="C37" s="181" t="s">
        <v>47</v>
      </c>
      <c r="D37" s="181" t="s">
        <v>47</v>
      </c>
    </row>
    <row r="38" spans="1:4" x14ac:dyDescent="0.25">
      <c r="A38" s="177" t="s">
        <v>477</v>
      </c>
      <c r="B38" s="168">
        <f>SUM(B30:B32)</f>
        <v>0</v>
      </c>
      <c r="C38" s="168">
        <f>SUM(C30,B31,C32)</f>
        <v>0</v>
      </c>
      <c r="D38" s="168">
        <f>SUM(D30:D32)</f>
        <v>0</v>
      </c>
    </row>
    <row r="39" spans="1:4" x14ac:dyDescent="0.25">
      <c r="A39" s="177" t="s">
        <v>478</v>
      </c>
      <c r="B39" s="168" t="s">
        <v>47</v>
      </c>
      <c r="C39" s="160">
        <f>SUM(C30,B31,C32,B33,C34)</f>
        <v>0</v>
      </c>
      <c r="D39" s="160">
        <f>SUM(D30:D34)</f>
        <v>0</v>
      </c>
    </row>
    <row r="40" spans="1:4" x14ac:dyDescent="0.25">
      <c r="A40" s="318" t="s">
        <v>144</v>
      </c>
      <c r="B40" s="319"/>
      <c r="C40" s="319"/>
      <c r="D40" s="320"/>
    </row>
    <row r="41" spans="1:4" ht="90" x14ac:dyDescent="0.25">
      <c r="A41" s="175" t="s">
        <v>485</v>
      </c>
      <c r="B41" s="8"/>
      <c r="C41" s="8"/>
      <c r="D41" s="8"/>
    </row>
    <row r="42" spans="1:4" ht="45" x14ac:dyDescent="0.25">
      <c r="A42" s="175" t="s">
        <v>469</v>
      </c>
      <c r="B42" s="8"/>
      <c r="C42" s="168" t="s">
        <v>451</v>
      </c>
      <c r="D42" s="8"/>
    </row>
    <row r="43" spans="1:4" ht="30" x14ac:dyDescent="0.25">
      <c r="A43" s="175" t="s">
        <v>452</v>
      </c>
      <c r="B43" s="8"/>
      <c r="C43" s="8"/>
      <c r="D43" s="8"/>
    </row>
    <row r="44" spans="1:4" ht="45" x14ac:dyDescent="0.25">
      <c r="A44" s="175" t="s">
        <v>470</v>
      </c>
      <c r="B44" s="8"/>
      <c r="C44" s="168" t="s">
        <v>451</v>
      </c>
      <c r="D44" s="8"/>
    </row>
    <row r="45" spans="1:4" ht="60" x14ac:dyDescent="0.25">
      <c r="A45" s="175" t="s">
        <v>486</v>
      </c>
      <c r="B45" s="8"/>
      <c r="C45" s="8"/>
      <c r="D45" s="8"/>
    </row>
    <row r="46" spans="1:4" ht="60" x14ac:dyDescent="0.25">
      <c r="A46" s="146" t="s">
        <v>471</v>
      </c>
      <c r="B46" s="8"/>
      <c r="C46" s="168" t="s">
        <v>451</v>
      </c>
      <c r="D46" s="168" t="s">
        <v>451</v>
      </c>
    </row>
    <row r="47" spans="1:4" ht="45" x14ac:dyDescent="0.25">
      <c r="A47" s="146" t="s">
        <v>472</v>
      </c>
      <c r="B47" s="8"/>
      <c r="C47" s="168" t="s">
        <v>451</v>
      </c>
      <c r="D47" s="168" t="s">
        <v>451</v>
      </c>
    </row>
    <row r="48" spans="1:4" s="158" customFormat="1" x14ac:dyDescent="0.25">
      <c r="A48" s="176" t="s">
        <v>151</v>
      </c>
      <c r="B48" s="181">
        <f>SUM(B41:B47)</f>
        <v>0</v>
      </c>
      <c r="C48" s="181" t="s">
        <v>47</v>
      </c>
      <c r="D48" s="181" t="s">
        <v>47</v>
      </c>
    </row>
    <row r="49" spans="1:4" x14ac:dyDescent="0.25">
      <c r="A49" s="177" t="s">
        <v>477</v>
      </c>
      <c r="B49" s="168">
        <f>SUM(B41:B43)</f>
        <v>0</v>
      </c>
      <c r="C49" s="168">
        <f>SUM(C41,B42,C43)</f>
        <v>0</v>
      </c>
      <c r="D49" s="168">
        <f>SUM(D41:D43)</f>
        <v>0</v>
      </c>
    </row>
    <row r="50" spans="1:4" x14ac:dyDescent="0.25">
      <c r="A50" s="177" t="s">
        <v>478</v>
      </c>
      <c r="B50" s="168" t="s">
        <v>47</v>
      </c>
      <c r="C50" s="160">
        <f>SUM(C41,B42,C43,B44,C45)</f>
        <v>0</v>
      </c>
      <c r="D50" s="160">
        <f>SUM(D41:D45)</f>
        <v>0</v>
      </c>
    </row>
    <row r="51" spans="1:4" x14ac:dyDescent="0.25">
      <c r="A51" s="318" t="s">
        <v>145</v>
      </c>
      <c r="B51" s="319"/>
      <c r="C51" s="319"/>
      <c r="D51" s="320"/>
    </row>
    <row r="52" spans="1:4" ht="90" x14ac:dyDescent="0.25">
      <c r="A52" s="175" t="s">
        <v>487</v>
      </c>
      <c r="B52" s="8"/>
      <c r="C52" s="8"/>
      <c r="D52" s="8"/>
    </row>
    <row r="53" spans="1:4" ht="60" x14ac:dyDescent="0.25">
      <c r="A53" s="175" t="s">
        <v>473</v>
      </c>
      <c r="B53" s="8"/>
      <c r="C53" s="168" t="s">
        <v>451</v>
      </c>
      <c r="D53" s="8"/>
    </row>
    <row r="54" spans="1:4" ht="30" x14ac:dyDescent="0.25">
      <c r="A54" s="175" t="s">
        <v>452</v>
      </c>
      <c r="B54" s="8"/>
      <c r="C54" s="8"/>
      <c r="D54" s="8"/>
    </row>
    <row r="55" spans="1:4" ht="45" x14ac:dyDescent="0.25">
      <c r="A55" s="175" t="s">
        <v>474</v>
      </c>
      <c r="B55" s="8"/>
      <c r="C55" s="168" t="s">
        <v>451</v>
      </c>
      <c r="D55" s="8"/>
    </row>
    <row r="56" spans="1:4" ht="60" x14ac:dyDescent="0.25">
      <c r="A56" s="146" t="s">
        <v>488</v>
      </c>
      <c r="B56" s="8"/>
      <c r="C56" s="8"/>
      <c r="D56" s="8"/>
    </row>
    <row r="57" spans="1:4" ht="45" x14ac:dyDescent="0.25">
      <c r="A57" s="146" t="s">
        <v>475</v>
      </c>
      <c r="B57" s="8">
        <v>47.7</v>
      </c>
      <c r="C57" s="168" t="s">
        <v>451</v>
      </c>
      <c r="D57" s="168" t="s">
        <v>451</v>
      </c>
    </row>
    <row r="58" spans="1:4" ht="60" x14ac:dyDescent="0.25">
      <c r="A58" s="146" t="s">
        <v>476</v>
      </c>
      <c r="B58" s="8"/>
      <c r="C58" s="168" t="s">
        <v>451</v>
      </c>
      <c r="D58" s="168" t="s">
        <v>451</v>
      </c>
    </row>
    <row r="59" spans="1:4" s="158" customFormat="1" x14ac:dyDescent="0.25">
      <c r="A59" s="176" t="s">
        <v>151</v>
      </c>
      <c r="B59" s="181">
        <f>SUM(B52:B58)</f>
        <v>47.7</v>
      </c>
      <c r="C59" s="181" t="s">
        <v>47</v>
      </c>
      <c r="D59" s="181" t="s">
        <v>47</v>
      </c>
    </row>
    <row r="60" spans="1:4" x14ac:dyDescent="0.25">
      <c r="A60" s="177" t="s">
        <v>477</v>
      </c>
      <c r="B60" s="168">
        <f>SUM(B52:B54)</f>
        <v>0</v>
      </c>
      <c r="C60" s="168">
        <f>SUM(C52,B53,C54)</f>
        <v>0</v>
      </c>
      <c r="D60" s="168">
        <f>SUM(D52:D54)</f>
        <v>0</v>
      </c>
    </row>
    <row r="61" spans="1:4" x14ac:dyDescent="0.25">
      <c r="A61" s="177" t="s">
        <v>478</v>
      </c>
      <c r="B61" s="168" t="s">
        <v>47</v>
      </c>
      <c r="C61" s="160">
        <f>SUM(C52,B53,C54,B55,C56)</f>
        <v>0</v>
      </c>
      <c r="D61" s="160">
        <f>SUM(D52:D56)</f>
        <v>0</v>
      </c>
    </row>
    <row r="62" spans="1:4" x14ac:dyDescent="0.25">
      <c r="A62" s="179"/>
      <c r="B62" s="180"/>
      <c r="C62" s="180"/>
      <c r="D62" s="180"/>
    </row>
    <row r="63" spans="1:4" ht="51.75" customHeight="1" x14ac:dyDescent="0.25">
      <c r="A63" s="317" t="s">
        <v>489</v>
      </c>
      <c r="B63" s="317"/>
      <c r="C63" s="317"/>
      <c r="D63" s="317"/>
    </row>
  </sheetData>
  <sheetProtection password="C60F" sheet="1" objects="1" scenarios="1"/>
  <mergeCells count="9">
    <mergeCell ref="A63:D63"/>
    <mergeCell ref="A51:D51"/>
    <mergeCell ref="A1:D1"/>
    <mergeCell ref="A2:D2"/>
    <mergeCell ref="A18:D18"/>
    <mergeCell ref="A4:A5"/>
    <mergeCell ref="A6:D6"/>
    <mergeCell ref="A29:D29"/>
    <mergeCell ref="A40:D40"/>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workbookViewId="0">
      <pane ySplit="6" topLeftCell="A37" activePane="bottomLeft" state="frozen"/>
      <selection pane="bottomLeft" activeCell="D48" sqref="D48"/>
    </sheetView>
  </sheetViews>
  <sheetFormatPr defaultRowHeight="15.75" x14ac:dyDescent="0.25"/>
  <cols>
    <col min="1" max="1" width="5.7109375" style="93" customWidth="1"/>
    <col min="2" max="2" width="76.7109375" style="93" customWidth="1"/>
    <col min="3" max="3" width="30.85546875" style="93" customWidth="1"/>
    <col min="4" max="4" width="25.42578125" style="93" customWidth="1"/>
    <col min="5" max="16384" width="9.140625" style="93"/>
  </cols>
  <sheetData>
    <row r="1" spans="1:4" ht="16.5" x14ac:dyDescent="0.25">
      <c r="A1" s="332" t="s">
        <v>190</v>
      </c>
      <c r="B1" s="332"/>
      <c r="C1" s="332"/>
      <c r="D1" s="332"/>
    </row>
    <row r="2" spans="1:4" ht="19.5" x14ac:dyDescent="0.25">
      <c r="A2" s="332" t="s">
        <v>246</v>
      </c>
      <c r="B2" s="332"/>
      <c r="C2" s="332"/>
      <c r="D2" s="332"/>
    </row>
    <row r="4" spans="1:4" ht="76.5" x14ac:dyDescent="0.25">
      <c r="A4" s="330" t="s">
        <v>29</v>
      </c>
      <c r="B4" s="330" t="s">
        <v>247</v>
      </c>
      <c r="C4" s="330" t="s">
        <v>334</v>
      </c>
      <c r="D4" s="94" t="s">
        <v>195</v>
      </c>
    </row>
    <row r="5" spans="1:4" x14ac:dyDescent="0.25">
      <c r="A5" s="331"/>
      <c r="B5" s="331"/>
      <c r="C5" s="331"/>
      <c r="D5" s="95">
        <v>43647</v>
      </c>
    </row>
    <row r="6" spans="1:4" x14ac:dyDescent="0.25">
      <c r="A6" s="92">
        <v>1</v>
      </c>
      <c r="B6" s="92">
        <v>2</v>
      </c>
      <c r="C6" s="92">
        <v>3</v>
      </c>
      <c r="D6" s="92">
        <v>4</v>
      </c>
    </row>
    <row r="7" spans="1:4" x14ac:dyDescent="0.25">
      <c r="A7" s="327" t="s">
        <v>142</v>
      </c>
      <c r="B7" s="328"/>
      <c r="C7" s="328"/>
      <c r="D7" s="329"/>
    </row>
    <row r="8" spans="1:4" x14ac:dyDescent="0.25">
      <c r="A8" s="96"/>
      <c r="B8" s="97"/>
      <c r="C8" s="97"/>
      <c r="D8" s="98"/>
    </row>
    <row r="9" spans="1:4" x14ac:dyDescent="0.25">
      <c r="A9" s="96"/>
      <c r="B9" s="97"/>
      <c r="C9" s="97"/>
      <c r="D9" s="98"/>
    </row>
    <row r="10" spans="1:4" x14ac:dyDescent="0.25">
      <c r="A10" s="96"/>
      <c r="B10" s="97"/>
      <c r="C10" s="97"/>
      <c r="D10" s="98"/>
    </row>
    <row r="11" spans="1:4" x14ac:dyDescent="0.25">
      <c r="A11" s="96"/>
      <c r="B11" s="97"/>
      <c r="C11" s="97"/>
      <c r="D11" s="98"/>
    </row>
    <row r="12" spans="1:4" x14ac:dyDescent="0.25">
      <c r="A12" s="96"/>
      <c r="B12" s="97"/>
      <c r="C12" s="97"/>
      <c r="D12" s="98"/>
    </row>
    <row r="13" spans="1:4" x14ac:dyDescent="0.25">
      <c r="A13" s="96"/>
      <c r="B13" s="97"/>
      <c r="C13" s="97"/>
      <c r="D13" s="98"/>
    </row>
    <row r="14" spans="1:4" x14ac:dyDescent="0.25">
      <c r="A14" s="96"/>
      <c r="B14" s="97"/>
      <c r="C14" s="97"/>
      <c r="D14" s="98"/>
    </row>
    <row r="15" spans="1:4" x14ac:dyDescent="0.25">
      <c r="A15" s="96"/>
      <c r="B15" s="97"/>
      <c r="C15" s="97"/>
      <c r="D15" s="98"/>
    </row>
    <row r="16" spans="1:4" s="102" customFormat="1" x14ac:dyDescent="0.25">
      <c r="A16" s="99"/>
      <c r="B16" s="100" t="s">
        <v>376</v>
      </c>
      <c r="C16" s="101">
        <f>COUNTA(C8:C15)</f>
        <v>0</v>
      </c>
      <c r="D16" s="101">
        <f>COUNTIF(D8:D15,"Да")</f>
        <v>0</v>
      </c>
    </row>
    <row r="17" spans="1:4" x14ac:dyDescent="0.25">
      <c r="A17" s="327" t="s">
        <v>173</v>
      </c>
      <c r="B17" s="328"/>
      <c r="C17" s="328"/>
      <c r="D17" s="329"/>
    </row>
    <row r="18" spans="1:4" ht="31.5" x14ac:dyDescent="0.25">
      <c r="A18" s="96"/>
      <c r="B18" s="226" t="s">
        <v>564</v>
      </c>
      <c r="C18" s="97" t="s">
        <v>194</v>
      </c>
      <c r="D18" s="98" t="s">
        <v>191</v>
      </c>
    </row>
    <row r="19" spans="1:4" x14ac:dyDescent="0.25">
      <c r="A19" s="96"/>
      <c r="B19" s="226" t="s">
        <v>565</v>
      </c>
      <c r="C19" s="97" t="s">
        <v>194</v>
      </c>
      <c r="D19" s="98" t="s">
        <v>191</v>
      </c>
    </row>
    <row r="20" spans="1:4" x14ac:dyDescent="0.25">
      <c r="A20" s="96"/>
      <c r="B20" s="226" t="s">
        <v>566</v>
      </c>
      <c r="C20" s="97" t="s">
        <v>194</v>
      </c>
      <c r="D20" s="98" t="s">
        <v>191</v>
      </c>
    </row>
    <row r="21" spans="1:4" ht="47.25" x14ac:dyDescent="0.25">
      <c r="A21" s="96"/>
      <c r="B21" s="227" t="s">
        <v>567</v>
      </c>
      <c r="C21" s="97" t="s">
        <v>194</v>
      </c>
      <c r="D21" s="98" t="s">
        <v>192</v>
      </c>
    </row>
    <row r="22" spans="1:4" ht="31.5" x14ac:dyDescent="0.25">
      <c r="A22" s="96"/>
      <c r="B22" s="227" t="s">
        <v>568</v>
      </c>
      <c r="C22" s="97" t="s">
        <v>194</v>
      </c>
      <c r="D22" s="98" t="s">
        <v>192</v>
      </c>
    </row>
    <row r="23" spans="1:4" x14ac:dyDescent="0.25">
      <c r="A23" s="96"/>
      <c r="B23" s="227" t="s">
        <v>569</v>
      </c>
      <c r="C23" s="97" t="s">
        <v>194</v>
      </c>
      <c r="D23" s="98" t="s">
        <v>191</v>
      </c>
    </row>
    <row r="24" spans="1:4" x14ac:dyDescent="0.25">
      <c r="A24" s="96"/>
      <c r="B24" s="53"/>
      <c r="C24" s="97"/>
      <c r="D24" s="98"/>
    </row>
    <row r="25" spans="1:4" x14ac:dyDescent="0.25">
      <c r="A25" s="96"/>
      <c r="B25" s="97"/>
      <c r="C25" s="97"/>
      <c r="D25" s="98"/>
    </row>
    <row r="26" spans="1:4" s="102" customFormat="1" x14ac:dyDescent="0.25">
      <c r="A26" s="99"/>
      <c r="B26" s="100" t="s">
        <v>376</v>
      </c>
      <c r="C26" s="101">
        <f>COUNTA(C18:C25)</f>
        <v>6</v>
      </c>
      <c r="D26" s="101">
        <f>COUNTIF(D18:D25,"Да")</f>
        <v>4</v>
      </c>
    </row>
    <row r="27" spans="1:4" x14ac:dyDescent="0.25">
      <c r="A27" s="327" t="s">
        <v>143</v>
      </c>
      <c r="B27" s="328"/>
      <c r="C27" s="328"/>
      <c r="D27" s="329"/>
    </row>
    <row r="28" spans="1:4" x14ac:dyDescent="0.25">
      <c r="A28" s="96"/>
      <c r="B28" s="228" t="s">
        <v>529</v>
      </c>
      <c r="C28" s="97" t="s">
        <v>194</v>
      </c>
      <c r="D28" s="98" t="s">
        <v>191</v>
      </c>
    </row>
    <row r="29" spans="1:4" x14ac:dyDescent="0.25">
      <c r="A29" s="96"/>
      <c r="B29" s="227"/>
      <c r="C29" s="97"/>
      <c r="D29" s="98"/>
    </row>
    <row r="30" spans="1:4" x14ac:dyDescent="0.25">
      <c r="A30" s="96"/>
      <c r="B30" s="53"/>
      <c r="C30" s="97"/>
      <c r="D30" s="98"/>
    </row>
    <row r="31" spans="1:4" x14ac:dyDescent="0.25">
      <c r="A31" s="96"/>
      <c r="B31" s="53"/>
      <c r="C31" s="97"/>
      <c r="D31" s="98"/>
    </row>
    <row r="32" spans="1:4" x14ac:dyDescent="0.25">
      <c r="A32" s="96"/>
      <c r="B32" s="53"/>
      <c r="C32" s="97"/>
      <c r="D32" s="98"/>
    </row>
    <row r="33" spans="1:4" x14ac:dyDescent="0.25">
      <c r="A33" s="96"/>
      <c r="B33" s="53"/>
      <c r="C33" s="97"/>
      <c r="D33" s="98"/>
    </row>
    <row r="34" spans="1:4" x14ac:dyDescent="0.25">
      <c r="A34" s="96"/>
      <c r="B34" s="97"/>
      <c r="C34" s="97"/>
      <c r="D34" s="98"/>
    </row>
    <row r="35" spans="1:4" x14ac:dyDescent="0.25">
      <c r="A35" s="96"/>
      <c r="B35" s="97"/>
      <c r="C35" s="97"/>
      <c r="D35" s="98"/>
    </row>
    <row r="36" spans="1:4" s="102" customFormat="1" x14ac:dyDescent="0.25">
      <c r="A36" s="99"/>
      <c r="B36" s="100" t="s">
        <v>376</v>
      </c>
      <c r="C36" s="101">
        <f>COUNTA(C28:C35)</f>
        <v>1</v>
      </c>
      <c r="D36" s="101">
        <f>COUNTIF(D28:D35,"Да")</f>
        <v>1</v>
      </c>
    </row>
    <row r="37" spans="1:4" x14ac:dyDescent="0.25">
      <c r="A37" s="327" t="s">
        <v>144</v>
      </c>
      <c r="B37" s="328"/>
      <c r="C37" s="328"/>
      <c r="D37" s="329"/>
    </row>
    <row r="38" spans="1:4" x14ac:dyDescent="0.25">
      <c r="A38" s="96"/>
      <c r="B38" s="53"/>
      <c r="C38" s="97"/>
      <c r="D38" s="98"/>
    </row>
    <row r="39" spans="1:4" x14ac:dyDescent="0.25">
      <c r="A39" s="96"/>
      <c r="B39" s="53"/>
      <c r="C39" s="97"/>
      <c r="D39" s="98"/>
    </row>
    <row r="40" spans="1:4" x14ac:dyDescent="0.25">
      <c r="A40" s="96"/>
      <c r="B40" s="53"/>
      <c r="C40" s="97"/>
      <c r="D40" s="98"/>
    </row>
    <row r="41" spans="1:4" x14ac:dyDescent="0.25">
      <c r="A41" s="96"/>
      <c r="B41" s="53"/>
      <c r="C41" s="97"/>
      <c r="D41" s="98"/>
    </row>
    <row r="42" spans="1:4" x14ac:dyDescent="0.25">
      <c r="A42" s="96"/>
      <c r="B42" s="53"/>
      <c r="C42" s="97"/>
      <c r="D42" s="98"/>
    </row>
    <row r="43" spans="1:4" x14ac:dyDescent="0.25">
      <c r="A43" s="96"/>
      <c r="B43" s="53"/>
      <c r="C43" s="97"/>
      <c r="D43" s="98"/>
    </row>
    <row r="44" spans="1:4" x14ac:dyDescent="0.25">
      <c r="A44" s="96"/>
      <c r="B44" s="97"/>
      <c r="C44" s="97"/>
      <c r="D44" s="98"/>
    </row>
    <row r="45" spans="1:4" x14ac:dyDescent="0.25">
      <c r="A45" s="96"/>
      <c r="B45" s="97"/>
      <c r="C45" s="97"/>
      <c r="D45" s="98"/>
    </row>
    <row r="46" spans="1:4" s="102" customFormat="1" x14ac:dyDescent="0.25">
      <c r="A46" s="99"/>
      <c r="B46" s="100" t="s">
        <v>376</v>
      </c>
      <c r="C46" s="101">
        <f>COUNTA(C38:C45)</f>
        <v>0</v>
      </c>
      <c r="D46" s="101">
        <f>COUNTIF(D38:D45,"Да")</f>
        <v>0</v>
      </c>
    </row>
    <row r="47" spans="1:4" x14ac:dyDescent="0.25">
      <c r="A47" s="327" t="s">
        <v>145</v>
      </c>
      <c r="B47" s="328"/>
      <c r="C47" s="328"/>
      <c r="D47" s="329"/>
    </row>
    <row r="48" spans="1:4" x14ac:dyDescent="0.25">
      <c r="A48" s="96"/>
      <c r="B48" s="229" t="s">
        <v>570</v>
      </c>
      <c r="C48" s="97" t="s">
        <v>194</v>
      </c>
      <c r="D48" s="98" t="s">
        <v>192</v>
      </c>
    </row>
    <row r="49" spans="1:6" x14ac:dyDescent="0.25">
      <c r="A49" s="96"/>
      <c r="B49" s="97"/>
      <c r="C49" s="97"/>
      <c r="D49" s="98"/>
    </row>
    <row r="50" spans="1:6" x14ac:dyDescent="0.25">
      <c r="A50" s="96"/>
      <c r="B50" s="97"/>
      <c r="C50" s="97"/>
      <c r="D50" s="98"/>
    </row>
    <row r="51" spans="1:6" x14ac:dyDescent="0.25">
      <c r="A51" s="96"/>
      <c r="B51" s="97"/>
      <c r="C51" s="97"/>
      <c r="D51" s="98"/>
    </row>
    <row r="52" spans="1:6" x14ac:dyDescent="0.25">
      <c r="A52" s="96"/>
      <c r="B52" s="97"/>
      <c r="C52" s="97"/>
      <c r="D52" s="98"/>
    </row>
    <row r="53" spans="1:6" x14ac:dyDescent="0.25">
      <c r="A53" s="96"/>
      <c r="B53" s="97"/>
      <c r="C53" s="97"/>
      <c r="D53" s="98"/>
    </row>
    <row r="54" spans="1:6" x14ac:dyDescent="0.25">
      <c r="A54" s="96"/>
      <c r="B54" s="97"/>
      <c r="C54" s="97"/>
      <c r="D54" s="98"/>
    </row>
    <row r="55" spans="1:6" x14ac:dyDescent="0.25">
      <c r="A55" s="96"/>
      <c r="B55" s="97"/>
      <c r="C55" s="97"/>
      <c r="D55" s="98"/>
    </row>
    <row r="56" spans="1:6" s="102" customFormat="1" x14ac:dyDescent="0.25">
      <c r="A56" s="99"/>
      <c r="B56" s="100" t="s">
        <v>376</v>
      </c>
      <c r="C56" s="101">
        <f>COUNTA(C48:C55)</f>
        <v>1</v>
      </c>
      <c r="D56" s="101">
        <f>COUNTIF(D48:D55,"Да")</f>
        <v>0</v>
      </c>
    </row>
    <row r="57" spans="1:6" ht="35.25" customHeight="1" x14ac:dyDescent="0.25">
      <c r="A57" s="334" t="s">
        <v>374</v>
      </c>
      <c r="B57" s="334"/>
      <c r="C57" s="334"/>
      <c r="D57" s="334"/>
      <c r="E57" s="103"/>
      <c r="F57" s="103"/>
    </row>
    <row r="58" spans="1:6" ht="88.5" customHeight="1" x14ac:dyDescent="0.25">
      <c r="A58" s="335" t="s">
        <v>337</v>
      </c>
      <c r="B58" s="335"/>
      <c r="C58" s="335"/>
      <c r="D58" s="335"/>
    </row>
    <row r="59" spans="1:6" ht="55.5" customHeight="1" x14ac:dyDescent="0.25">
      <c r="A59" s="333" t="s">
        <v>248</v>
      </c>
      <c r="B59" s="333"/>
      <c r="C59" s="333"/>
      <c r="D59" s="333"/>
    </row>
    <row r="60" spans="1:6" ht="72.75" customHeight="1" x14ac:dyDescent="0.25">
      <c r="A60" s="333" t="s">
        <v>336</v>
      </c>
      <c r="B60" s="333"/>
      <c r="C60" s="333"/>
      <c r="D60" s="333"/>
    </row>
  </sheetData>
  <mergeCells count="14">
    <mergeCell ref="A59:D59"/>
    <mergeCell ref="A60:D60"/>
    <mergeCell ref="A47:D47"/>
    <mergeCell ref="A57:D57"/>
    <mergeCell ref="A58:D58"/>
    <mergeCell ref="A37:D37"/>
    <mergeCell ref="A4:A5"/>
    <mergeCell ref="B4:B5"/>
    <mergeCell ref="C4:C5"/>
    <mergeCell ref="A1:D1"/>
    <mergeCell ref="A2:D2"/>
    <mergeCell ref="A7:D7"/>
    <mergeCell ref="A17:D17"/>
    <mergeCell ref="A27:D27"/>
  </mergeCells>
  <dataValidations count="3">
    <dataValidation type="list" allowBlank="1" showInputMessage="1" showErrorMessage="1" sqref="D5">
      <formula1>Дата</formula1>
    </dataValidation>
    <dataValidation type="list" allowBlank="1" showInputMessage="1" showErrorMessage="1" sqref="D38:D45 D8:D15 D18:D25 D28:D35 D48:D55">
      <formula1>Список</formula1>
    </dataValidation>
    <dataValidation type="list" allowBlank="1" showInputMessage="1" showErrorMessage="1" sqref="C38:C45 C8:C15 C18:C25 C28:C35 C48:C55">
      <formula1>Перечень</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tabSelected="1" workbookViewId="0">
      <pane ySplit="6" topLeftCell="A19" activePane="bottomLeft" state="frozen"/>
      <selection pane="bottomLeft" activeCell="C21" sqref="C21"/>
    </sheetView>
  </sheetViews>
  <sheetFormatPr defaultRowHeight="15.75" x14ac:dyDescent="0.25"/>
  <cols>
    <col min="1" max="1" width="5.7109375" style="93" customWidth="1"/>
    <col min="2" max="2" width="43.5703125" style="93" customWidth="1"/>
    <col min="3" max="4" width="34.5703125" style="93" customWidth="1"/>
    <col min="5" max="16384" width="9.140625" style="93"/>
  </cols>
  <sheetData>
    <row r="1" spans="1:4" ht="16.5" x14ac:dyDescent="0.25">
      <c r="A1" s="332" t="s">
        <v>250</v>
      </c>
      <c r="B1" s="332"/>
      <c r="C1" s="332"/>
      <c r="D1" s="332"/>
    </row>
    <row r="2" spans="1:4" ht="16.5" x14ac:dyDescent="0.25">
      <c r="A2" s="332" t="s">
        <v>249</v>
      </c>
      <c r="B2" s="332"/>
      <c r="C2" s="332"/>
      <c r="D2" s="332"/>
    </row>
    <row r="3" spans="1:4" ht="16.5" x14ac:dyDescent="0.25">
      <c r="A3" s="332" t="s">
        <v>254</v>
      </c>
      <c r="B3" s="332"/>
      <c r="C3" s="332"/>
      <c r="D3" s="332"/>
    </row>
    <row r="5" spans="1:4" ht="94.5" x14ac:dyDescent="0.25">
      <c r="A5" s="104" t="s">
        <v>29</v>
      </c>
      <c r="B5" s="104" t="s">
        <v>251</v>
      </c>
      <c r="C5" s="104" t="s">
        <v>301</v>
      </c>
      <c r="D5" s="104" t="s">
        <v>302</v>
      </c>
    </row>
    <row r="6" spans="1:4" x14ac:dyDescent="0.25">
      <c r="A6" s="92">
        <v>1</v>
      </c>
      <c r="B6" s="92">
        <v>2</v>
      </c>
      <c r="C6" s="92">
        <v>3</v>
      </c>
      <c r="D6" s="92">
        <v>4</v>
      </c>
    </row>
    <row r="7" spans="1:4" x14ac:dyDescent="0.25">
      <c r="A7" s="338" t="s">
        <v>173</v>
      </c>
      <c r="B7" s="339"/>
      <c r="C7" s="339"/>
      <c r="D7" s="340"/>
    </row>
    <row r="8" spans="1:4" ht="31.5" x14ac:dyDescent="0.25">
      <c r="A8" s="96">
        <v>1</v>
      </c>
      <c r="B8" s="21" t="s">
        <v>338</v>
      </c>
      <c r="C8" s="105">
        <v>2658</v>
      </c>
      <c r="D8" s="65">
        <v>76</v>
      </c>
    </row>
    <row r="9" spans="1:4" ht="31.5" x14ac:dyDescent="0.25">
      <c r="A9" s="96">
        <v>2</v>
      </c>
      <c r="B9" s="21" t="s">
        <v>339</v>
      </c>
      <c r="C9" s="105">
        <v>5215</v>
      </c>
      <c r="D9" s="65">
        <v>94</v>
      </c>
    </row>
    <row r="10" spans="1:4" ht="47.25" x14ac:dyDescent="0.25">
      <c r="A10" s="96">
        <v>3</v>
      </c>
      <c r="B10" s="21" t="s">
        <v>340</v>
      </c>
      <c r="C10" s="105">
        <v>5088</v>
      </c>
      <c r="D10" s="65">
        <v>429</v>
      </c>
    </row>
    <row r="11" spans="1:4" ht="47.25" x14ac:dyDescent="0.25">
      <c r="A11" s="96">
        <v>4</v>
      </c>
      <c r="B11" s="21" t="s">
        <v>341</v>
      </c>
      <c r="C11" s="105"/>
      <c r="D11" s="65"/>
    </row>
    <row r="12" spans="1:4" ht="47.25" x14ac:dyDescent="0.25">
      <c r="A12" s="96">
        <v>5</v>
      </c>
      <c r="B12" s="21" t="s">
        <v>342</v>
      </c>
      <c r="C12" s="105">
        <v>910</v>
      </c>
      <c r="D12" s="65">
        <v>93</v>
      </c>
    </row>
    <row r="13" spans="1:4" s="102" customFormat="1" ht="31.5" x14ac:dyDescent="0.25">
      <c r="A13" s="99">
        <v>6</v>
      </c>
      <c r="B13" s="77" t="s">
        <v>343</v>
      </c>
      <c r="C13" s="65"/>
      <c r="D13" s="65"/>
    </row>
    <row r="14" spans="1:4" x14ac:dyDescent="0.25">
      <c r="A14" s="338" t="s">
        <v>143</v>
      </c>
      <c r="B14" s="339"/>
      <c r="C14" s="339"/>
      <c r="D14" s="340"/>
    </row>
    <row r="15" spans="1:4" x14ac:dyDescent="0.25">
      <c r="A15" s="96">
        <v>1</v>
      </c>
      <c r="B15" s="21" t="s">
        <v>344</v>
      </c>
      <c r="C15" s="105">
        <v>5355</v>
      </c>
      <c r="D15" s="105"/>
    </row>
    <row r="16" spans="1:4" x14ac:dyDescent="0.25">
      <c r="A16" s="96">
        <v>2</v>
      </c>
      <c r="B16" s="21" t="s">
        <v>345</v>
      </c>
      <c r="C16" s="105">
        <v>5631</v>
      </c>
      <c r="D16" s="105"/>
    </row>
    <row r="17" spans="1:4" x14ac:dyDescent="0.25">
      <c r="A17" s="96">
        <v>3</v>
      </c>
      <c r="B17" s="21" t="s">
        <v>346</v>
      </c>
      <c r="C17" s="105">
        <v>10765</v>
      </c>
      <c r="D17" s="105"/>
    </row>
    <row r="18" spans="1:4" x14ac:dyDescent="0.25">
      <c r="A18" s="96">
        <v>4</v>
      </c>
      <c r="B18" s="21" t="s">
        <v>347</v>
      </c>
      <c r="C18" s="105">
        <v>31048</v>
      </c>
      <c r="D18" s="105"/>
    </row>
    <row r="19" spans="1:4" ht="47.25" x14ac:dyDescent="0.25">
      <c r="A19" s="96">
        <v>5</v>
      </c>
      <c r="B19" s="21" t="s">
        <v>348</v>
      </c>
      <c r="C19" s="105">
        <v>165</v>
      </c>
      <c r="D19" s="105"/>
    </row>
    <row r="20" spans="1:4" x14ac:dyDescent="0.25">
      <c r="A20" s="338" t="s">
        <v>145</v>
      </c>
      <c r="B20" s="339"/>
      <c r="C20" s="339"/>
      <c r="D20" s="340"/>
    </row>
    <row r="21" spans="1:4" ht="31.5" x14ac:dyDescent="0.25">
      <c r="A21" s="96">
        <v>1</v>
      </c>
      <c r="B21" s="97" t="s">
        <v>349</v>
      </c>
      <c r="C21" s="105">
        <v>790</v>
      </c>
      <c r="D21" s="105"/>
    </row>
    <row r="22" spans="1:4" ht="47.25" x14ac:dyDescent="0.25">
      <c r="A22" s="96">
        <v>2</v>
      </c>
      <c r="B22" s="21" t="s">
        <v>350</v>
      </c>
      <c r="C22" s="105">
        <v>40</v>
      </c>
      <c r="D22" s="105"/>
    </row>
    <row r="23" spans="1:4" x14ac:dyDescent="0.25">
      <c r="A23" s="338" t="s">
        <v>142</v>
      </c>
      <c r="B23" s="339"/>
      <c r="C23" s="339"/>
      <c r="D23" s="340"/>
    </row>
    <row r="24" spans="1:4" ht="47.25" x14ac:dyDescent="0.25">
      <c r="A24" s="96">
        <v>1</v>
      </c>
      <c r="B24" s="97" t="s">
        <v>351</v>
      </c>
      <c r="C24" s="105"/>
      <c r="D24" s="105"/>
    </row>
    <row r="25" spans="1:4" ht="31.5" x14ac:dyDescent="0.25">
      <c r="A25" s="96">
        <v>2</v>
      </c>
      <c r="B25" s="97" t="s">
        <v>352</v>
      </c>
      <c r="C25" s="105"/>
      <c r="D25" s="105"/>
    </row>
    <row r="26" spans="1:4" ht="47.25" x14ac:dyDescent="0.25">
      <c r="A26" s="96">
        <v>3</v>
      </c>
      <c r="B26" s="97" t="s">
        <v>353</v>
      </c>
      <c r="C26" s="105"/>
      <c r="D26" s="105"/>
    </row>
    <row r="27" spans="1:4" x14ac:dyDescent="0.25">
      <c r="A27" s="338" t="s">
        <v>144</v>
      </c>
      <c r="B27" s="339"/>
      <c r="C27" s="339"/>
      <c r="D27" s="340"/>
    </row>
    <row r="28" spans="1:4" x14ac:dyDescent="0.25">
      <c r="A28" s="96">
        <v>1</v>
      </c>
      <c r="B28" s="97" t="s">
        <v>354</v>
      </c>
      <c r="C28" s="105"/>
      <c r="D28" s="105"/>
    </row>
    <row r="29" spans="1:4" x14ac:dyDescent="0.25">
      <c r="A29" s="96">
        <v>2</v>
      </c>
      <c r="B29" s="97" t="s">
        <v>355</v>
      </c>
      <c r="C29" s="105"/>
      <c r="D29" s="105"/>
    </row>
    <row r="30" spans="1:4" x14ac:dyDescent="0.25">
      <c r="A30" s="96">
        <v>3</v>
      </c>
      <c r="B30" s="97" t="s">
        <v>356</v>
      </c>
      <c r="C30" s="105"/>
      <c r="D30" s="105"/>
    </row>
    <row r="31" spans="1:4" ht="31.5" x14ac:dyDescent="0.25">
      <c r="A31" s="96">
        <v>4</v>
      </c>
      <c r="B31" s="97" t="s">
        <v>357</v>
      </c>
      <c r="C31" s="105"/>
      <c r="D31" s="105"/>
    </row>
    <row r="32" spans="1:4" ht="31.5" x14ac:dyDescent="0.25">
      <c r="A32" s="96">
        <v>5</v>
      </c>
      <c r="B32" s="97" t="s">
        <v>358</v>
      </c>
      <c r="C32" s="105"/>
      <c r="D32" s="105"/>
    </row>
    <row r="33" spans="1:4" ht="47.25" x14ac:dyDescent="0.25">
      <c r="A33" s="96">
        <v>6</v>
      </c>
      <c r="B33" s="97" t="s">
        <v>359</v>
      </c>
      <c r="C33" s="105"/>
      <c r="D33" s="105"/>
    </row>
    <row r="34" spans="1:4" s="106" customFormat="1" x14ac:dyDescent="0.25">
      <c r="A34" s="336" t="s">
        <v>151</v>
      </c>
      <c r="B34" s="337"/>
      <c r="C34" s="182">
        <f>SUM(C8:C13,C15:C19,C21:C22,C24:C26,C28:C33)</f>
        <v>67665</v>
      </c>
      <c r="D34" s="182">
        <f>SUM(D8:D13,D15:D19,D21:D22,D24:D26,D28:D33)</f>
        <v>692</v>
      </c>
    </row>
  </sheetData>
  <sheetProtection password="C60F" sheet="1" objects="1" scenarios="1"/>
  <mergeCells count="9">
    <mergeCell ref="A34:B34"/>
    <mergeCell ref="A27:D27"/>
    <mergeCell ref="A20:D20"/>
    <mergeCell ref="A1:D1"/>
    <mergeCell ref="A2:D2"/>
    <mergeCell ref="A23:D23"/>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view="pageBreakPreview" zoomScale="90" zoomScaleSheetLayoutView="90" workbookViewId="0">
      <pane ySplit="6" topLeftCell="A7" activePane="bottomLeft" state="frozen"/>
      <selection pane="bottomLeft" activeCell="I20" sqref="I20"/>
    </sheetView>
  </sheetViews>
  <sheetFormatPr defaultRowHeight="15" x14ac:dyDescent="0.25"/>
  <cols>
    <col min="1" max="1" width="5" style="140" customWidth="1"/>
    <col min="2" max="2" width="63.85546875" style="140" customWidth="1"/>
    <col min="3" max="4" width="9.42578125" style="140" customWidth="1"/>
    <col min="5" max="5" width="13.28515625" style="140" bestFit="1" customWidth="1"/>
    <col min="6" max="6" width="12.5703125" style="140" customWidth="1"/>
    <col min="7" max="8" width="9.42578125" style="140" customWidth="1"/>
    <col min="9" max="9" width="13.28515625" style="140" customWidth="1"/>
    <col min="10" max="10" width="12.5703125" style="140" customWidth="1"/>
    <col min="11" max="12" width="9.42578125" style="140" customWidth="1"/>
    <col min="13" max="13" width="13.28515625" style="140" customWidth="1"/>
    <col min="14" max="14" width="12.5703125" style="140" customWidth="1"/>
    <col min="15" max="16384" width="9.140625" style="140"/>
  </cols>
  <sheetData>
    <row r="1" spans="1:14" s="107" customFormat="1" ht="19.5" x14ac:dyDescent="0.25">
      <c r="A1" s="345" t="s">
        <v>360</v>
      </c>
      <c r="B1" s="345"/>
      <c r="C1" s="345"/>
      <c r="D1" s="345"/>
      <c r="E1" s="345"/>
      <c r="F1" s="345"/>
      <c r="G1" s="345"/>
      <c r="H1" s="345"/>
      <c r="I1" s="345"/>
      <c r="J1" s="345"/>
      <c r="K1" s="345"/>
      <c r="L1" s="345"/>
      <c r="M1" s="345"/>
      <c r="N1" s="345"/>
    </row>
    <row r="2" spans="1:14" s="107" customFormat="1" x14ac:dyDescent="0.25">
      <c r="A2" s="108"/>
      <c r="B2" s="109"/>
      <c r="C2" s="108"/>
      <c r="D2" s="108"/>
      <c r="E2" s="108"/>
      <c r="F2" s="108"/>
      <c r="G2" s="108"/>
      <c r="H2" s="108"/>
      <c r="I2" s="108"/>
      <c r="J2" s="108"/>
    </row>
    <row r="3" spans="1:14" s="110" customFormat="1" ht="15.75" customHeight="1" x14ac:dyDescent="0.25">
      <c r="A3" s="348" t="s">
        <v>29</v>
      </c>
      <c r="B3" s="351" t="s">
        <v>303</v>
      </c>
      <c r="C3" s="342" t="s">
        <v>304</v>
      </c>
      <c r="D3" s="343"/>
      <c r="E3" s="343"/>
      <c r="F3" s="343"/>
      <c r="G3" s="343"/>
      <c r="H3" s="343"/>
      <c r="I3" s="343"/>
      <c r="J3" s="343"/>
      <c r="K3" s="343"/>
      <c r="L3" s="343"/>
      <c r="M3" s="343"/>
      <c r="N3" s="344"/>
    </row>
    <row r="4" spans="1:14" s="110" customFormat="1" ht="15.75" x14ac:dyDescent="0.25">
      <c r="A4" s="349"/>
      <c r="B4" s="352"/>
      <c r="C4" s="342" t="s">
        <v>43</v>
      </c>
      <c r="D4" s="343"/>
      <c r="E4" s="343"/>
      <c r="F4" s="344"/>
      <c r="G4" s="346" t="s">
        <v>149</v>
      </c>
      <c r="H4" s="343"/>
      <c r="I4" s="343"/>
      <c r="J4" s="347"/>
      <c r="K4" s="342" t="s">
        <v>152</v>
      </c>
      <c r="L4" s="343"/>
      <c r="M4" s="343"/>
      <c r="N4" s="344"/>
    </row>
    <row r="5" spans="1:14" s="110" customFormat="1" ht="45" x14ac:dyDescent="0.25">
      <c r="A5" s="350"/>
      <c r="B5" s="353"/>
      <c r="C5" s="111" t="s">
        <v>318</v>
      </c>
      <c r="D5" s="112" t="s">
        <v>49</v>
      </c>
      <c r="E5" s="112" t="s">
        <v>319</v>
      </c>
      <c r="F5" s="113" t="s">
        <v>51</v>
      </c>
      <c r="G5" s="114" t="s">
        <v>318</v>
      </c>
      <c r="H5" s="112" t="s">
        <v>49</v>
      </c>
      <c r="I5" s="112" t="s">
        <v>319</v>
      </c>
      <c r="J5" s="115" t="s">
        <v>51</v>
      </c>
      <c r="K5" s="111" t="s">
        <v>318</v>
      </c>
      <c r="L5" s="112" t="s">
        <v>49</v>
      </c>
      <c r="M5" s="112" t="s">
        <v>319</v>
      </c>
      <c r="N5" s="113" t="s">
        <v>51</v>
      </c>
    </row>
    <row r="6" spans="1:14" s="110" customFormat="1" ht="15.75" x14ac:dyDescent="0.25">
      <c r="A6" s="112">
        <v>1</v>
      </c>
      <c r="B6" s="116">
        <v>2</v>
      </c>
      <c r="C6" s="111">
        <v>3</v>
      </c>
      <c r="D6" s="112">
        <v>4</v>
      </c>
      <c r="E6" s="112">
        <v>5</v>
      </c>
      <c r="F6" s="117">
        <v>6</v>
      </c>
      <c r="G6" s="114">
        <v>7</v>
      </c>
      <c r="H6" s="112">
        <v>8</v>
      </c>
      <c r="I6" s="112">
        <v>9</v>
      </c>
      <c r="J6" s="116">
        <v>10</v>
      </c>
      <c r="K6" s="111">
        <v>11</v>
      </c>
      <c r="L6" s="112">
        <v>12</v>
      </c>
      <c r="M6" s="112">
        <v>13</v>
      </c>
      <c r="N6" s="117">
        <v>14</v>
      </c>
    </row>
    <row r="7" spans="1:14" s="110" customFormat="1" ht="31.5" x14ac:dyDescent="0.25">
      <c r="A7" s="118">
        <v>1</v>
      </c>
      <c r="B7" s="119" t="s">
        <v>305</v>
      </c>
      <c r="C7" s="183">
        <f>SUM(D7:F7)</f>
        <v>11</v>
      </c>
      <c r="D7" s="184">
        <f>SUM(D9:D10)</f>
        <v>0</v>
      </c>
      <c r="E7" s="184">
        <f t="shared" ref="E7:F7" si="0">SUM(E9:E10)</f>
        <v>11</v>
      </c>
      <c r="F7" s="185">
        <f t="shared" si="0"/>
        <v>0</v>
      </c>
      <c r="G7" s="186">
        <f>SUM(H7:J7)</f>
        <v>0</v>
      </c>
      <c r="H7" s="184">
        <f>SUM(H9:H10)</f>
        <v>0</v>
      </c>
      <c r="I7" s="184">
        <f t="shared" ref="I7:N7" si="1">SUM(I9:I10)</f>
        <v>0</v>
      </c>
      <c r="J7" s="187">
        <f t="shared" si="1"/>
        <v>0</v>
      </c>
      <c r="K7" s="183">
        <f>SUM(L7:N7)</f>
        <v>0</v>
      </c>
      <c r="L7" s="184">
        <f>SUM(L9:L10)</f>
        <v>0</v>
      </c>
      <c r="M7" s="184">
        <f>SUM(M9:M10)</f>
        <v>0</v>
      </c>
      <c r="N7" s="185">
        <f t="shared" si="1"/>
        <v>0</v>
      </c>
    </row>
    <row r="8" spans="1:14" s="110" customFormat="1" ht="15.75" x14ac:dyDescent="0.25">
      <c r="A8" s="125"/>
      <c r="B8" s="126" t="s">
        <v>140</v>
      </c>
      <c r="C8" s="127"/>
      <c r="D8" s="128"/>
      <c r="E8" s="128"/>
      <c r="F8" s="129"/>
      <c r="G8" s="130"/>
      <c r="H8" s="128"/>
      <c r="I8" s="128"/>
      <c r="J8" s="131"/>
      <c r="K8" s="127"/>
      <c r="L8" s="128"/>
      <c r="M8" s="128"/>
      <c r="N8" s="129"/>
    </row>
    <row r="9" spans="1:14" s="110" customFormat="1" ht="15.75" x14ac:dyDescent="0.25">
      <c r="A9" s="132"/>
      <c r="B9" s="133" t="s">
        <v>310</v>
      </c>
      <c r="C9" s="188">
        <f>SUM(D9:F9)</f>
        <v>10</v>
      </c>
      <c r="D9" s="135"/>
      <c r="E9" s="135">
        <v>10</v>
      </c>
      <c r="F9" s="136"/>
      <c r="G9" s="189">
        <f>SUM(H9:J9)</f>
        <v>0</v>
      </c>
      <c r="H9" s="135"/>
      <c r="I9" s="135"/>
      <c r="J9" s="138"/>
      <c r="K9" s="188">
        <f>SUM(L9:N9)</f>
        <v>0</v>
      </c>
      <c r="L9" s="135"/>
      <c r="M9" s="135"/>
      <c r="N9" s="136"/>
    </row>
    <row r="10" spans="1:14" s="110" customFormat="1" ht="15.75" x14ac:dyDescent="0.25">
      <c r="A10" s="132"/>
      <c r="B10" s="133" t="s">
        <v>311</v>
      </c>
      <c r="C10" s="188">
        <f>SUM(D10:F10)</f>
        <v>1</v>
      </c>
      <c r="D10" s="135"/>
      <c r="E10" s="135">
        <v>1</v>
      </c>
      <c r="F10" s="136"/>
      <c r="G10" s="189">
        <f>SUM(H10:J10)</f>
        <v>0</v>
      </c>
      <c r="H10" s="135"/>
      <c r="I10" s="135"/>
      <c r="J10" s="138"/>
      <c r="K10" s="188">
        <f>SUM(L10:N10)</f>
        <v>0</v>
      </c>
      <c r="L10" s="135"/>
      <c r="M10" s="135"/>
      <c r="N10" s="136"/>
    </row>
    <row r="11" spans="1:14" s="110" customFormat="1" ht="63" x14ac:dyDescent="0.25">
      <c r="A11" s="118">
        <v>2</v>
      </c>
      <c r="B11" s="119" t="s">
        <v>312</v>
      </c>
      <c r="C11" s="183">
        <f>SUM(D11:F11)</f>
        <v>0</v>
      </c>
      <c r="D11" s="184">
        <f>SUM(D13:D14)</f>
        <v>0</v>
      </c>
      <c r="E11" s="184">
        <f t="shared" ref="E11:F11" si="2">SUM(E13:E14)</f>
        <v>0</v>
      </c>
      <c r="F11" s="185">
        <f t="shared" si="2"/>
        <v>0</v>
      </c>
      <c r="G11" s="186">
        <f>SUM(H11:J11)</f>
        <v>5</v>
      </c>
      <c r="H11" s="184">
        <f>SUM(H13:H14)</f>
        <v>0</v>
      </c>
      <c r="I11" s="184">
        <f t="shared" ref="I11:J11" si="3">SUM(I13:I14)</f>
        <v>5</v>
      </c>
      <c r="J11" s="187">
        <f t="shared" si="3"/>
        <v>0</v>
      </c>
      <c r="K11" s="183">
        <f>SUM(L11:N11)</f>
        <v>0</v>
      </c>
      <c r="L11" s="184">
        <f t="shared" ref="L11:N11" si="4">SUM(L13:L14)</f>
        <v>0</v>
      </c>
      <c r="M11" s="184">
        <f t="shared" si="4"/>
        <v>0</v>
      </c>
      <c r="N11" s="185">
        <f t="shared" si="4"/>
        <v>0</v>
      </c>
    </row>
    <row r="12" spans="1:14" s="110" customFormat="1" ht="15.75" x14ac:dyDescent="0.25">
      <c r="A12" s="125"/>
      <c r="B12" s="126" t="s">
        <v>140</v>
      </c>
      <c r="C12" s="127"/>
      <c r="D12" s="128"/>
      <c r="E12" s="128"/>
      <c r="F12" s="129"/>
      <c r="G12" s="130"/>
      <c r="H12" s="128"/>
      <c r="I12" s="128"/>
      <c r="J12" s="131"/>
      <c r="K12" s="127"/>
      <c r="L12" s="128"/>
      <c r="M12" s="128"/>
      <c r="N12" s="129"/>
    </row>
    <row r="13" spans="1:14" s="110" customFormat="1" ht="15.75" x14ac:dyDescent="0.25">
      <c r="A13" s="132"/>
      <c r="B13" s="133" t="s">
        <v>310</v>
      </c>
      <c r="C13" s="188">
        <f>SUM(D13:F13)</f>
        <v>0</v>
      </c>
      <c r="D13" s="135"/>
      <c r="E13" s="135"/>
      <c r="F13" s="136"/>
      <c r="G13" s="189">
        <f>SUM(H13:J13)</f>
        <v>3</v>
      </c>
      <c r="H13" s="135"/>
      <c r="I13" s="135">
        <v>3</v>
      </c>
      <c r="J13" s="138"/>
      <c r="K13" s="188">
        <f>SUM(L13:N13)</f>
        <v>0</v>
      </c>
      <c r="L13" s="135"/>
      <c r="M13" s="135"/>
      <c r="N13" s="136"/>
    </row>
    <row r="14" spans="1:14" s="110" customFormat="1" ht="15.75" x14ac:dyDescent="0.25">
      <c r="A14" s="132"/>
      <c r="B14" s="133" t="s">
        <v>311</v>
      </c>
      <c r="C14" s="188">
        <f>SUM(D14:F14)</f>
        <v>0</v>
      </c>
      <c r="D14" s="135"/>
      <c r="E14" s="135"/>
      <c r="F14" s="136"/>
      <c r="G14" s="189">
        <f>SUM(H14:J14)</f>
        <v>2</v>
      </c>
      <c r="H14" s="135"/>
      <c r="I14" s="135">
        <v>2</v>
      </c>
      <c r="J14" s="138"/>
      <c r="K14" s="188">
        <f>SUM(L14:N14)</f>
        <v>0</v>
      </c>
      <c r="L14" s="135"/>
      <c r="M14" s="135"/>
      <c r="N14" s="136"/>
    </row>
    <row r="15" spans="1:14" s="110" customFormat="1" ht="31.5" x14ac:dyDescent="0.25">
      <c r="A15" s="118">
        <v>3</v>
      </c>
      <c r="B15" s="119" t="s">
        <v>306</v>
      </c>
      <c r="C15" s="183">
        <f>SUM(D15:F15)</f>
        <v>11</v>
      </c>
      <c r="D15" s="184">
        <f>SUM(D17:D18)</f>
        <v>0</v>
      </c>
      <c r="E15" s="184">
        <f t="shared" ref="E15:F15" si="5">SUM(E17:E18)</f>
        <v>11</v>
      </c>
      <c r="F15" s="185">
        <f t="shared" si="5"/>
        <v>0</v>
      </c>
      <c r="G15" s="186">
        <f>SUM(H15:J15)</f>
        <v>0</v>
      </c>
      <c r="H15" s="184">
        <f t="shared" ref="H15:J15" si="6">SUM(H17:H18)</f>
        <v>0</v>
      </c>
      <c r="I15" s="184">
        <f t="shared" si="6"/>
        <v>0</v>
      </c>
      <c r="J15" s="187">
        <f t="shared" si="6"/>
        <v>0</v>
      </c>
      <c r="K15" s="183">
        <f>SUM(L15:N15)</f>
        <v>0</v>
      </c>
      <c r="L15" s="184">
        <f t="shared" ref="L15:N15" si="7">SUM(L17:L18)</f>
        <v>0</v>
      </c>
      <c r="M15" s="184">
        <f t="shared" si="7"/>
        <v>0</v>
      </c>
      <c r="N15" s="185">
        <f t="shared" si="7"/>
        <v>0</v>
      </c>
    </row>
    <row r="16" spans="1:14" s="110" customFormat="1" ht="15.75" x14ac:dyDescent="0.25">
      <c r="A16" s="125"/>
      <c r="B16" s="126" t="s">
        <v>140</v>
      </c>
      <c r="C16" s="127"/>
      <c r="D16" s="128"/>
      <c r="E16" s="128"/>
      <c r="F16" s="129"/>
      <c r="G16" s="130"/>
      <c r="H16" s="128"/>
      <c r="I16" s="128"/>
      <c r="J16" s="131"/>
      <c r="K16" s="127"/>
      <c r="L16" s="128"/>
      <c r="M16" s="128"/>
      <c r="N16" s="129"/>
    </row>
    <row r="17" spans="1:14" s="110" customFormat="1" ht="15.75" x14ac:dyDescent="0.25">
      <c r="A17" s="132"/>
      <c r="B17" s="133" t="s">
        <v>310</v>
      </c>
      <c r="C17" s="188">
        <f t="shared" ref="C17:C18" si="8">SUM(D17:F17)</f>
        <v>10</v>
      </c>
      <c r="D17" s="135"/>
      <c r="E17" s="135">
        <v>10</v>
      </c>
      <c r="F17" s="136"/>
      <c r="G17" s="189">
        <f>SUM(H17:J17)</f>
        <v>0</v>
      </c>
      <c r="H17" s="135"/>
      <c r="I17" s="135"/>
      <c r="J17" s="138"/>
      <c r="K17" s="188">
        <f>SUM(L17:N17)</f>
        <v>0</v>
      </c>
      <c r="L17" s="135"/>
      <c r="M17" s="135"/>
      <c r="N17" s="136"/>
    </row>
    <row r="18" spans="1:14" s="110" customFormat="1" ht="15.75" x14ac:dyDescent="0.25">
      <c r="A18" s="132"/>
      <c r="B18" s="133" t="s">
        <v>311</v>
      </c>
      <c r="C18" s="188">
        <f t="shared" si="8"/>
        <v>1</v>
      </c>
      <c r="D18" s="135"/>
      <c r="E18" s="135">
        <v>1</v>
      </c>
      <c r="F18" s="136"/>
      <c r="G18" s="189">
        <f>SUM(H18:J18)</f>
        <v>0</v>
      </c>
      <c r="H18" s="135"/>
      <c r="I18" s="135"/>
      <c r="J18" s="138"/>
      <c r="K18" s="188">
        <f>SUM(L18:N18)</f>
        <v>0</v>
      </c>
      <c r="L18" s="135"/>
      <c r="M18" s="135"/>
      <c r="N18" s="136"/>
    </row>
    <row r="19" spans="1:14" s="110" customFormat="1" ht="15.75" x14ac:dyDescent="0.25">
      <c r="A19" s="118">
        <v>4</v>
      </c>
      <c r="B19" s="119" t="s">
        <v>307</v>
      </c>
      <c r="C19" s="120"/>
      <c r="D19" s="121"/>
      <c r="E19" s="121"/>
      <c r="F19" s="122"/>
      <c r="G19" s="123"/>
      <c r="H19" s="121"/>
      <c r="I19" s="121"/>
      <c r="J19" s="124"/>
      <c r="K19" s="120"/>
      <c r="L19" s="121"/>
      <c r="M19" s="121"/>
      <c r="N19" s="122"/>
    </row>
    <row r="20" spans="1:14" s="110" customFormat="1" ht="15.75" x14ac:dyDescent="0.25">
      <c r="A20" s="125"/>
      <c r="B20" s="126" t="s">
        <v>308</v>
      </c>
      <c r="C20" s="127"/>
      <c r="D20" s="128"/>
      <c r="E20" s="128"/>
      <c r="F20" s="129"/>
      <c r="G20" s="130"/>
      <c r="H20" s="128"/>
      <c r="I20" s="128"/>
      <c r="J20" s="131"/>
      <c r="K20" s="127"/>
      <c r="L20" s="128"/>
      <c r="M20" s="128"/>
      <c r="N20" s="129"/>
    </row>
    <row r="21" spans="1:14" s="110" customFormat="1" ht="15.75" x14ac:dyDescent="0.25">
      <c r="A21" s="132"/>
      <c r="B21" s="133" t="s">
        <v>313</v>
      </c>
      <c r="C21" s="134"/>
      <c r="D21" s="135"/>
      <c r="E21" s="135">
        <v>154.9</v>
      </c>
      <c r="F21" s="136"/>
      <c r="G21" s="137"/>
      <c r="H21" s="135"/>
      <c r="I21" s="135"/>
      <c r="J21" s="138"/>
      <c r="K21" s="134"/>
      <c r="L21" s="135"/>
      <c r="M21" s="135"/>
      <c r="N21" s="136"/>
    </row>
    <row r="22" spans="1:14" s="110" customFormat="1" ht="15.75" x14ac:dyDescent="0.25">
      <c r="A22" s="132"/>
      <c r="B22" s="139" t="s">
        <v>314</v>
      </c>
      <c r="C22" s="134"/>
      <c r="D22" s="135"/>
      <c r="E22" s="135">
        <v>125.53</v>
      </c>
      <c r="F22" s="136"/>
      <c r="G22" s="137"/>
      <c r="H22" s="135"/>
      <c r="I22" s="135"/>
      <c r="J22" s="138"/>
      <c r="K22" s="134"/>
      <c r="L22" s="135"/>
      <c r="M22" s="135"/>
      <c r="N22" s="136"/>
    </row>
    <row r="23" spans="1:14" s="110" customFormat="1" ht="15.75" x14ac:dyDescent="0.25">
      <c r="A23" s="118">
        <v>5</v>
      </c>
      <c r="B23" s="119" t="s">
        <v>309</v>
      </c>
      <c r="C23" s="120"/>
      <c r="D23" s="121"/>
      <c r="E23" s="121"/>
      <c r="F23" s="122"/>
      <c r="G23" s="123"/>
      <c r="H23" s="121"/>
      <c r="I23" s="121"/>
      <c r="J23" s="124"/>
      <c r="K23" s="120"/>
      <c r="L23" s="121"/>
      <c r="M23" s="121"/>
      <c r="N23" s="122"/>
    </row>
    <row r="24" spans="1:14" s="110" customFormat="1" ht="15.75" x14ac:dyDescent="0.25">
      <c r="A24" s="125"/>
      <c r="B24" s="126" t="s">
        <v>308</v>
      </c>
      <c r="C24" s="127"/>
      <c r="D24" s="128"/>
      <c r="E24" s="128"/>
      <c r="F24" s="129"/>
      <c r="G24" s="130"/>
      <c r="H24" s="128"/>
      <c r="I24" s="128"/>
      <c r="J24" s="131"/>
      <c r="K24" s="127"/>
      <c r="L24" s="128"/>
      <c r="M24" s="128"/>
      <c r="N24" s="129"/>
    </row>
    <row r="25" spans="1:14" s="110" customFormat="1" ht="15.75" x14ac:dyDescent="0.25">
      <c r="A25" s="132"/>
      <c r="B25" s="133" t="s">
        <v>313</v>
      </c>
      <c r="C25" s="134"/>
      <c r="D25" s="135"/>
      <c r="E25" s="135">
        <v>129.76</v>
      </c>
      <c r="F25" s="136"/>
      <c r="G25" s="137"/>
      <c r="H25" s="135"/>
      <c r="I25" s="135"/>
      <c r="J25" s="138"/>
      <c r="K25" s="134"/>
      <c r="L25" s="135"/>
      <c r="M25" s="135"/>
      <c r="N25" s="136"/>
    </row>
    <row r="26" spans="1:14" s="110" customFormat="1" ht="15.75" x14ac:dyDescent="0.25">
      <c r="A26" s="132"/>
      <c r="B26" s="139" t="s">
        <v>314</v>
      </c>
      <c r="C26" s="134"/>
      <c r="D26" s="135"/>
      <c r="E26" s="135">
        <v>125.53</v>
      </c>
      <c r="F26" s="136"/>
      <c r="G26" s="137"/>
      <c r="H26" s="135"/>
      <c r="I26" s="135"/>
      <c r="J26" s="138"/>
      <c r="K26" s="134"/>
      <c r="L26" s="135"/>
      <c r="M26" s="135"/>
      <c r="N26" s="136"/>
    </row>
    <row r="27" spans="1:14" s="110" customFormat="1" ht="15.75" x14ac:dyDescent="0.25">
      <c r="A27" s="118">
        <v>6</v>
      </c>
      <c r="B27" s="119" t="s">
        <v>315</v>
      </c>
      <c r="C27" s="120"/>
      <c r="D27" s="121"/>
      <c r="E27" s="128">
        <v>141.87</v>
      </c>
      <c r="F27" s="122"/>
      <c r="G27" s="123"/>
      <c r="H27" s="121"/>
      <c r="I27" s="121"/>
      <c r="J27" s="124"/>
      <c r="K27" s="120"/>
      <c r="L27" s="121"/>
      <c r="M27" s="121"/>
      <c r="N27" s="122"/>
    </row>
    <row r="28" spans="1:14" s="110" customFormat="1" ht="15.75" x14ac:dyDescent="0.25">
      <c r="A28" s="125"/>
      <c r="B28" s="126" t="s">
        <v>140</v>
      </c>
      <c r="C28" s="127"/>
      <c r="D28" s="128"/>
      <c r="E28" s="128"/>
      <c r="F28" s="129"/>
      <c r="G28" s="130"/>
      <c r="H28" s="128"/>
      <c r="I28" s="128"/>
      <c r="J28" s="131"/>
      <c r="K28" s="127"/>
      <c r="L28" s="128"/>
      <c r="M28" s="128"/>
      <c r="N28" s="129"/>
    </row>
    <row r="29" spans="1:14" s="110" customFormat="1" ht="15.75" x14ac:dyDescent="0.25">
      <c r="A29" s="132"/>
      <c r="B29" s="133" t="s">
        <v>316</v>
      </c>
      <c r="C29" s="134"/>
      <c r="D29" s="135"/>
      <c r="E29" s="135">
        <v>142.88999999999999</v>
      </c>
      <c r="F29" s="136"/>
      <c r="G29" s="137"/>
      <c r="H29" s="135"/>
      <c r="I29" s="135"/>
      <c r="J29" s="138"/>
      <c r="K29" s="134"/>
      <c r="L29" s="135"/>
      <c r="M29" s="135"/>
      <c r="N29" s="136"/>
    </row>
    <row r="30" spans="1:14" s="110" customFormat="1" ht="31.5" x14ac:dyDescent="0.25">
      <c r="A30" s="132"/>
      <c r="B30" s="133" t="s">
        <v>317</v>
      </c>
      <c r="C30" s="134"/>
      <c r="D30" s="135"/>
      <c r="E30" s="135">
        <v>125.53</v>
      </c>
      <c r="F30" s="136"/>
      <c r="G30" s="137"/>
      <c r="H30" s="135"/>
      <c r="I30" s="135"/>
      <c r="J30" s="138"/>
      <c r="K30" s="134"/>
      <c r="L30" s="135"/>
      <c r="M30" s="135"/>
      <c r="N30" s="136"/>
    </row>
    <row r="31" spans="1:14" ht="41.25" customHeight="1" x14ac:dyDescent="0.25">
      <c r="A31" s="341" t="s">
        <v>361</v>
      </c>
      <c r="B31" s="341"/>
      <c r="C31" s="341"/>
      <c r="D31" s="341"/>
      <c r="E31" s="341"/>
      <c r="F31" s="341"/>
      <c r="G31" s="341"/>
      <c r="H31" s="341"/>
      <c r="I31" s="341"/>
      <c r="J31" s="341"/>
      <c r="K31" s="341"/>
      <c r="L31" s="341"/>
      <c r="M31" s="341"/>
      <c r="N31" s="341"/>
    </row>
  </sheetData>
  <sheetProtection password="C60F" sheet="1" objects="1" scenarios="1"/>
  <mergeCells count="8">
    <mergeCell ref="A31:N31"/>
    <mergeCell ref="K4:N4"/>
    <mergeCell ref="C3:N3"/>
    <mergeCell ref="A1:N1"/>
    <mergeCell ref="G4:J4"/>
    <mergeCell ref="A3:A5"/>
    <mergeCell ref="B3:B5"/>
    <mergeCell ref="C4:F4"/>
  </mergeCells>
  <pageMargins left="0.39370078740157483" right="0.39370078740157483" top="0.59055118110236227" bottom="0.39370078740157483" header="0.31496062992125984" footer="0.31496062992125984"/>
  <pageSetup paperSize="9" scale="6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6"/>
  <sheetViews>
    <sheetView view="pageBreakPreview" topLeftCell="A10" zoomScale="90" zoomScaleSheetLayoutView="90" workbookViewId="0">
      <selection activeCell="C9" sqref="C9"/>
    </sheetView>
  </sheetViews>
  <sheetFormatPr defaultRowHeight="15" x14ac:dyDescent="0.25"/>
  <cols>
    <col min="1" max="1" width="21.42578125" style="140" customWidth="1"/>
    <col min="2" max="6" width="23.7109375" style="140" customWidth="1"/>
    <col min="7" max="16384" width="9.140625" style="140"/>
  </cols>
  <sheetData>
    <row r="1" spans="1:6" s="107" customFormat="1" ht="16.5" x14ac:dyDescent="0.25">
      <c r="A1" s="345" t="s">
        <v>384</v>
      </c>
      <c r="B1" s="345"/>
      <c r="C1" s="345"/>
      <c r="D1" s="345"/>
      <c r="E1" s="345"/>
      <c r="F1" s="345"/>
    </row>
    <row r="2" spans="1:6" s="107" customFormat="1" x14ac:dyDescent="0.25">
      <c r="A2" s="108"/>
      <c r="B2" s="108"/>
      <c r="C2" s="108"/>
      <c r="D2" s="108"/>
      <c r="E2" s="108"/>
      <c r="F2" s="108"/>
    </row>
    <row r="3" spans="1:6" s="110" customFormat="1" ht="47.25" x14ac:dyDescent="0.25">
      <c r="A3" s="112"/>
      <c r="B3" s="92" t="s">
        <v>173</v>
      </c>
      <c r="C3" s="92" t="s">
        <v>150</v>
      </c>
      <c r="D3" s="92" t="s">
        <v>144</v>
      </c>
      <c r="E3" s="92" t="s">
        <v>145</v>
      </c>
      <c r="F3" s="92" t="s">
        <v>143</v>
      </c>
    </row>
    <row r="4" spans="1:6" s="110" customFormat="1" ht="63" x14ac:dyDescent="0.25">
      <c r="A4" s="21" t="s">
        <v>383</v>
      </c>
      <c r="B4" s="224" t="s">
        <v>572</v>
      </c>
      <c r="C4" s="21"/>
      <c r="D4" s="21"/>
      <c r="E4" s="224" t="s">
        <v>575</v>
      </c>
      <c r="F4" s="224" t="s">
        <v>576</v>
      </c>
    </row>
    <row r="5" spans="1:6" s="110" customFormat="1" ht="63" x14ac:dyDescent="0.25">
      <c r="A5" s="21" t="s">
        <v>385</v>
      </c>
      <c r="B5" s="224" t="s">
        <v>573</v>
      </c>
      <c r="C5" s="21"/>
      <c r="D5" s="21"/>
      <c r="E5" s="224" t="s">
        <v>577</v>
      </c>
      <c r="F5" s="224" t="s">
        <v>578</v>
      </c>
    </row>
    <row r="6" spans="1:6" s="110" customFormat="1" ht="47.25" x14ac:dyDescent="0.25">
      <c r="A6" s="21" t="s">
        <v>389</v>
      </c>
      <c r="B6" s="224" t="s">
        <v>574</v>
      </c>
      <c r="C6" s="21"/>
      <c r="D6" s="21"/>
      <c r="E6" s="224" t="s">
        <v>574</v>
      </c>
      <c r="F6" s="224" t="s">
        <v>574</v>
      </c>
    </row>
    <row r="7" spans="1:6" s="110" customFormat="1" ht="63" x14ac:dyDescent="0.25">
      <c r="A7" s="21" t="s">
        <v>395</v>
      </c>
      <c r="B7" s="224" t="s">
        <v>581</v>
      </c>
      <c r="C7" s="141"/>
      <c r="D7" s="141"/>
      <c r="E7" s="141" t="s">
        <v>580</v>
      </c>
      <c r="F7" s="141" t="s">
        <v>579</v>
      </c>
    </row>
    <row r="8" spans="1:6" s="110" customFormat="1" ht="48" thickBot="1" x14ac:dyDescent="0.3">
      <c r="A8" s="142" t="s">
        <v>396</v>
      </c>
      <c r="B8" s="230" t="s">
        <v>591</v>
      </c>
      <c r="C8" s="143"/>
      <c r="D8" s="143"/>
      <c r="E8" s="231" t="s">
        <v>592</v>
      </c>
      <c r="F8" s="231" t="s">
        <v>593</v>
      </c>
    </row>
    <row r="9" spans="1:6" ht="94.5" x14ac:dyDescent="0.25">
      <c r="A9" s="144" t="s">
        <v>386</v>
      </c>
      <c r="B9" s="145" t="s">
        <v>590</v>
      </c>
      <c r="C9" s="145"/>
      <c r="D9" s="145"/>
      <c r="E9" s="145" t="s">
        <v>582</v>
      </c>
      <c r="F9" s="145" t="s">
        <v>583</v>
      </c>
    </row>
    <row r="10" spans="1:6" ht="105" x14ac:dyDescent="0.25">
      <c r="A10" s="21" t="s">
        <v>390</v>
      </c>
      <c r="B10" s="145" t="s">
        <v>588</v>
      </c>
      <c r="C10" s="146"/>
      <c r="D10" s="146"/>
      <c r="E10" s="145" t="s">
        <v>585</v>
      </c>
      <c r="F10" s="146" t="s">
        <v>586</v>
      </c>
    </row>
    <row r="11" spans="1:6" ht="47.25" x14ac:dyDescent="0.25">
      <c r="A11" s="21" t="s">
        <v>387</v>
      </c>
      <c r="B11" s="146" t="s">
        <v>589</v>
      </c>
      <c r="C11" s="146"/>
      <c r="D11" s="146"/>
      <c r="E11" s="146" t="s">
        <v>587</v>
      </c>
      <c r="F11" s="146" t="s">
        <v>584</v>
      </c>
    </row>
    <row r="12" spans="1:6" ht="32.25" thickBot="1" x14ac:dyDescent="0.3">
      <c r="A12" s="142" t="s">
        <v>388</v>
      </c>
      <c r="B12" s="232" t="s">
        <v>594</v>
      </c>
      <c r="C12" s="147"/>
      <c r="D12" s="147"/>
      <c r="E12" s="232" t="s">
        <v>592</v>
      </c>
      <c r="F12" s="232" t="s">
        <v>593</v>
      </c>
    </row>
    <row r="13" spans="1:6" ht="78.75" x14ac:dyDescent="0.25">
      <c r="A13" s="144" t="s">
        <v>391</v>
      </c>
      <c r="B13" s="145" t="s">
        <v>595</v>
      </c>
      <c r="C13" s="145"/>
      <c r="D13" s="145"/>
      <c r="E13" s="223" t="s">
        <v>577</v>
      </c>
      <c r="F13" s="223" t="s">
        <v>578</v>
      </c>
    </row>
    <row r="14" spans="1:6" ht="47.25" x14ac:dyDescent="0.25">
      <c r="A14" s="21" t="s">
        <v>392</v>
      </c>
      <c r="B14" s="146" t="s">
        <v>596</v>
      </c>
      <c r="C14" s="146"/>
      <c r="D14" s="146"/>
      <c r="E14" s="224" t="s">
        <v>574</v>
      </c>
      <c r="F14" s="224" t="s">
        <v>574</v>
      </c>
    </row>
    <row r="15" spans="1:6" ht="63" x14ac:dyDescent="0.25">
      <c r="A15" s="21" t="s">
        <v>393</v>
      </c>
      <c r="B15" s="146" t="s">
        <v>597</v>
      </c>
      <c r="C15" s="146"/>
      <c r="D15" s="146"/>
      <c r="E15" s="141" t="s">
        <v>580</v>
      </c>
      <c r="F15" s="141" t="s">
        <v>579</v>
      </c>
    </row>
    <row r="16" spans="1:6" ht="63.75" thickBot="1" x14ac:dyDescent="0.3">
      <c r="A16" s="21" t="s">
        <v>394</v>
      </c>
      <c r="B16" s="230" t="s">
        <v>591</v>
      </c>
      <c r="C16" s="146"/>
      <c r="D16" s="146"/>
      <c r="E16" s="233" t="s">
        <v>592</v>
      </c>
      <c r="F16" s="234" t="s">
        <v>593</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s>
  <pageMargins left="0.39370078740157483" right="0.39370078740157483" top="0.59055118110236227" bottom="0.39370078740157483" header="0.31496062992125984" footer="0.31496062992125984"/>
  <pageSetup paperSize="9" scale="68" fitToHeight="0" orientation="portrait"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16</vt:i4>
      </vt:variant>
    </vt:vector>
  </HeadingPairs>
  <TitlesOfParts>
    <vt:vector size="27"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V'!Заголовки_для_печати</vt:lpstr>
      <vt:lpstr>'Раздел VI'!Заголовки_для_печати</vt:lpstr>
      <vt:lpstr>Месяцы</vt:lpstr>
      <vt:lpstr>МО</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2019-07-19T05:40:19Z</dcterms:modified>
</cp:coreProperties>
</file>