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Программы и проекты\2014  Информационное общество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9" i="1" l="1"/>
  <c r="I39" i="1" s="1"/>
  <c r="F39" i="1"/>
  <c r="E39" i="1"/>
  <c r="I37" i="1"/>
  <c r="H37" i="1"/>
  <c r="G37" i="1"/>
  <c r="F37" i="1"/>
  <c r="E37" i="1"/>
  <c r="F35" i="1"/>
  <c r="G34" i="1"/>
  <c r="I34" i="1" s="1"/>
  <c r="F34" i="1"/>
  <c r="E34" i="1"/>
  <c r="E35" i="1" s="1"/>
  <c r="I33" i="1"/>
  <c r="H33" i="1"/>
  <c r="H39" i="1" s="1"/>
  <c r="G28" i="1"/>
  <c r="I28" i="1" s="1"/>
  <c r="F28" i="1"/>
  <c r="F29" i="1" s="1"/>
  <c r="E28" i="1"/>
  <c r="E29" i="1" s="1"/>
  <c r="I27" i="1"/>
  <c r="H27" i="1"/>
  <c r="H28" i="1" s="1"/>
  <c r="H29" i="1" s="1"/>
  <c r="E23" i="1"/>
  <c r="E36" i="1" s="1"/>
  <c r="E38" i="1" s="1"/>
  <c r="G22" i="1"/>
  <c r="I22" i="1" s="1"/>
  <c r="F22" i="1"/>
  <c r="F23" i="1" s="1"/>
  <c r="E22" i="1"/>
  <c r="I21" i="1"/>
  <c r="H21" i="1"/>
  <c r="H22" i="1" s="1"/>
  <c r="I20" i="1"/>
  <c r="H20" i="1"/>
  <c r="G18" i="1"/>
  <c r="G23" i="1" s="1"/>
  <c r="F18" i="1"/>
  <c r="E18" i="1"/>
  <c r="I17" i="1"/>
  <c r="H17" i="1"/>
  <c r="H18" i="1" s="1"/>
  <c r="H23" i="1" s="1"/>
  <c r="I16" i="1"/>
  <c r="H16" i="1"/>
  <c r="I23" i="1" l="1"/>
  <c r="F36" i="1"/>
  <c r="F38" i="1" s="1"/>
  <c r="I18" i="1"/>
  <c r="G29" i="1"/>
  <c r="I29" i="1" s="1"/>
  <c r="H34" i="1"/>
  <c r="H35" i="1" s="1"/>
  <c r="H36" i="1" s="1"/>
  <c r="H38" i="1" s="1"/>
  <c r="G35" i="1"/>
  <c r="I35" i="1" s="1"/>
  <c r="G36" i="1" l="1"/>
  <c r="G38" i="1" l="1"/>
  <c r="I38" i="1" s="1"/>
  <c r="I36" i="1"/>
</calcChain>
</file>

<file path=xl/sharedStrings.xml><?xml version="1.0" encoding="utf-8"?>
<sst xmlns="http://schemas.openxmlformats.org/spreadsheetml/2006/main" count="95" uniqueCount="68">
  <si>
    <t xml:space="preserve">Отчет </t>
  </si>
  <si>
    <t>об исполнении муниципальной программы</t>
  </si>
  <si>
    <t xml:space="preserve"> по состоянию на</t>
  </si>
  <si>
    <t>01 октября</t>
  </si>
  <si>
    <t>2017 г.</t>
  </si>
  <si>
    <t>"Развитие гражданского и информационного общества в городе Югорске на 2014-2020 годы"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</si>
  <si>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</si>
  <si>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</si>
  <si>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</si>
  <si>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</si>
  <si>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</si>
  <si>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</si>
  <si>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</si>
  <si>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</si>
  <si>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</si>
  <si>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</si>
  <si>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</si>
  <si>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</si>
  <si>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</si>
  <si>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</si>
  <si>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</si>
  <si>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</si>
  <si>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</si>
  <si>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</si>
  <si>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Подпрограмма 1: Электронный муниципалитет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</si>
  <si>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</si>
  <si>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1</t>
  </si>
  <si>
    <t>Формирование информационных веб-ресурсов и обеспечение доступа к ним (1,2)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</si>
  <si>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</si>
  <si>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</si>
  <si>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</si>
  <si>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</si>
  <si>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В результате использования информационного сервиса ежедневно выполняется мониторинг и анализ СМИ. Выполняется сопровождение системы электронного документооборота</t>
  </si>
  <si>
    <t>Итого по задаче 1:</t>
  </si>
  <si>
    <t>Задача 2: Обеспечение деятельности органов местного самоуправления города Югорска</t>
  </si>
  <si>
    <t>3</t>
  </si>
  <si>
    <t>Приобретение оборудования для оснащения рабочих мест, сопровождение и развитие  серверного узла (4)</t>
  </si>
  <si>
    <t>Выполняется сопровождение кондиционеров в серверной комнате. Приобретен сервер, средства вычислительной техники и запасные части к ним</t>
  </si>
  <si>
    <t>4</t>
  </si>
  <si>
    <t>Обеспечение информационной безопасности (5)</t>
  </si>
  <si>
    <t>Заключен контракт на оказание услуг по защите информации, исполнение будет завершено в октябре 2017 г.</t>
  </si>
  <si>
    <t>Итого по задаче 2:</t>
  </si>
  <si>
    <t>Итого по подпрограмме 1: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</si>
  <si>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</si>
  <si>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Подпрограмма 2: Информационное сопровождение деятельности органов местного самоуправления</t>
  </si>
  <si>
    <t>Задача 1: Обеспечение информационной открытости органов местного самоуправления города Югорска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</si>
  <si>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</si>
  <si>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Управление внутренней политики и общественных связей</t>
  </si>
  <si>
    <t>Осуществляется выпуск городского СМИ - газеты "Югорский вестник" - 38 номеров, приложение "Муниципальные правовые акты" — 38 номеров. В эфире "Югорск-ТВ" осуществляется ежедневное вещание на территории муниципального образования</t>
  </si>
  <si>
    <t>Итого по подпрограмме 2:</t>
  </si>
  <si>
    <t>Цель: Создание условий для развития социально ориентированной деятельности некоммерческих организаций в городе Югорске</t>
  </si>
  <si>
    <t>Подпрограмма 3: Поддержка социально ориентированных некоммерческих организаций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</si>
  <si>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</si>
  <si>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Организация и проведение конкурса социально значимых проектов для некоммерческих организаций города (8)</t>
  </si>
  <si>
    <t>Проведен конкурс проектов среди НКО, ведется работа по заключению договоров. Исполнение мероприятия перенесено на 4 квартал 2017 г.</t>
  </si>
  <si>
    <t>Итого по подпрограмме 3: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</si>
  <si>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</si>
  <si>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</si>
  <si>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</si>
  <si>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Соисполнитель: Управление внутренней политики и общественных связей</t>
  </si>
  <si>
    <t>Ефремов П.Н.</t>
  </si>
  <si>
    <t>Дергилев О.В.</t>
  </si>
  <si>
    <t>5-00-61</t>
  </si>
  <si>
    <t>ответственный исполнитель</t>
  </si>
  <si>
    <t>Шибанов А.Н.</t>
  </si>
  <si>
    <t>Иванова Н.М.</t>
  </si>
  <si>
    <t>соисполнитель 1</t>
  </si>
  <si>
    <r>
      <rPr>
        <sz val="11"/>
        <color rgb="FF26282F"/>
        <rFont val="Times New Roman"/>
        <family val="1"/>
        <charset val="204"/>
      </rP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03 октября 2017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</si>
</sst>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u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right" vertical="top" wrapText="1"/>
    </xf>
    <xf numFmtId="165" fontId="12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8" fillId="0" borderId="2" xfId="0" applyFont="1" applyBorder="1" applyAlignment="1">
      <alignment vertical="top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13" fillId="2" borderId="2" xfId="0" applyNumberFormat="1" applyFont="1" applyFill="1" applyBorder="1" applyAlignment="1">
      <alignment horizontal="right"/>
    </xf>
    <xf numFmtId="165" fontId="13" fillId="2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5" zoomScale="145" zoomScaleNormal="145" workbookViewId="0">
      <selection activeCell="F20" sqref="F20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customWidth="1"/>
    <col min="5" max="5" width="11.28515625" customWidth="1"/>
    <col min="6" max="6" width="11.42578125"/>
    <col min="7" max="7" width="11.28515625" customWidth="1"/>
    <col min="8" max="8" width="11.42578125"/>
    <col min="9" max="9" width="12.7109375" customWidth="1"/>
    <col min="10" max="10" width="37" customWidth="1"/>
    <col min="11" max="1025" width="8.7109375" customWidth="1"/>
  </cols>
  <sheetData>
    <row r="1" spans="1:10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.75" x14ac:dyDescent="0.25">
      <c r="A3" s="15"/>
      <c r="B3" s="15"/>
      <c r="C3" s="15"/>
      <c r="D3" s="16"/>
      <c r="E3" s="16" t="s">
        <v>2</v>
      </c>
      <c r="F3" s="17" t="s">
        <v>3</v>
      </c>
      <c r="G3" s="18" t="s">
        <v>4</v>
      </c>
      <c r="H3" s="15"/>
      <c r="I3" s="15"/>
      <c r="J3" s="15"/>
    </row>
    <row r="4" spans="1:10" ht="9.75" customHeight="1" x14ac:dyDescent="0.25">
      <c r="A4" s="19"/>
      <c r="G4" s="20"/>
    </row>
    <row r="5" spans="1:10" ht="16.5" customHeight="1" x14ac:dyDescent="0.25">
      <c r="A5" s="13" t="s">
        <v>5</v>
      </c>
      <c r="B5" s="13"/>
      <c r="C5" s="13"/>
      <c r="D5" s="13"/>
      <c r="E5" s="13"/>
      <c r="F5" s="13"/>
    </row>
    <row r="6" spans="1:10" x14ac:dyDescent="0.25">
      <c r="A6" s="12" t="s">
        <v>6</v>
      </c>
      <c r="B6" s="12"/>
      <c r="C6" s="12"/>
      <c r="D6" s="12"/>
    </row>
    <row r="7" spans="1:10" ht="15.75" x14ac:dyDescent="0.25">
      <c r="A7" s="11" t="s">
        <v>7</v>
      </c>
      <c r="B7" s="11"/>
      <c r="C7" s="11"/>
      <c r="D7" s="11"/>
      <c r="E7" s="11"/>
      <c r="F7" s="11"/>
    </row>
    <row r="8" spans="1:10" x14ac:dyDescent="0.25">
      <c r="A8" s="12" t="s">
        <v>8</v>
      </c>
      <c r="B8" s="12"/>
      <c r="C8" s="12"/>
      <c r="D8" s="12"/>
      <c r="J8" s="21" t="s">
        <v>9</v>
      </c>
    </row>
    <row r="9" spans="1:10" ht="27.75" customHeight="1" x14ac:dyDescent="0.25">
      <c r="A9" s="10" t="s">
        <v>10</v>
      </c>
      <c r="B9" s="10" t="s">
        <v>11</v>
      </c>
      <c r="C9" s="9" t="s">
        <v>12</v>
      </c>
      <c r="D9" s="9" t="s">
        <v>13</v>
      </c>
      <c r="E9" s="9" t="s">
        <v>14</v>
      </c>
      <c r="F9" s="8" t="s">
        <v>15</v>
      </c>
      <c r="G9" s="9" t="s">
        <v>16</v>
      </c>
      <c r="H9" s="7" t="s">
        <v>17</v>
      </c>
      <c r="I9" s="7"/>
      <c r="J9" s="10" t="s">
        <v>18</v>
      </c>
    </row>
    <row r="10" spans="1:10" ht="29.25" customHeight="1" x14ac:dyDescent="0.25">
      <c r="A10" s="10"/>
      <c r="B10" s="10"/>
      <c r="C10" s="9"/>
      <c r="D10" s="9"/>
      <c r="E10" s="9"/>
      <c r="F10" s="8"/>
      <c r="G10" s="9"/>
      <c r="H10" s="22" t="s">
        <v>19</v>
      </c>
      <c r="I10" s="22" t="s">
        <v>20</v>
      </c>
      <c r="J10" s="10"/>
    </row>
    <row r="11" spans="1:10" ht="24" customHeight="1" x14ac:dyDescent="0.25">
      <c r="A11" s="10"/>
      <c r="B11" s="10"/>
      <c r="C11" s="9"/>
      <c r="D11" s="9"/>
      <c r="E11" s="9"/>
      <c r="F11" s="8"/>
      <c r="G11" s="9"/>
      <c r="H11" s="23" t="s">
        <v>21</v>
      </c>
      <c r="I11" s="23" t="s">
        <v>22</v>
      </c>
      <c r="J11" s="10"/>
    </row>
    <row r="12" spans="1:10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4">
        <v>7</v>
      </c>
      <c r="H12" s="22">
        <v>8</v>
      </c>
      <c r="I12" s="22">
        <v>9</v>
      </c>
      <c r="J12" s="22">
        <v>10</v>
      </c>
    </row>
    <row r="13" spans="1:10" ht="26.25" customHeight="1" x14ac:dyDescent="0.25">
      <c r="A13" s="25"/>
      <c r="B13" s="6" t="s">
        <v>23</v>
      </c>
      <c r="C13" s="6"/>
      <c r="D13" s="6"/>
      <c r="E13" s="6"/>
      <c r="F13" s="6"/>
      <c r="G13" s="6"/>
      <c r="H13" s="6"/>
      <c r="I13" s="6"/>
      <c r="J13" s="6"/>
    </row>
    <row r="14" spans="1:10" s="30" customFormat="1" x14ac:dyDescent="0.25">
      <c r="A14" s="26"/>
      <c r="B14" s="27" t="s">
        <v>24</v>
      </c>
      <c r="C14" s="28"/>
      <c r="D14" s="29"/>
      <c r="E14" s="29"/>
      <c r="F14" s="29"/>
      <c r="G14" s="29"/>
      <c r="H14" s="29"/>
      <c r="I14" s="29"/>
      <c r="J14" s="29"/>
    </row>
    <row r="15" spans="1:10" s="30" customFormat="1" x14ac:dyDescent="0.25">
      <c r="A15" s="31"/>
      <c r="B15" s="32" t="s">
        <v>25</v>
      </c>
      <c r="C15" s="32"/>
      <c r="D15" s="32"/>
      <c r="E15" s="32"/>
      <c r="F15" s="32"/>
      <c r="G15" s="32"/>
      <c r="H15" s="32"/>
      <c r="I15" s="32"/>
      <c r="J15" s="32"/>
    </row>
    <row r="16" spans="1:10" ht="51" customHeight="1" x14ac:dyDescent="0.25">
      <c r="A16" s="33" t="s">
        <v>26</v>
      </c>
      <c r="B16" s="34" t="s">
        <v>27</v>
      </c>
      <c r="C16" s="35" t="s">
        <v>7</v>
      </c>
      <c r="D16" s="36" t="s">
        <v>28</v>
      </c>
      <c r="E16" s="36">
        <v>130</v>
      </c>
      <c r="F16" s="36">
        <v>123</v>
      </c>
      <c r="G16" s="36">
        <v>94</v>
      </c>
      <c r="H16" s="36">
        <f>F16-G16</f>
        <v>29</v>
      </c>
      <c r="I16" s="37">
        <f>IF(G16=0,0,(G16/F16))</f>
        <v>0.76422764227642281</v>
      </c>
      <c r="J16" s="38" t="s">
        <v>29</v>
      </c>
    </row>
    <row r="17" spans="1:11" ht="66" customHeight="1" x14ac:dyDescent="0.25">
      <c r="A17" s="33" t="s">
        <v>30</v>
      </c>
      <c r="B17" s="34" t="s">
        <v>31</v>
      </c>
      <c r="C17" s="35" t="s">
        <v>7</v>
      </c>
      <c r="D17" s="36" t="s">
        <v>28</v>
      </c>
      <c r="E17" s="36">
        <v>821.6</v>
      </c>
      <c r="F17" s="36">
        <v>828.6</v>
      </c>
      <c r="G17" s="36">
        <v>512.6</v>
      </c>
      <c r="H17" s="36">
        <f>F17-G17</f>
        <v>316</v>
      </c>
      <c r="I17" s="37">
        <f>IF(G17=0,0,(G17/F17))</f>
        <v>0.61863384021240653</v>
      </c>
      <c r="J17" s="38" t="s">
        <v>32</v>
      </c>
    </row>
    <row r="18" spans="1:11" ht="15.75" customHeight="1" x14ac:dyDescent="0.25">
      <c r="A18" s="5" t="s">
        <v>33</v>
      </c>
      <c r="B18" s="5"/>
      <c r="C18" s="5"/>
      <c r="D18" s="36" t="s">
        <v>28</v>
      </c>
      <c r="E18" s="39">
        <f>SUBTOTAL(9,E16:E17)</f>
        <v>951.6</v>
      </c>
      <c r="F18" s="39">
        <f>SUBTOTAL(9,F16:F17)</f>
        <v>951.6</v>
      </c>
      <c r="G18" s="39">
        <f>SUBTOTAL(9,G16:G17)</f>
        <v>606.6</v>
      </c>
      <c r="H18" s="39">
        <f>SUBTOTAL(9,H16:H17)</f>
        <v>345</v>
      </c>
      <c r="I18" s="40">
        <f>IF(G18=0,0,(G18/F18))</f>
        <v>0.63745271122320302</v>
      </c>
      <c r="J18" s="39"/>
    </row>
    <row r="19" spans="1:11" x14ac:dyDescent="0.25">
      <c r="A19" s="31"/>
      <c r="B19" s="32" t="s">
        <v>34</v>
      </c>
      <c r="C19" s="41"/>
      <c r="D19" s="41"/>
      <c r="E19" s="41"/>
      <c r="F19" s="41"/>
      <c r="G19" s="41"/>
      <c r="H19" s="41"/>
      <c r="I19" s="42"/>
      <c r="J19" s="41"/>
    </row>
    <row r="20" spans="1:11" ht="66.75" customHeight="1" x14ac:dyDescent="0.25">
      <c r="A20" s="33" t="s">
        <v>35</v>
      </c>
      <c r="B20" s="34" t="s">
        <v>36</v>
      </c>
      <c r="C20" s="35" t="s">
        <v>7</v>
      </c>
      <c r="D20" s="36" t="s">
        <v>28</v>
      </c>
      <c r="E20" s="36">
        <v>889.4</v>
      </c>
      <c r="F20" s="36">
        <v>889.4</v>
      </c>
      <c r="G20" s="36">
        <v>860.7</v>
      </c>
      <c r="H20" s="36">
        <f>F20-G20</f>
        <v>28.699999999999932</v>
      </c>
      <c r="I20" s="37">
        <f>IF(G20=0,0,(G20/F20))</f>
        <v>0.96773105464358</v>
      </c>
      <c r="J20" s="38" t="s">
        <v>37</v>
      </c>
    </row>
    <row r="21" spans="1:11" ht="39.75" customHeight="1" x14ac:dyDescent="0.25">
      <c r="A21" s="33" t="s">
        <v>38</v>
      </c>
      <c r="B21" s="34" t="s">
        <v>39</v>
      </c>
      <c r="C21" s="35" t="s">
        <v>7</v>
      </c>
      <c r="D21" s="36" t="s">
        <v>28</v>
      </c>
      <c r="E21" s="36">
        <v>659</v>
      </c>
      <c r="F21" s="36">
        <v>659</v>
      </c>
      <c r="G21" s="36">
        <v>0</v>
      </c>
      <c r="H21" s="36">
        <f>F21-G21</f>
        <v>659</v>
      </c>
      <c r="I21" s="37">
        <f>IF(G21=0,0,(G21/F21))</f>
        <v>0</v>
      </c>
      <c r="J21" s="38" t="s">
        <v>40</v>
      </c>
    </row>
    <row r="22" spans="1:11" ht="16.5" customHeight="1" x14ac:dyDescent="0.25">
      <c r="A22" s="5" t="s">
        <v>41</v>
      </c>
      <c r="B22" s="5"/>
      <c r="C22" s="5"/>
      <c r="D22" s="36" t="s">
        <v>28</v>
      </c>
      <c r="E22" s="39">
        <f>SUBTOTAL(9,E20:E21)</f>
        <v>1548.4</v>
      </c>
      <c r="F22" s="39">
        <f>SUBTOTAL(9,F20:F21)</f>
        <v>1548.4</v>
      </c>
      <c r="G22" s="39">
        <f>SUBTOTAL(9,G20:G21)</f>
        <v>860.7</v>
      </c>
      <c r="H22" s="39">
        <f>SUBTOTAL(9,H20:H21)</f>
        <v>687.69999999999993</v>
      </c>
      <c r="I22" s="40">
        <f>IF(G22=0,0,(G22/F22))</f>
        <v>0.55586411779901834</v>
      </c>
      <c r="J22" s="39"/>
    </row>
    <row r="23" spans="1:11" ht="16.5" customHeight="1" x14ac:dyDescent="0.25">
      <c r="A23" s="5" t="s">
        <v>42</v>
      </c>
      <c r="B23" s="5"/>
      <c r="C23" s="5"/>
      <c r="D23" s="36" t="s">
        <v>28</v>
      </c>
      <c r="E23" s="39">
        <f>E18+E22</f>
        <v>2500</v>
      </c>
      <c r="F23" s="39">
        <f>F18+F22</f>
        <v>2500</v>
      </c>
      <c r="G23" s="39">
        <f>G18+G22</f>
        <v>1467.3000000000002</v>
      </c>
      <c r="H23" s="39">
        <f>H18+H22</f>
        <v>1032.6999999999998</v>
      </c>
      <c r="I23" s="40">
        <f>IF(G23=0,0,(G23/F23))</f>
        <v>0.58692000000000011</v>
      </c>
      <c r="J23" s="39"/>
    </row>
    <row r="24" spans="1:11" ht="26.25" customHeight="1" x14ac:dyDescent="0.25">
      <c r="A24" s="25"/>
      <c r="B24" s="6" t="s">
        <v>43</v>
      </c>
      <c r="C24" s="6"/>
      <c r="D24" s="6"/>
      <c r="E24" s="6"/>
      <c r="F24" s="6"/>
      <c r="G24" s="6"/>
      <c r="H24" s="6"/>
      <c r="I24" s="6"/>
      <c r="J24" s="6"/>
    </row>
    <row r="25" spans="1:11" s="30" customFormat="1" x14ac:dyDescent="0.25">
      <c r="A25" s="26"/>
      <c r="B25" s="27" t="s">
        <v>44</v>
      </c>
      <c r="C25" s="28"/>
      <c r="D25" s="29"/>
      <c r="E25" s="29"/>
      <c r="F25" s="29"/>
      <c r="G25" s="29"/>
      <c r="H25" s="29"/>
      <c r="I25" s="29"/>
      <c r="J25" s="29"/>
    </row>
    <row r="26" spans="1:11" s="30" customFormat="1" ht="15" customHeight="1" x14ac:dyDescent="0.25">
      <c r="A26" s="31"/>
      <c r="B26" s="4" t="s">
        <v>45</v>
      </c>
      <c r="C26" s="4"/>
      <c r="D26" s="4"/>
      <c r="E26" s="4"/>
      <c r="F26" s="4"/>
      <c r="G26" s="4"/>
      <c r="H26" s="4"/>
      <c r="I26" s="4"/>
      <c r="J26" s="4"/>
    </row>
    <row r="27" spans="1:11" ht="76.5" x14ac:dyDescent="0.25">
      <c r="A27" s="43" t="s">
        <v>26</v>
      </c>
      <c r="B27" s="34" t="s">
        <v>46</v>
      </c>
      <c r="C27" s="44" t="s">
        <v>47</v>
      </c>
      <c r="D27" s="36" t="s">
        <v>28</v>
      </c>
      <c r="E27" s="36">
        <v>19898</v>
      </c>
      <c r="F27" s="36">
        <v>21123.8</v>
      </c>
      <c r="G27" s="36">
        <v>18119.900000000001</v>
      </c>
      <c r="H27" s="36">
        <f>F27-G27</f>
        <v>3003.8999999999978</v>
      </c>
      <c r="I27" s="37">
        <f>IF(G27=0,0,(G27/F27))</f>
        <v>0.85779547240553322</v>
      </c>
      <c r="J27" s="38" t="s">
        <v>48</v>
      </c>
      <c r="K27" s="45"/>
    </row>
    <row r="28" spans="1:11" ht="16.5" customHeight="1" x14ac:dyDescent="0.25">
      <c r="A28" s="5" t="s">
        <v>33</v>
      </c>
      <c r="B28" s="5"/>
      <c r="C28" s="5"/>
      <c r="D28" s="36" t="s">
        <v>28</v>
      </c>
      <c r="E28" s="39">
        <f>SUBTOTAL(9,E27:E27)</f>
        <v>19898</v>
      </c>
      <c r="F28" s="39">
        <f>SUBTOTAL(9,F27:F27)</f>
        <v>21123.8</v>
      </c>
      <c r="G28" s="39">
        <f>SUBTOTAL(9,G27:G27)</f>
        <v>18119.900000000001</v>
      </c>
      <c r="H28" s="39">
        <f>SUBTOTAL(9,H27:H27)</f>
        <v>3003.8999999999978</v>
      </c>
      <c r="I28" s="40">
        <f>IF(G28=0,0,(G28/F28))</f>
        <v>0.85779547240553322</v>
      </c>
      <c r="J28" s="39"/>
    </row>
    <row r="29" spans="1:11" ht="16.5" customHeight="1" x14ac:dyDescent="0.25">
      <c r="A29" s="5" t="s">
        <v>49</v>
      </c>
      <c r="B29" s="5"/>
      <c r="C29" s="5"/>
      <c r="D29" s="36" t="s">
        <v>28</v>
      </c>
      <c r="E29" s="39">
        <f>E28</f>
        <v>19898</v>
      </c>
      <c r="F29" s="39">
        <f>F28</f>
        <v>21123.8</v>
      </c>
      <c r="G29" s="39">
        <f>G28</f>
        <v>18119.900000000001</v>
      </c>
      <c r="H29" s="39">
        <f>H28</f>
        <v>3003.8999999999978</v>
      </c>
      <c r="I29" s="40">
        <f>IF(G29=0,0,(G29/F29))</f>
        <v>0.85779547240553322</v>
      </c>
      <c r="J29" s="39"/>
    </row>
    <row r="30" spans="1:11" ht="15" customHeight="1" x14ac:dyDescent="0.25">
      <c r="A30" s="25"/>
      <c r="B30" s="6" t="s">
        <v>50</v>
      </c>
      <c r="C30" s="6"/>
      <c r="D30" s="6"/>
      <c r="E30" s="6"/>
      <c r="F30" s="6"/>
      <c r="G30" s="6"/>
      <c r="H30" s="6"/>
      <c r="I30" s="6"/>
      <c r="J30" s="6"/>
    </row>
    <row r="31" spans="1:11" s="30" customFormat="1" x14ac:dyDescent="0.25">
      <c r="A31" s="26"/>
      <c r="B31" s="27" t="s">
        <v>51</v>
      </c>
      <c r="C31" s="28"/>
      <c r="D31" s="29"/>
      <c r="E31" s="29"/>
      <c r="F31" s="29"/>
      <c r="G31" s="29"/>
      <c r="H31" s="29"/>
      <c r="I31" s="29"/>
      <c r="J31" s="29"/>
    </row>
    <row r="32" spans="1:11" x14ac:dyDescent="0.25">
      <c r="A32" s="31"/>
      <c r="B32" s="32" t="s">
        <v>52</v>
      </c>
      <c r="C32" s="41"/>
      <c r="D32" s="41"/>
      <c r="E32" s="41"/>
      <c r="F32" s="41"/>
      <c r="G32" s="41"/>
      <c r="H32" s="41"/>
      <c r="I32" s="41"/>
      <c r="J32" s="41"/>
    </row>
    <row r="33" spans="1:10" ht="63.75" x14ac:dyDescent="0.25">
      <c r="A33" s="43" t="s">
        <v>26</v>
      </c>
      <c r="B33" s="46" t="s">
        <v>53</v>
      </c>
      <c r="C33" s="44" t="s">
        <v>47</v>
      </c>
      <c r="D33" s="36" t="s">
        <v>28</v>
      </c>
      <c r="E33" s="36">
        <v>200</v>
      </c>
      <c r="F33" s="36">
        <v>200</v>
      </c>
      <c r="G33" s="36">
        <v>0</v>
      </c>
      <c r="H33" s="36">
        <f>F33-G33</f>
        <v>200</v>
      </c>
      <c r="I33" s="37">
        <f t="shared" ref="I33:I39" si="0">IF(G33=0,0,(G33/F33))</f>
        <v>0</v>
      </c>
      <c r="J33" s="38" t="s">
        <v>54</v>
      </c>
    </row>
    <row r="34" spans="1:10" ht="15.75" customHeight="1" x14ac:dyDescent="0.25">
      <c r="A34" s="5" t="s">
        <v>33</v>
      </c>
      <c r="B34" s="5"/>
      <c r="C34" s="5"/>
      <c r="D34" s="36" t="s">
        <v>28</v>
      </c>
      <c r="E34" s="39">
        <f>SUBTOTAL(9,E33)</f>
        <v>200</v>
      </c>
      <c r="F34" s="39">
        <f>SUBTOTAL(9,F33)</f>
        <v>200</v>
      </c>
      <c r="G34" s="39">
        <f>SUBTOTAL(9,G33)</f>
        <v>0</v>
      </c>
      <c r="H34" s="39">
        <f>SUBTOTAL(9,H33)</f>
        <v>200</v>
      </c>
      <c r="I34" s="40">
        <f t="shared" si="0"/>
        <v>0</v>
      </c>
      <c r="J34" s="39"/>
    </row>
    <row r="35" spans="1:10" ht="16.5" customHeight="1" x14ac:dyDescent="0.25">
      <c r="A35" s="5" t="s">
        <v>55</v>
      </c>
      <c r="B35" s="5"/>
      <c r="C35" s="5"/>
      <c r="D35" s="36" t="s">
        <v>28</v>
      </c>
      <c r="E35" s="39">
        <f>E34</f>
        <v>200</v>
      </c>
      <c r="F35" s="39">
        <f>F34</f>
        <v>200</v>
      </c>
      <c r="G35" s="39">
        <f>G34</f>
        <v>0</v>
      </c>
      <c r="H35" s="39">
        <f>H34</f>
        <v>200</v>
      </c>
      <c r="I35" s="40">
        <f t="shared" si="0"/>
        <v>0</v>
      </c>
      <c r="J35" s="39"/>
    </row>
    <row r="36" spans="1:10" ht="20.25" customHeight="1" x14ac:dyDescent="0.25">
      <c r="A36" s="3" t="s">
        <v>56</v>
      </c>
      <c r="B36" s="3"/>
      <c r="C36" s="3"/>
      <c r="D36" s="47" t="s">
        <v>28</v>
      </c>
      <c r="E36" s="48">
        <f>E23+E29+E35</f>
        <v>22598</v>
      </c>
      <c r="F36" s="48">
        <f>F23+F29+F35</f>
        <v>23823.8</v>
      </c>
      <c r="G36" s="48">
        <f>G23+G29+G35</f>
        <v>19587.2</v>
      </c>
      <c r="H36" s="48">
        <f>H23+H29+H35</f>
        <v>4236.5999999999976</v>
      </c>
      <c r="I36" s="49">
        <f t="shared" si="0"/>
        <v>0.82216942721144404</v>
      </c>
      <c r="J36" s="48"/>
    </row>
    <row r="37" spans="1:10" ht="20.25" customHeight="1" x14ac:dyDescent="0.25">
      <c r="A37" s="2" t="s">
        <v>57</v>
      </c>
      <c r="B37" s="2"/>
      <c r="C37" s="2"/>
      <c r="D37" s="50" t="s">
        <v>28</v>
      </c>
      <c r="E37" s="51">
        <f>E31</f>
        <v>0</v>
      </c>
      <c r="F37" s="51">
        <f>F31</f>
        <v>0</v>
      </c>
      <c r="G37" s="51">
        <f>G31</f>
        <v>0</v>
      </c>
      <c r="H37" s="51">
        <f>H31</f>
        <v>0</v>
      </c>
      <c r="I37" s="52">
        <f t="shared" si="0"/>
        <v>0</v>
      </c>
      <c r="J37" s="53"/>
    </row>
    <row r="38" spans="1:10" ht="21" customHeight="1" x14ac:dyDescent="0.25">
      <c r="A38" s="1" t="s">
        <v>58</v>
      </c>
      <c r="B38" s="1"/>
      <c r="C38" s="1"/>
      <c r="D38" s="50" t="s">
        <v>28</v>
      </c>
      <c r="E38" s="51">
        <f>E36-E39</f>
        <v>22398</v>
      </c>
      <c r="F38" s="51">
        <f>F36-F39</f>
        <v>23623.8</v>
      </c>
      <c r="G38" s="51">
        <f>G36-G39</f>
        <v>19587.2</v>
      </c>
      <c r="H38" s="51">
        <f>H36-H39</f>
        <v>4036.5999999999976</v>
      </c>
      <c r="I38" s="52">
        <f t="shared" si="0"/>
        <v>0.82912994522473105</v>
      </c>
      <c r="J38" s="53"/>
    </row>
    <row r="39" spans="1:10" ht="21" customHeight="1" x14ac:dyDescent="0.25">
      <c r="A39" s="1" t="s">
        <v>59</v>
      </c>
      <c r="B39" s="1"/>
      <c r="C39" s="1"/>
      <c r="D39" s="50" t="s">
        <v>28</v>
      </c>
      <c r="E39" s="51">
        <f>E33</f>
        <v>200</v>
      </c>
      <c r="F39" s="51">
        <f>F33</f>
        <v>200</v>
      </c>
      <c r="G39" s="51">
        <f>G33</f>
        <v>0</v>
      </c>
      <c r="H39" s="51">
        <f>H33</f>
        <v>200</v>
      </c>
      <c r="I39" s="52">
        <f t="shared" si="0"/>
        <v>0</v>
      </c>
      <c r="J39" s="53"/>
    </row>
    <row r="40" spans="1:10" ht="15.75" x14ac:dyDescent="0.25">
      <c r="A40" s="54"/>
    </row>
    <row r="41" spans="1:10" x14ac:dyDescent="0.25">
      <c r="A41" s="55" t="s">
        <v>7</v>
      </c>
      <c r="B41" s="56"/>
      <c r="C41" s="57" t="s">
        <v>60</v>
      </c>
      <c r="D41" s="56"/>
      <c r="F41" s="21" t="s">
        <v>61</v>
      </c>
      <c r="G41" s="58"/>
      <c r="H41" s="57" t="s">
        <v>62</v>
      </c>
    </row>
    <row r="42" spans="1:10" ht="18" x14ac:dyDescent="0.25">
      <c r="A42" s="59"/>
      <c r="B42" s="60" t="s">
        <v>63</v>
      </c>
    </row>
    <row r="43" spans="1:10" x14ac:dyDescent="0.25">
      <c r="A43" s="55" t="s">
        <v>47</v>
      </c>
      <c r="B43" s="56"/>
      <c r="C43" s="57" t="s">
        <v>64</v>
      </c>
      <c r="D43" s="56"/>
      <c r="F43" s="21" t="s">
        <v>65</v>
      </c>
      <c r="G43" s="56"/>
      <c r="H43" s="57"/>
    </row>
    <row r="44" spans="1:10" ht="18" x14ac:dyDescent="0.25">
      <c r="A44" s="59"/>
      <c r="B44" s="60" t="s">
        <v>66</v>
      </c>
    </row>
    <row r="45" spans="1:10" x14ac:dyDescent="0.25">
      <c r="A45" s="61" t="s">
        <v>67</v>
      </c>
    </row>
  </sheetData>
  <mergeCells count="30">
    <mergeCell ref="A35:C35"/>
    <mergeCell ref="A36:C36"/>
    <mergeCell ref="A37:C37"/>
    <mergeCell ref="A38:C38"/>
    <mergeCell ref="A39:C39"/>
    <mergeCell ref="B26:J26"/>
    <mergeCell ref="A28:C28"/>
    <mergeCell ref="A29:C29"/>
    <mergeCell ref="B30:J30"/>
    <mergeCell ref="A34:C34"/>
    <mergeCell ref="B13:J13"/>
    <mergeCell ref="A18:C18"/>
    <mergeCell ref="A22:C22"/>
    <mergeCell ref="A23:C23"/>
    <mergeCell ref="B24:J24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3</cp:revision>
  <dcterms:created xsi:type="dcterms:W3CDTF">2006-09-16T00:00:00Z</dcterms:created>
  <dcterms:modified xsi:type="dcterms:W3CDTF">2017-10-25T09:28:30Z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