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 yWindow="-12" windowWidth="23256" windowHeight="13176"/>
  </bookViews>
  <sheets>
    <sheet name="общая нмцк 2017" sheetId="38" r:id="rId1"/>
  </sheets>
  <calcPr calcId="124519"/>
</workbook>
</file>

<file path=xl/calcChain.xml><?xml version="1.0" encoding="utf-8"?>
<calcChain xmlns="http://schemas.openxmlformats.org/spreadsheetml/2006/main">
  <c r="J38" i="38"/>
  <c r="I8"/>
  <c r="E37" l="1"/>
  <c r="I33"/>
  <c r="J33" s="1"/>
  <c r="J37" s="1"/>
  <c r="E32"/>
  <c r="I30"/>
  <c r="J30" s="1"/>
  <c r="J32" s="1"/>
  <c r="E29"/>
  <c r="I27"/>
  <c r="J27" s="1"/>
  <c r="J29" s="1"/>
  <c r="E26"/>
  <c r="I25"/>
  <c r="J25" s="1"/>
  <c r="J26" s="1"/>
  <c r="E24"/>
  <c r="I22"/>
  <c r="J22" s="1"/>
  <c r="J24" s="1"/>
  <c r="E21"/>
  <c r="I19"/>
  <c r="J19" s="1"/>
  <c r="J21" s="1"/>
  <c r="E18"/>
  <c r="I16"/>
  <c r="J16" s="1"/>
  <c r="J18" s="1"/>
  <c r="E15"/>
  <c r="I11"/>
  <c r="J11" s="1"/>
  <c r="J15" s="1"/>
  <c r="E10"/>
  <c r="J8"/>
  <c r="J10" s="1"/>
</calcChain>
</file>

<file path=xl/sharedStrings.xml><?xml version="1.0" encoding="utf-8"?>
<sst xmlns="http://schemas.openxmlformats.org/spreadsheetml/2006/main" count="70" uniqueCount="42">
  <si>
    <t>№ п\п</t>
  </si>
  <si>
    <t>Наименование объекта закупки</t>
  </si>
  <si>
    <t>Наименование и описание объекта закупки</t>
  </si>
  <si>
    <t>Ед. изм.</t>
  </si>
  <si>
    <t>Шт</t>
  </si>
  <si>
    <t>уп.</t>
  </si>
  <si>
    <t>Ощее количество</t>
  </si>
  <si>
    <t>Единичные цены (тарифы)</t>
  </si>
  <si>
    <t>1*</t>
  </si>
  <si>
    <t>2*</t>
  </si>
  <si>
    <t>3*</t>
  </si>
  <si>
    <t>Начальная цена, руб.</t>
  </si>
  <si>
    <t>Средняя цена, руб.</t>
  </si>
  <si>
    <t>Итого по виду товара</t>
  </si>
  <si>
    <t>уп</t>
  </si>
  <si>
    <t xml:space="preserve">Способ размещения заказа: электронный аукцион </t>
  </si>
  <si>
    <t>Муниципальное бюджетное общеобразовательное учреждение "Средняя общеобразовательная школа №5"</t>
  </si>
  <si>
    <t>Исполнитель: Заведующий хозяйством Акопова Т.А.</t>
  </si>
  <si>
    <t>Метод обоснования начальной (максимальной) цены: метод сопоставимых рыночных цен</t>
  </si>
  <si>
    <t xml:space="preserve">IV. Обоснование начальной (максимальной) цены  гражданско-правового договора на поставку хозяйственных товаров </t>
  </si>
  <si>
    <t>Мешки для мусора</t>
  </si>
  <si>
    <t>Бумага туалетная</t>
  </si>
  <si>
    <t>Салфетки бумажные</t>
  </si>
  <si>
    <t>Полотенце бумажное</t>
  </si>
  <si>
    <t>Веник сорго</t>
  </si>
  <si>
    <t>5-ти лучевой. Высота не менее 75 не более 80 см. Высота ручки не менее 40 не более 45 см. Ширина рабочей поверхности не менее 35 см. Ручка веника перевязана полипропиленовой нитью не менее, чем в 8 местах.</t>
  </si>
  <si>
    <t>Швабра тряпкодержатель</t>
  </si>
  <si>
    <t xml:space="preserve">Швабра для мытья пола используется для влажной уборки внутри помещений.
Металлическая ручка, полимерное покрытие, оцинкованный захват
</t>
  </si>
  <si>
    <t>Коммерческое предложение №б/н от 25.06.2018г</t>
  </si>
  <si>
    <t>Коммерческое предложение № б/н от 26.06.2018г</t>
  </si>
  <si>
    <t>Коммерческое предложение № б/н от 25.06.2018г</t>
  </si>
  <si>
    <t>Дата составления сводной  таблицы  от 02.07.2018 года</t>
  </si>
  <si>
    <t>рул</t>
  </si>
  <si>
    <t>Итого: Начальная (максимальная) цена контракта:  78 699 (семьдесят восемь тысяч шестьсот девяносто девять) рублей 31 копейка.</t>
  </si>
  <si>
    <t xml:space="preserve"> Директор школы ________________________А.А.Латыпов</t>
  </si>
  <si>
    <t xml:space="preserve">Полиэтилен, толщина не менее 7мкм. Объем не менее 30л и не более 40л. Упакованы в рулон не менее 20 шт. 
</t>
  </si>
  <si>
    <t xml:space="preserve">Полиэтилен, толщина не менее 50мкм. Объем не менее 180л и не более 200л. Упакованы в рулон не менее 20 шт. 
</t>
  </si>
  <si>
    <t xml:space="preserve">Полиэтилен, толщина не менее 30мкм. Объем не менее 60л и не более 80л. Упакованы в рулон не менее 20 шт. 
</t>
  </si>
  <si>
    <t xml:space="preserve">Полиэтилен, толщина не менее 50мкм. Объем не менее 120л и не более 130л. Упакованы в рулон не менее 20 шт. 
</t>
  </si>
  <si>
    <t xml:space="preserve">Рулонная для диспансеров. Цвет белый. Длина рулона не менее 200м. Ширина не более 10 см. В упаковке не менее 12 рулонов. </t>
  </si>
  <si>
    <t xml:space="preserve">Однослойные. Размер в развернутом виде не менее 24*24см и не более 25*24см. Цвет белый. В полиэтиленовой упаковке не менее 100шт. </t>
  </si>
  <si>
    <t xml:space="preserve">В рулоне не менее 50 листов. Количество рулонов в упаковке не менее 2х. </t>
  </si>
</sst>
</file>

<file path=xl/styles.xml><?xml version="1.0" encoding="utf-8"?>
<styleSheet xmlns="http://schemas.openxmlformats.org/spreadsheetml/2006/main">
  <fonts count="20">
    <font>
      <sz val="11"/>
      <color theme="1"/>
      <name val="Calibri"/>
      <family val="2"/>
      <charset val="204"/>
      <scheme val="minor"/>
    </font>
    <font>
      <b/>
      <sz val="11"/>
      <color rgb="FF000000"/>
      <name val="Times New Roman"/>
      <family val="1"/>
      <charset val="204"/>
    </font>
    <font>
      <sz val="11"/>
      <color theme="1"/>
      <name val="Calibri"/>
      <family val="2"/>
      <charset val="204"/>
    </font>
    <font>
      <sz val="11"/>
      <color rgb="FF006100"/>
      <name val="Calibri"/>
      <family val="2"/>
      <charset val="204"/>
      <scheme val="minor"/>
    </font>
    <font>
      <sz val="11"/>
      <color rgb="FF9C0006"/>
      <name val="Calibri"/>
      <family val="2"/>
      <charset val="204"/>
      <scheme val="minor"/>
    </font>
    <font>
      <sz val="11"/>
      <color theme="1"/>
      <name val="Calibri"/>
      <family val="2"/>
    </font>
    <font>
      <sz val="12"/>
      <name val="Times New Roman"/>
      <family val="1"/>
      <charset val="204"/>
    </font>
    <font>
      <b/>
      <sz val="12"/>
      <name val="Times New Roman"/>
      <family val="1"/>
      <charset val="204"/>
    </font>
    <font>
      <sz val="11"/>
      <name val="Times New Roman"/>
      <family val="1"/>
      <charset val="204"/>
    </font>
    <font>
      <sz val="12"/>
      <color theme="1"/>
      <name val="Times New Roman"/>
      <family val="1"/>
      <charset val="204"/>
    </font>
    <font>
      <sz val="11"/>
      <color theme="1"/>
      <name val="Times New Roman"/>
      <family val="1"/>
      <charset val="204"/>
    </font>
    <font>
      <b/>
      <sz val="12"/>
      <color theme="1"/>
      <name val="Times New Roman"/>
      <family val="1"/>
      <charset val="204"/>
    </font>
    <font>
      <b/>
      <sz val="11"/>
      <color theme="1"/>
      <name val="Calibri"/>
      <family val="2"/>
      <charset val="204"/>
      <scheme val="minor"/>
    </font>
    <font>
      <sz val="8"/>
      <color theme="1"/>
      <name val="Times New Roman"/>
      <family val="1"/>
      <charset val="204"/>
    </font>
    <font>
      <sz val="9"/>
      <color theme="1"/>
      <name val="Times New Roman"/>
      <family val="1"/>
      <charset val="204"/>
    </font>
    <font>
      <sz val="10"/>
      <name val="Times New Roman"/>
      <family val="1"/>
      <charset val="204"/>
    </font>
    <font>
      <u/>
      <sz val="11"/>
      <color theme="10"/>
      <name val="Calibri"/>
      <family val="2"/>
      <charset val="204"/>
      <scheme val="minor"/>
    </font>
    <font>
      <b/>
      <sz val="11"/>
      <color theme="1"/>
      <name val="Times New Roman"/>
      <family val="1"/>
      <charset val="204"/>
    </font>
    <font>
      <sz val="11"/>
      <name val="Calibri"/>
      <family val="2"/>
      <charset val="204"/>
    </font>
    <font>
      <b/>
      <sz val="11"/>
      <name val="Times New Roman"/>
      <family val="1"/>
      <charset val="204"/>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4">
    <xf numFmtId="0" fontId="0" fillId="0" borderId="0"/>
    <xf numFmtId="0" fontId="3" fillId="2" borderId="0" applyNumberFormat="0" applyBorder="0" applyAlignment="0" applyProtection="0"/>
    <xf numFmtId="0" fontId="4" fillId="3" borderId="0" applyNumberFormat="0" applyBorder="0" applyAlignment="0" applyProtection="0"/>
    <xf numFmtId="0" fontId="16" fillId="0" borderId="0" applyNumberFormat="0" applyFill="0" applyBorder="0" applyAlignment="0" applyProtection="0"/>
  </cellStyleXfs>
  <cellXfs count="127">
    <xf numFmtId="0" fontId="0" fillId="0" borderId="0" xfId="0"/>
    <xf numFmtId="0" fontId="0" fillId="0" borderId="0" xfId="0" applyAlignment="1"/>
    <xf numFmtId="0" fontId="5" fillId="0" borderId="0" xfId="0" applyFont="1" applyFill="1" applyBorder="1"/>
    <xf numFmtId="0" fontId="6" fillId="0" borderId="0" xfId="0" applyFont="1" applyFill="1" applyBorder="1" applyAlignment="1"/>
    <xf numFmtId="0" fontId="6" fillId="0" borderId="0" xfId="0" applyFont="1" applyFill="1" applyAlignment="1"/>
    <xf numFmtId="0" fontId="6" fillId="0" borderId="0" xfId="0" applyFont="1" applyAlignment="1"/>
    <xf numFmtId="2" fontId="6" fillId="0" borderId="0" xfId="0" applyNumberFormat="1" applyFont="1" applyFill="1" applyAlignment="1"/>
    <xf numFmtId="0" fontId="9" fillId="0" borderId="0" xfId="0" applyFont="1" applyAlignment="1"/>
    <xf numFmtId="0" fontId="6" fillId="0" borderId="0" xfId="0" applyFont="1" applyFill="1" applyAlignment="1">
      <alignment wrapText="1"/>
    </xf>
    <xf numFmtId="0" fontId="6" fillId="4" borderId="0" xfId="0" applyFont="1" applyFill="1" applyAlignment="1"/>
    <xf numFmtId="0" fontId="0" fillId="0" borderId="0" xfId="0" applyFill="1" applyAlignment="1"/>
    <xf numFmtId="0" fontId="7" fillId="0" borderId="0" xfId="0" applyFont="1" applyFill="1" applyAlignment="1"/>
    <xf numFmtId="0" fontId="9" fillId="0" borderId="0" xfId="0" applyFont="1" applyFill="1" applyBorder="1"/>
    <xf numFmtId="0" fontId="9" fillId="0" borderId="0" xfId="0" applyFont="1" applyFill="1" applyAlignment="1"/>
    <xf numFmtId="4" fontId="0" fillId="0" borderId="0" xfId="0" applyNumberFormat="1" applyAlignment="1"/>
    <xf numFmtId="0" fontId="16" fillId="5" borderId="0" xfId="3" quotePrefix="1" applyFill="1" applyAlignment="1">
      <alignment horizontal="left"/>
    </xf>
    <xf numFmtId="0" fontId="15" fillId="5" borderId="0" xfId="0" applyFont="1" applyFill="1"/>
    <xf numFmtId="0" fontId="15" fillId="5" borderId="0" xfId="0" quotePrefix="1" applyFont="1" applyFill="1" applyAlignment="1">
      <alignment horizontal="left"/>
    </xf>
    <xf numFmtId="0" fontId="6" fillId="5" borderId="0" xfId="0" applyFont="1" applyFill="1" applyBorder="1" applyAlignment="1"/>
    <xf numFmtId="0" fontId="6" fillId="5" borderId="2" xfId="1" applyFont="1" applyFill="1" applyBorder="1" applyAlignment="1">
      <alignment horizontal="center" vertical="center" wrapText="1"/>
    </xf>
    <xf numFmtId="0" fontId="6" fillId="5" borderId="2" xfId="1" applyFont="1" applyFill="1" applyBorder="1" applyAlignment="1">
      <alignment horizontal="center" vertical="center"/>
    </xf>
    <xf numFmtId="2" fontId="6" fillId="5" borderId="1" xfId="1" applyNumberFormat="1" applyFont="1" applyFill="1" applyBorder="1" applyAlignment="1">
      <alignment horizontal="center" vertical="center"/>
    </xf>
    <xf numFmtId="0" fontId="6" fillId="5" borderId="7" xfId="1" applyFont="1" applyFill="1" applyBorder="1" applyAlignment="1">
      <alignment horizontal="center" vertical="center"/>
    </xf>
    <xf numFmtId="0" fontId="6" fillId="5" borderId="8" xfId="1" applyFont="1" applyFill="1" applyBorder="1" applyAlignment="1">
      <alignment horizontal="center" vertical="center"/>
    </xf>
    <xf numFmtId="0" fontId="6" fillId="5" borderId="2" xfId="0" applyFont="1" applyFill="1" applyBorder="1" applyAlignment="1">
      <alignment horizontal="center" vertical="center"/>
    </xf>
    <xf numFmtId="2" fontId="6" fillId="5" borderId="2" xfId="0" applyNumberFormat="1" applyFont="1" applyFill="1" applyBorder="1" applyAlignment="1">
      <alignment horizontal="center" vertical="center"/>
    </xf>
    <xf numFmtId="0" fontId="7" fillId="5" borderId="2" xfId="1" applyFont="1" applyFill="1" applyBorder="1" applyAlignment="1">
      <alignment horizontal="center" vertical="center" wrapText="1"/>
    </xf>
    <xf numFmtId="0" fontId="7" fillId="5" borderId="2" xfId="1" applyFont="1" applyFill="1" applyBorder="1" applyAlignment="1">
      <alignment horizontal="center" vertical="center"/>
    </xf>
    <xf numFmtId="2" fontId="7" fillId="5" borderId="1" xfId="1" applyNumberFormat="1" applyFont="1" applyFill="1" applyBorder="1" applyAlignment="1">
      <alignment horizontal="center" vertical="center"/>
    </xf>
    <xf numFmtId="0" fontId="7" fillId="5" borderId="7" xfId="1" applyFont="1" applyFill="1" applyBorder="1" applyAlignment="1">
      <alignment horizontal="center" vertical="center"/>
    </xf>
    <xf numFmtId="0" fontId="7" fillId="5" borderId="8" xfId="1" applyFont="1" applyFill="1" applyBorder="1" applyAlignment="1">
      <alignment horizontal="center" vertical="center"/>
    </xf>
    <xf numFmtId="0" fontId="12" fillId="5" borderId="0" xfId="0" applyFont="1" applyFill="1"/>
    <xf numFmtId="0" fontId="7" fillId="5" borderId="2" xfId="0" applyFont="1" applyFill="1" applyBorder="1" applyAlignment="1">
      <alignment horizontal="center" vertical="center"/>
    </xf>
    <xf numFmtId="2" fontId="7" fillId="5" borderId="2" xfId="0" applyNumberFormat="1" applyFont="1" applyFill="1" applyBorder="1" applyAlignment="1">
      <alignment horizontal="center" vertical="center"/>
    </xf>
    <xf numFmtId="0" fontId="6" fillId="5" borderId="4" xfId="0" applyFont="1" applyFill="1" applyBorder="1" applyAlignment="1">
      <alignment horizontal="center" vertical="center"/>
    </xf>
    <xf numFmtId="0" fontId="6" fillId="5" borderId="11" xfId="0" applyFont="1" applyFill="1" applyBorder="1" applyAlignment="1"/>
    <xf numFmtId="0" fontId="7" fillId="5" borderId="0" xfId="0" applyFont="1" applyFill="1" applyAlignment="1"/>
    <xf numFmtId="0" fontId="9" fillId="5" borderId="0" xfId="0" applyFont="1" applyFill="1" applyAlignment="1"/>
    <xf numFmtId="0" fontId="14" fillId="5" borderId="0" xfId="0" applyFont="1" applyFill="1" applyAlignment="1">
      <alignment vertical="center"/>
    </xf>
    <xf numFmtId="2" fontId="9" fillId="5" borderId="0" xfId="0" applyNumberFormat="1" applyFont="1" applyFill="1" applyAlignment="1">
      <alignment vertical="center"/>
    </xf>
    <xf numFmtId="4" fontId="9" fillId="5" borderId="0" xfId="0" applyNumberFormat="1" applyFont="1" applyFill="1" applyAlignment="1">
      <alignment vertical="center"/>
    </xf>
    <xf numFmtId="0" fontId="8" fillId="5" borderId="0" xfId="0" applyFont="1" applyFill="1" applyBorder="1" applyAlignment="1"/>
    <xf numFmtId="0" fontId="10" fillId="5" borderId="0" xfId="0" applyFont="1" applyFill="1" applyAlignment="1">
      <alignment vertical="center"/>
    </xf>
    <xf numFmtId="0" fontId="0" fillId="5" borderId="0" xfId="0" applyFill="1" applyAlignment="1"/>
    <xf numFmtId="0" fontId="13" fillId="5" borderId="0" xfId="0" applyFont="1" applyFill="1"/>
    <xf numFmtId="0" fontId="0" fillId="5" borderId="0" xfId="0" applyFill="1"/>
    <xf numFmtId="0" fontId="2" fillId="5" borderId="0" xfId="0" applyFont="1" applyFill="1" applyBorder="1" applyAlignment="1">
      <alignment horizontal="center" vertical="center"/>
    </xf>
    <xf numFmtId="0" fontId="2" fillId="5" borderId="0" xfId="0" applyFont="1" applyFill="1" applyBorder="1" applyAlignment="1"/>
    <xf numFmtId="0" fontId="2" fillId="5" borderId="0" xfId="0" applyFont="1" applyFill="1" applyBorder="1" applyAlignment="1">
      <alignment vertical="center"/>
    </xf>
    <xf numFmtId="0" fontId="0" fillId="5" borderId="0" xfId="0" applyFill="1" applyAlignment="1">
      <alignment vertical="center"/>
    </xf>
    <xf numFmtId="0" fontId="12" fillId="5" borderId="0" xfId="0" applyFont="1" applyFill="1" applyAlignment="1">
      <alignment vertical="center"/>
    </xf>
    <xf numFmtId="0" fontId="7" fillId="5" borderId="0" xfId="0" quotePrefix="1" applyFont="1" applyFill="1" applyAlignment="1"/>
    <xf numFmtId="0" fontId="9" fillId="0" borderId="0" xfId="0" applyFont="1" applyFill="1" applyBorder="1" applyAlignment="1"/>
    <xf numFmtId="0" fontId="7" fillId="5" borderId="2" xfId="0" applyFont="1" applyFill="1" applyBorder="1" applyAlignment="1">
      <alignment horizontal="center" vertical="center" wrapText="1"/>
    </xf>
    <xf numFmtId="0" fontId="6" fillId="5" borderId="1" xfId="1" applyFont="1" applyFill="1" applyBorder="1" applyAlignment="1">
      <alignment horizontal="center" vertical="center" wrapText="1"/>
    </xf>
    <xf numFmtId="0" fontId="6" fillId="5" borderId="12" xfId="0" applyFont="1" applyFill="1" applyBorder="1" applyAlignment="1"/>
    <xf numFmtId="0" fontId="7" fillId="5" borderId="1" xfId="1" applyFont="1" applyFill="1" applyBorder="1" applyAlignment="1">
      <alignment horizontal="center" vertical="center" wrapText="1"/>
    </xf>
    <xf numFmtId="0" fontId="7" fillId="5"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8" fillId="6" borderId="2" xfId="0" applyFont="1" applyFill="1" applyBorder="1" applyAlignment="1">
      <alignment horizontal="center" vertical="top" wrapText="1"/>
    </xf>
    <xf numFmtId="0" fontId="8" fillId="6" borderId="0" xfId="0" applyFont="1" applyFill="1" applyBorder="1" applyAlignment="1">
      <alignment horizontal="left" vertical="top" wrapText="1"/>
    </xf>
    <xf numFmtId="0" fontId="18" fillId="6" borderId="0" xfId="0" applyFont="1" applyFill="1"/>
    <xf numFmtId="0" fontId="8" fillId="6" borderId="6" xfId="0" applyFont="1" applyFill="1" applyBorder="1" applyAlignment="1">
      <alignment horizontal="center" vertical="top" wrapText="1"/>
    </xf>
    <xf numFmtId="0" fontId="19" fillId="6" borderId="0" xfId="0" applyFont="1" applyFill="1" applyBorder="1" applyAlignment="1">
      <alignment horizontal="left" vertical="center"/>
    </xf>
    <xf numFmtId="0" fontId="8" fillId="6" borderId="0" xfId="0" applyFont="1" applyFill="1" applyAlignment="1"/>
    <xf numFmtId="0" fontId="8" fillId="6" borderId="0" xfId="0" applyFont="1" applyFill="1"/>
    <xf numFmtId="4" fontId="6" fillId="5" borderId="2" xfId="1" applyNumberFormat="1" applyFont="1" applyFill="1" applyBorder="1" applyAlignment="1">
      <alignment horizontal="center"/>
    </xf>
    <xf numFmtId="4" fontId="7" fillId="5" borderId="2" xfId="1" applyNumberFormat="1" applyFont="1" applyFill="1" applyBorder="1" applyAlignment="1">
      <alignment horizontal="center"/>
    </xf>
    <xf numFmtId="4" fontId="6" fillId="5" borderId="2" xfId="0" applyNumberFormat="1" applyFont="1" applyFill="1" applyBorder="1" applyAlignment="1">
      <alignment horizontal="center"/>
    </xf>
    <xf numFmtId="4" fontId="11" fillId="5" borderId="2" xfId="0" applyNumberFormat="1" applyFont="1" applyFill="1" applyBorder="1" applyAlignment="1"/>
    <xf numFmtId="4" fontId="7" fillId="5" borderId="6" xfId="0" applyNumberFormat="1" applyFont="1" applyFill="1" applyBorder="1" applyAlignment="1">
      <alignment horizontal="center"/>
    </xf>
    <xf numFmtId="4" fontId="6" fillId="0" borderId="0" xfId="0" applyNumberFormat="1" applyFont="1" applyFill="1" applyAlignment="1"/>
    <xf numFmtId="0" fontId="7" fillId="5" borderId="2" xfId="0" applyFont="1" applyFill="1" applyBorder="1" applyAlignment="1">
      <alignment horizontal="center" vertical="center" wrapText="1"/>
    </xf>
    <xf numFmtId="0" fontId="6" fillId="5" borderId="5" xfId="1" applyFont="1" applyFill="1" applyBorder="1" applyAlignment="1">
      <alignment horizontal="center" vertical="center" wrapText="1"/>
    </xf>
    <xf numFmtId="0" fontId="6" fillId="5" borderId="2" xfId="0" applyFont="1" applyFill="1" applyBorder="1" applyAlignment="1">
      <alignment horizontal="center" vertical="center" wrapText="1"/>
    </xf>
    <xf numFmtId="4" fontId="6" fillId="5" borderId="5" xfId="0" applyNumberFormat="1" applyFont="1" applyFill="1" applyBorder="1" applyAlignment="1">
      <alignment horizontal="center"/>
    </xf>
    <xf numFmtId="4" fontId="6" fillId="5" borderId="10" xfId="0" applyNumberFormat="1" applyFont="1" applyFill="1" applyBorder="1" applyAlignment="1">
      <alignment horizontal="center"/>
    </xf>
    <xf numFmtId="4" fontId="6" fillId="5" borderId="6" xfId="0" applyNumberFormat="1" applyFont="1" applyFill="1" applyBorder="1" applyAlignment="1">
      <alignment horizontal="center"/>
    </xf>
    <xf numFmtId="2" fontId="6" fillId="5" borderId="5" xfId="0" applyNumberFormat="1" applyFont="1" applyFill="1" applyBorder="1" applyAlignment="1">
      <alignment horizontal="center" vertical="center"/>
    </xf>
    <xf numFmtId="2" fontId="6" fillId="5" borderId="10" xfId="0" applyNumberFormat="1" applyFont="1" applyFill="1" applyBorder="1" applyAlignment="1">
      <alignment horizontal="center" vertical="center"/>
    </xf>
    <xf numFmtId="2" fontId="6" fillId="5" borderId="6" xfId="0" applyNumberFormat="1" applyFont="1" applyFill="1" applyBorder="1" applyAlignment="1">
      <alignment horizontal="center" vertical="center"/>
    </xf>
    <xf numFmtId="0" fontId="7" fillId="5" borderId="1" xfId="1" applyFont="1" applyFill="1" applyBorder="1" applyAlignment="1">
      <alignment horizontal="center" vertical="center" wrapText="1"/>
    </xf>
    <xf numFmtId="0" fontId="7" fillId="5" borderId="8" xfId="1" applyFont="1" applyFill="1" applyBorder="1" applyAlignment="1">
      <alignment horizontal="center" vertical="center" wrapText="1"/>
    </xf>
    <xf numFmtId="0" fontId="6" fillId="5" borderId="5"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6" xfId="0" applyFont="1" applyFill="1" applyBorder="1" applyAlignment="1">
      <alignment horizontal="center" vertical="center"/>
    </xf>
    <xf numFmtId="0" fontId="17" fillId="5" borderId="8" xfId="0" applyFont="1" applyFill="1" applyBorder="1" applyAlignment="1">
      <alignment horizontal="center" vertical="center" wrapText="1"/>
    </xf>
    <xf numFmtId="0" fontId="6" fillId="5" borderId="5"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7" fillId="5" borderId="6" xfId="0" applyFont="1" applyFill="1" applyBorder="1" applyAlignment="1">
      <alignment horizontal="center" vertical="center" wrapText="1"/>
    </xf>
    <xf numFmtId="0" fontId="11" fillId="5" borderId="8" xfId="0" applyFont="1" applyFill="1" applyBorder="1" applyAlignment="1">
      <alignment horizontal="center" vertical="center" wrapText="1"/>
    </xf>
    <xf numFmtId="4" fontId="6" fillId="5" borderId="5" xfId="1" applyNumberFormat="1" applyFont="1" applyFill="1" applyBorder="1" applyAlignment="1">
      <alignment horizontal="center"/>
    </xf>
    <xf numFmtId="4" fontId="6" fillId="5" borderId="6" xfId="1" applyNumberFormat="1" applyFont="1" applyFill="1" applyBorder="1" applyAlignment="1">
      <alignment horizontal="center"/>
    </xf>
    <xf numFmtId="0" fontId="6" fillId="5" borderId="5" xfId="2" applyFont="1" applyFill="1" applyBorder="1" applyAlignment="1">
      <alignment horizontal="center" vertical="center" wrapText="1"/>
    </xf>
    <xf numFmtId="0" fontId="6" fillId="5" borderId="6" xfId="2" applyFont="1" applyFill="1" applyBorder="1" applyAlignment="1">
      <alignment horizontal="center" vertical="center" wrapText="1"/>
    </xf>
    <xf numFmtId="0" fontId="7" fillId="5"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5" xfId="1" applyFont="1" applyFill="1" applyBorder="1" applyAlignment="1">
      <alignment horizontal="center" vertical="center"/>
    </xf>
    <xf numFmtId="0" fontId="6" fillId="5" borderId="6" xfId="1" applyFont="1" applyFill="1" applyBorder="1" applyAlignment="1">
      <alignment horizontal="center" vertical="center"/>
    </xf>
    <xf numFmtId="0" fontId="10" fillId="5" borderId="6" xfId="0" applyFont="1" applyFill="1" applyBorder="1" applyAlignment="1">
      <alignment horizontal="center" vertical="center"/>
    </xf>
    <xf numFmtId="0" fontId="6" fillId="5" borderId="5" xfId="0" applyFont="1" applyFill="1" applyBorder="1" applyAlignment="1">
      <alignment wrapText="1"/>
    </xf>
    <xf numFmtId="0" fontId="10" fillId="5" borderId="6" xfId="0" applyFont="1" applyFill="1" applyBorder="1" applyAlignment="1">
      <alignment wrapText="1"/>
    </xf>
    <xf numFmtId="0" fontId="6" fillId="5" borderId="5" xfId="0" applyFont="1" applyFill="1" applyBorder="1" applyAlignment="1">
      <alignment horizontal="center" vertical="distributed" wrapText="1"/>
    </xf>
    <xf numFmtId="0" fontId="6" fillId="5" borderId="10" xfId="0" applyFont="1" applyFill="1" applyBorder="1" applyAlignment="1">
      <alignment horizontal="center" vertical="distributed" wrapText="1"/>
    </xf>
    <xf numFmtId="0" fontId="7" fillId="5" borderId="10" xfId="0" applyFont="1" applyFill="1" applyBorder="1" applyAlignment="1">
      <alignment horizontal="center" vertical="center" wrapText="1"/>
    </xf>
    <xf numFmtId="0" fontId="8" fillId="6" borderId="1" xfId="0" applyFont="1" applyFill="1" applyBorder="1" applyAlignment="1">
      <alignment horizontal="left" vertical="top" wrapText="1"/>
    </xf>
    <xf numFmtId="0" fontId="0" fillId="0" borderId="8" xfId="0" applyBorder="1"/>
    <xf numFmtId="0" fontId="10" fillId="0" borderId="8" xfId="0" applyFont="1" applyBorder="1" applyAlignment="1">
      <alignment horizontal="left" vertical="top" wrapText="1"/>
    </xf>
    <xf numFmtId="0" fontId="0" fillId="5" borderId="6" xfId="0"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6" fillId="5" borderId="1" xfId="1" applyFont="1" applyFill="1" applyBorder="1" applyAlignment="1">
      <alignment horizontal="center" vertical="center" wrapText="1"/>
    </xf>
    <xf numFmtId="0" fontId="6" fillId="5" borderId="8" xfId="1" applyFont="1" applyFill="1" applyBorder="1" applyAlignment="1">
      <alignment horizontal="center" vertical="center" wrapText="1"/>
    </xf>
    <xf numFmtId="0" fontId="1" fillId="5" borderId="0" xfId="0" quotePrefix="1" applyFont="1" applyFill="1" applyBorder="1" applyAlignment="1">
      <alignment horizontal="center" vertical="top"/>
    </xf>
    <xf numFmtId="0" fontId="6" fillId="0" borderId="0" xfId="0" applyFont="1" applyFill="1" applyBorder="1" applyAlignment="1">
      <alignment horizontal="left"/>
    </xf>
    <xf numFmtId="0" fontId="0" fillId="0" borderId="0" xfId="0" applyFill="1" applyAlignment="1">
      <alignment horizontal="left"/>
    </xf>
    <xf numFmtId="0" fontId="6" fillId="5" borderId="12" xfId="0" applyFont="1" applyFill="1" applyBorder="1" applyAlignment="1"/>
    <xf numFmtId="0" fontId="0" fillId="5" borderId="12" xfId="0" applyFill="1" applyBorder="1" applyAlignment="1"/>
    <xf numFmtId="0" fontId="6" fillId="5" borderId="3" xfId="1" applyFont="1" applyFill="1" applyBorder="1" applyAlignment="1">
      <alignment horizontal="center" vertical="center" wrapText="1"/>
    </xf>
    <xf numFmtId="0" fontId="0" fillId="5" borderId="4" xfId="0" applyFill="1" applyBorder="1" applyAlignment="1">
      <alignment horizontal="center" vertical="center" wrapText="1"/>
    </xf>
    <xf numFmtId="0" fontId="6" fillId="5" borderId="7" xfId="1" applyFont="1" applyFill="1" applyBorder="1" applyAlignment="1">
      <alignment horizontal="center" vertical="center" wrapText="1"/>
    </xf>
  </cellXfs>
  <cellStyles count="4">
    <cellStyle name="Гиперссылка" xfId="3" builtinId="8"/>
    <cellStyle name="Обычный" xfId="0" builtinId="0"/>
    <cellStyle name="Плохой" xfId="2" builtinId="27"/>
    <cellStyle name="Хороший"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U302"/>
  <sheetViews>
    <sheetView tabSelected="1" zoomScale="80" zoomScaleNormal="80" workbookViewId="0">
      <selection activeCell="L37" sqref="L37"/>
    </sheetView>
  </sheetViews>
  <sheetFormatPr defaultColWidth="9.109375" defaultRowHeight="14.4"/>
  <cols>
    <col min="1" max="1" width="6.44140625" style="46" customWidth="1"/>
    <col min="2" max="2" width="19" style="47" customWidth="1"/>
    <col min="3" max="3" width="48.6640625" style="47" customWidth="1"/>
    <col min="4" max="4" width="7.5546875" style="46" customWidth="1"/>
    <col min="5" max="5" width="12.44140625" style="48" customWidth="1"/>
    <col min="6" max="6" width="10" style="49" customWidth="1"/>
    <col min="7" max="7" width="11.5546875" style="49" customWidth="1"/>
    <col min="8" max="8" width="10.33203125" style="49" customWidth="1"/>
    <col min="9" max="9" width="12.109375" style="49" customWidth="1"/>
    <col min="10" max="10" width="15.109375" style="49" customWidth="1"/>
    <col min="11" max="11" width="9.109375" style="1"/>
    <col min="12" max="12" width="15.6640625" style="1" customWidth="1"/>
    <col min="13" max="13" width="21.88671875" style="1" customWidth="1"/>
    <col min="14" max="14" width="19.6640625" style="1" customWidth="1"/>
    <col min="15" max="16384" width="9.109375" style="1"/>
  </cols>
  <sheetData>
    <row r="1" spans="1:73" ht="14.25" customHeight="1">
      <c r="A1" s="119" t="s">
        <v>19</v>
      </c>
      <c r="B1" s="119"/>
      <c r="C1" s="119"/>
      <c r="D1" s="119"/>
      <c r="E1" s="119"/>
      <c r="F1" s="119"/>
      <c r="G1" s="119"/>
      <c r="H1" s="119"/>
      <c r="I1" s="119"/>
      <c r="J1" s="119"/>
      <c r="K1" s="2"/>
      <c r="L1" s="10"/>
      <c r="M1" s="10"/>
    </row>
    <row r="2" spans="1:73" ht="9" customHeight="1">
      <c r="A2" s="119"/>
      <c r="B2" s="119"/>
      <c r="C2" s="119"/>
      <c r="D2" s="119"/>
      <c r="E2" s="119"/>
      <c r="F2" s="119"/>
      <c r="G2" s="119"/>
      <c r="H2" s="119"/>
      <c r="I2" s="119"/>
      <c r="J2" s="119"/>
      <c r="K2" s="2"/>
      <c r="L2" s="10"/>
      <c r="M2" s="10"/>
    </row>
    <row r="3" spans="1:73" ht="15" customHeight="1">
      <c r="A3" s="120" t="s">
        <v>18</v>
      </c>
      <c r="B3" s="121"/>
      <c r="C3" s="121"/>
      <c r="D3" s="121"/>
      <c r="E3" s="121"/>
      <c r="F3" s="121"/>
      <c r="G3" s="121"/>
      <c r="H3" s="121"/>
      <c r="I3" s="121"/>
      <c r="J3" s="121"/>
      <c r="K3" s="121"/>
      <c r="L3" s="10"/>
      <c r="M3" s="10"/>
    </row>
    <row r="4" spans="1:73" ht="15.6">
      <c r="A4" s="122" t="s">
        <v>15</v>
      </c>
      <c r="B4" s="123"/>
      <c r="C4" s="123"/>
      <c r="D4" s="123"/>
      <c r="E4" s="123"/>
      <c r="F4" s="123"/>
      <c r="G4" s="123"/>
      <c r="H4" s="123"/>
      <c r="I4" s="123"/>
      <c r="J4" s="18"/>
      <c r="K4" s="3"/>
      <c r="L4" s="10"/>
      <c r="M4" s="10"/>
      <c r="N4" s="14"/>
    </row>
    <row r="5" spans="1:73" s="4" customFormat="1" ht="15.75" customHeight="1">
      <c r="A5" s="93" t="s">
        <v>0</v>
      </c>
      <c r="B5" s="93" t="s">
        <v>1</v>
      </c>
      <c r="C5" s="93" t="s">
        <v>2</v>
      </c>
      <c r="D5" s="93" t="s">
        <v>3</v>
      </c>
      <c r="E5" s="124" t="s">
        <v>6</v>
      </c>
      <c r="F5" s="117" t="s">
        <v>7</v>
      </c>
      <c r="G5" s="126"/>
      <c r="H5" s="118"/>
      <c r="I5" s="86" t="s">
        <v>12</v>
      </c>
      <c r="J5" s="115" t="s">
        <v>11</v>
      </c>
    </row>
    <row r="6" spans="1:73" s="8" customFormat="1" ht="30.75" customHeight="1">
      <c r="A6" s="114"/>
      <c r="B6" s="114"/>
      <c r="C6" s="114"/>
      <c r="D6" s="114"/>
      <c r="E6" s="125"/>
      <c r="F6" s="53" t="s">
        <v>8</v>
      </c>
      <c r="G6" s="53" t="s">
        <v>9</v>
      </c>
      <c r="H6" s="53" t="s">
        <v>10</v>
      </c>
      <c r="I6" s="114"/>
      <c r="J6" s="116"/>
    </row>
    <row r="7" spans="1:73" s="4" customFormat="1" ht="16.5" customHeight="1">
      <c r="A7" s="54"/>
      <c r="B7" s="117"/>
      <c r="C7" s="118"/>
      <c r="D7" s="19"/>
      <c r="E7" s="20"/>
      <c r="F7" s="21"/>
      <c r="G7" s="22"/>
      <c r="H7" s="22"/>
      <c r="I7" s="23"/>
      <c r="J7" s="66"/>
    </row>
    <row r="8" spans="1:73" s="9" customFormat="1" ht="15.6">
      <c r="A8" s="83">
        <v>1</v>
      </c>
      <c r="B8" s="86" t="s">
        <v>20</v>
      </c>
      <c r="C8" s="83" t="s">
        <v>35</v>
      </c>
      <c r="D8" s="89" t="s">
        <v>32</v>
      </c>
      <c r="E8" s="89">
        <v>180</v>
      </c>
      <c r="F8" s="78">
        <v>20.82</v>
      </c>
      <c r="G8" s="78">
        <v>21.82</v>
      </c>
      <c r="H8" s="78">
        <v>22.8</v>
      </c>
      <c r="I8" s="78">
        <f>ROUND((F8+G8+H8)/3,2)</f>
        <v>21.81</v>
      </c>
      <c r="J8" s="75">
        <f>E8*I8</f>
        <v>3925.7999999999997</v>
      </c>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3" s="9" customFormat="1" ht="66.599999999999994" customHeight="1">
      <c r="A9" s="85"/>
      <c r="B9" s="85"/>
      <c r="C9" s="85"/>
      <c r="D9" s="91"/>
      <c r="E9" s="91"/>
      <c r="F9" s="80"/>
      <c r="G9" s="80"/>
      <c r="H9" s="80"/>
      <c r="I9" s="80"/>
      <c r="J9" s="7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s="11" customFormat="1" ht="15.6">
      <c r="A10" s="56"/>
      <c r="B10" s="81" t="s">
        <v>13</v>
      </c>
      <c r="C10" s="92"/>
      <c r="D10" s="26" t="s">
        <v>32</v>
      </c>
      <c r="E10" s="27">
        <f>SUM(E8:E9)</f>
        <v>180</v>
      </c>
      <c r="F10" s="28"/>
      <c r="G10" s="29"/>
      <c r="H10" s="29"/>
      <c r="I10" s="30"/>
      <c r="J10" s="67">
        <f>SUM(J8+J9)</f>
        <v>3925.7999999999997</v>
      </c>
    </row>
    <row r="11" spans="1:73" s="9" customFormat="1" ht="15" customHeight="1">
      <c r="A11" s="83">
        <v>2</v>
      </c>
      <c r="B11" s="86" t="s">
        <v>20</v>
      </c>
      <c r="C11" s="83" t="s">
        <v>36</v>
      </c>
      <c r="D11" s="83" t="s">
        <v>32</v>
      </c>
      <c r="E11" s="89">
        <v>74</v>
      </c>
      <c r="F11" s="78">
        <v>375.85</v>
      </c>
      <c r="G11" s="78">
        <v>378.15</v>
      </c>
      <c r="H11" s="78">
        <v>379.85</v>
      </c>
      <c r="I11" s="78">
        <f t="shared" ref="I11" si="0">ROUND((F11+G11+H11)/3,2)</f>
        <v>377.95</v>
      </c>
      <c r="J11" s="75">
        <f>E11*I11</f>
        <v>27968.3</v>
      </c>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s="9" customFormat="1" ht="15.6">
      <c r="A12" s="87"/>
      <c r="B12" s="110"/>
      <c r="C12" s="87"/>
      <c r="D12" s="87"/>
      <c r="E12" s="90"/>
      <c r="F12" s="79"/>
      <c r="G12" s="79"/>
      <c r="H12" s="79"/>
      <c r="I12" s="79"/>
      <c r="J12" s="76"/>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s="9" customFormat="1" ht="38.25" customHeight="1">
      <c r="A13" s="84"/>
      <c r="B13" s="84"/>
      <c r="C13" s="84"/>
      <c r="D13" s="87"/>
      <c r="E13" s="90"/>
      <c r="F13" s="79"/>
      <c r="G13" s="79"/>
      <c r="H13" s="79"/>
      <c r="I13" s="79"/>
      <c r="J13" s="76"/>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s="9" customFormat="1" ht="15.6">
      <c r="A14" s="85"/>
      <c r="B14" s="85"/>
      <c r="C14" s="85"/>
      <c r="D14" s="88"/>
      <c r="E14" s="91"/>
      <c r="F14" s="80"/>
      <c r="G14" s="80"/>
      <c r="H14" s="80"/>
      <c r="I14" s="80"/>
      <c r="J14" s="77"/>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s="11" customFormat="1" ht="15.6">
      <c r="A15" s="56"/>
      <c r="B15" s="81" t="s">
        <v>13</v>
      </c>
      <c r="C15" s="92"/>
      <c r="D15" s="26" t="s">
        <v>32</v>
      </c>
      <c r="E15" s="27">
        <f>SUM(E11:E14)</f>
        <v>74</v>
      </c>
      <c r="F15" s="28"/>
      <c r="G15" s="29"/>
      <c r="H15" s="29"/>
      <c r="I15" s="30"/>
      <c r="J15" s="67">
        <f>SUM(J11:J14)</f>
        <v>27968.3</v>
      </c>
    </row>
    <row r="16" spans="1:73" s="9" customFormat="1" ht="15.6">
      <c r="A16" s="89">
        <v>3</v>
      </c>
      <c r="B16" s="86" t="s">
        <v>20</v>
      </c>
      <c r="C16" s="108" t="s">
        <v>37</v>
      </c>
      <c r="D16" s="89" t="s">
        <v>32</v>
      </c>
      <c r="E16" s="89">
        <v>180</v>
      </c>
      <c r="F16" s="78">
        <v>27.24</v>
      </c>
      <c r="G16" s="78">
        <v>29.25</v>
      </c>
      <c r="H16" s="78">
        <v>29.75</v>
      </c>
      <c r="I16" s="78">
        <f t="shared" ref="I16" si="1">ROUND((F16+G16+H16)/3,2)</f>
        <v>28.75</v>
      </c>
      <c r="J16" s="75">
        <f>E16*I16</f>
        <v>5175</v>
      </c>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s="9" customFormat="1" ht="66.599999999999994" customHeight="1">
      <c r="A17" s="90"/>
      <c r="B17" s="85"/>
      <c r="C17" s="109"/>
      <c r="D17" s="91"/>
      <c r="E17" s="91"/>
      <c r="F17" s="80"/>
      <c r="G17" s="80"/>
      <c r="H17" s="80"/>
      <c r="I17" s="80"/>
      <c r="J17" s="77"/>
      <c r="K17" s="4"/>
      <c r="L17" s="4"/>
      <c r="M17" s="6"/>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s="11" customFormat="1" ht="15.6">
      <c r="A18" s="56"/>
      <c r="B18" s="81" t="s">
        <v>13</v>
      </c>
      <c r="C18" s="92"/>
      <c r="D18" s="26" t="s">
        <v>32</v>
      </c>
      <c r="E18" s="27">
        <f>SUM(E16:E17)</f>
        <v>180</v>
      </c>
      <c r="F18" s="28"/>
      <c r="G18" s="29"/>
      <c r="H18" s="29"/>
      <c r="I18" s="30"/>
      <c r="J18" s="67">
        <f>SUM(J16:J17)</f>
        <v>5175</v>
      </c>
    </row>
    <row r="19" spans="1:73" s="9" customFormat="1" ht="15.6">
      <c r="A19" s="89">
        <v>4</v>
      </c>
      <c r="B19" s="86" t="s">
        <v>20</v>
      </c>
      <c r="C19" s="106" t="s">
        <v>38</v>
      </c>
      <c r="D19" s="89" t="s">
        <v>32</v>
      </c>
      <c r="E19" s="89">
        <v>67</v>
      </c>
      <c r="F19" s="78">
        <v>140.76</v>
      </c>
      <c r="G19" s="78">
        <v>143.66</v>
      </c>
      <c r="H19" s="78">
        <v>143.91999999999999</v>
      </c>
      <c r="I19" s="78">
        <f t="shared" ref="I19" si="2">ROUND((F19+G19+H19)/3,2)</f>
        <v>142.78</v>
      </c>
      <c r="J19" s="75">
        <f>E19*I19</f>
        <v>9566.26</v>
      </c>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row>
    <row r="20" spans="1:73" s="9" customFormat="1" ht="81.599999999999994" customHeight="1">
      <c r="A20" s="105"/>
      <c r="B20" s="85"/>
      <c r="C20" s="107"/>
      <c r="D20" s="91"/>
      <c r="E20" s="91"/>
      <c r="F20" s="80"/>
      <c r="G20" s="80"/>
      <c r="H20" s="80"/>
      <c r="I20" s="80"/>
      <c r="J20" s="77"/>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row>
    <row r="21" spans="1:73" s="11" customFormat="1" ht="15.6">
      <c r="A21" s="56"/>
      <c r="B21" s="81" t="s">
        <v>13</v>
      </c>
      <c r="C21" s="96"/>
      <c r="D21" s="26" t="s">
        <v>32</v>
      </c>
      <c r="E21" s="27">
        <f>SUM(E19:E20)</f>
        <v>67</v>
      </c>
      <c r="F21" s="28"/>
      <c r="G21" s="29"/>
      <c r="H21" s="29"/>
      <c r="I21" s="30"/>
      <c r="J21" s="67">
        <f>SUM(J19:J20)</f>
        <v>9566.26</v>
      </c>
    </row>
    <row r="22" spans="1:73" s="4" customFormat="1" ht="15.6">
      <c r="A22" s="89">
        <v>5</v>
      </c>
      <c r="B22" s="101" t="s">
        <v>21</v>
      </c>
      <c r="C22" s="102" t="s">
        <v>39</v>
      </c>
      <c r="D22" s="93" t="s">
        <v>14</v>
      </c>
      <c r="E22" s="103">
        <v>166</v>
      </c>
      <c r="F22" s="78">
        <v>32.409999999999997</v>
      </c>
      <c r="G22" s="78">
        <v>33.11</v>
      </c>
      <c r="H22" s="78">
        <v>33.69</v>
      </c>
      <c r="I22" s="78">
        <f t="shared" ref="I22" si="3">ROUND((F22+G22+H22)/3,2)</f>
        <v>33.07</v>
      </c>
      <c r="J22" s="97">
        <f>E22*I22</f>
        <v>5489.62</v>
      </c>
    </row>
    <row r="23" spans="1:73" s="9" customFormat="1" ht="36" customHeight="1">
      <c r="A23" s="91"/>
      <c r="B23" s="101"/>
      <c r="C23" s="102"/>
      <c r="D23" s="94"/>
      <c r="E23" s="104"/>
      <c r="F23" s="80"/>
      <c r="G23" s="80"/>
      <c r="H23" s="80"/>
      <c r="I23" s="80"/>
      <c r="J23" s="98"/>
      <c r="K23" s="4"/>
      <c r="L23" s="4"/>
      <c r="M23" s="4"/>
      <c r="N23" s="4"/>
      <c r="O23" s="4"/>
      <c r="P23"/>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row>
    <row r="24" spans="1:73" s="11" customFormat="1" ht="16.5" customHeight="1">
      <c r="A24" s="56"/>
      <c r="B24" s="81" t="s">
        <v>13</v>
      </c>
      <c r="C24" s="82"/>
      <c r="D24" s="26" t="s">
        <v>5</v>
      </c>
      <c r="E24" s="27">
        <f>SUM(E22:E23)</f>
        <v>166</v>
      </c>
      <c r="F24" s="28"/>
      <c r="G24" s="29"/>
      <c r="H24" s="29"/>
      <c r="I24" s="31"/>
      <c r="J24" s="67">
        <f>SUM(J22:J23)</f>
        <v>5489.62</v>
      </c>
    </row>
    <row r="25" spans="1:73" s="4" customFormat="1" ht="60.6" customHeight="1">
      <c r="A25" s="58">
        <v>6</v>
      </c>
      <c r="B25" s="72" t="s">
        <v>22</v>
      </c>
      <c r="C25" s="74" t="s">
        <v>40</v>
      </c>
      <c r="D25" s="73" t="s">
        <v>5</v>
      </c>
      <c r="E25" s="24">
        <v>611</v>
      </c>
      <c r="F25" s="25">
        <v>12.9</v>
      </c>
      <c r="G25" s="25">
        <v>13.9</v>
      </c>
      <c r="H25" s="25">
        <v>14.09</v>
      </c>
      <c r="I25" s="25">
        <f t="shared" ref="I25" si="4">ROUND((F25+G25+H25)/3,2)</f>
        <v>13.63</v>
      </c>
      <c r="J25" s="68">
        <f>I25*E25</f>
        <v>8327.93</v>
      </c>
    </row>
    <row r="26" spans="1:73" s="11" customFormat="1" ht="22.2" customHeight="1">
      <c r="A26" s="57"/>
      <c r="B26" s="81" t="s">
        <v>13</v>
      </c>
      <c r="C26" s="96"/>
      <c r="D26" s="26" t="s">
        <v>5</v>
      </c>
      <c r="E26" s="32">
        <f>E25</f>
        <v>611</v>
      </c>
      <c r="F26" s="33"/>
      <c r="G26" s="33"/>
      <c r="H26" s="33"/>
      <c r="I26" s="31"/>
      <c r="J26" s="69">
        <f>J25</f>
        <v>8327.93</v>
      </c>
    </row>
    <row r="27" spans="1:73" s="4" customFormat="1" ht="22.5" customHeight="1">
      <c r="A27" s="83">
        <v>7</v>
      </c>
      <c r="B27" s="86" t="s">
        <v>23</v>
      </c>
      <c r="C27" s="99" t="s">
        <v>41</v>
      </c>
      <c r="D27" s="93" t="s">
        <v>14</v>
      </c>
      <c r="E27" s="89">
        <v>142</v>
      </c>
      <c r="F27" s="78">
        <v>50.27</v>
      </c>
      <c r="G27" s="78">
        <v>51.57</v>
      </c>
      <c r="H27" s="78">
        <v>52.77</v>
      </c>
      <c r="I27" s="78">
        <f t="shared" ref="I27" si="5">ROUND((F27+G27+H27)/3,2)</f>
        <v>51.54</v>
      </c>
      <c r="J27" s="75">
        <f>I27*E27</f>
        <v>7318.68</v>
      </c>
    </row>
    <row r="28" spans="1:73" s="4" customFormat="1" ht="36.6" customHeight="1">
      <c r="A28" s="88"/>
      <c r="B28" s="95"/>
      <c r="C28" s="100"/>
      <c r="D28" s="94"/>
      <c r="E28" s="91"/>
      <c r="F28" s="80"/>
      <c r="G28" s="80"/>
      <c r="H28" s="80"/>
      <c r="I28" s="80"/>
      <c r="J28" s="77"/>
    </row>
    <row r="29" spans="1:73" s="11" customFormat="1" ht="27" customHeight="1">
      <c r="A29" s="57"/>
      <c r="B29" s="81" t="s">
        <v>13</v>
      </c>
      <c r="C29" s="96"/>
      <c r="D29" s="26" t="s">
        <v>5</v>
      </c>
      <c r="E29" s="32">
        <f>E27+E28</f>
        <v>142</v>
      </c>
      <c r="F29" s="33"/>
      <c r="G29" s="33"/>
      <c r="H29" s="33"/>
      <c r="I29" s="31"/>
      <c r="J29" s="69">
        <f>J27+J28</f>
        <v>7318.68</v>
      </c>
    </row>
    <row r="30" spans="1:73" s="4" customFormat="1" ht="35.25" customHeight="1">
      <c r="A30" s="93">
        <v>8</v>
      </c>
      <c r="B30" s="86" t="s">
        <v>24</v>
      </c>
      <c r="C30" s="83" t="s">
        <v>25</v>
      </c>
      <c r="D30" s="83" t="s">
        <v>4</v>
      </c>
      <c r="E30" s="89">
        <v>56</v>
      </c>
      <c r="F30" s="78">
        <v>94.28</v>
      </c>
      <c r="G30" s="78">
        <v>99.18</v>
      </c>
      <c r="H30" s="78">
        <v>99.59</v>
      </c>
      <c r="I30" s="78">
        <f t="shared" ref="I30" si="6">ROUND((F30+G30+H30)/3,2)</f>
        <v>97.68</v>
      </c>
      <c r="J30" s="75">
        <f>E30*I30</f>
        <v>5470.08</v>
      </c>
    </row>
    <row r="31" spans="1:73" s="9" customFormat="1" ht="51.6" customHeight="1">
      <c r="A31" s="94"/>
      <c r="B31" s="95"/>
      <c r="C31" s="88"/>
      <c r="D31" s="88"/>
      <c r="E31" s="91"/>
      <c r="F31" s="80"/>
      <c r="G31" s="80"/>
      <c r="H31" s="80"/>
      <c r="I31" s="80"/>
      <c r="J31" s="77"/>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row>
    <row r="32" spans="1:73" s="11" customFormat="1" ht="15.6">
      <c r="A32" s="56"/>
      <c r="B32" s="81" t="s">
        <v>13</v>
      </c>
      <c r="C32" s="92"/>
      <c r="D32" s="26" t="s">
        <v>4</v>
      </c>
      <c r="E32" s="27">
        <f>SUM(E30,E31)</f>
        <v>56</v>
      </c>
      <c r="F32" s="28"/>
      <c r="G32" s="29"/>
      <c r="H32" s="29"/>
      <c r="I32" s="30"/>
      <c r="J32" s="67">
        <f>SUM(J30+J31)</f>
        <v>5470.08</v>
      </c>
    </row>
    <row r="33" spans="1:73" s="9" customFormat="1" ht="15.6">
      <c r="A33" s="83">
        <v>9</v>
      </c>
      <c r="B33" s="86" t="s">
        <v>26</v>
      </c>
      <c r="C33" s="83" t="s">
        <v>27</v>
      </c>
      <c r="D33" s="83" t="s">
        <v>4</v>
      </c>
      <c r="E33" s="89">
        <v>47</v>
      </c>
      <c r="F33" s="78">
        <v>113.79</v>
      </c>
      <c r="G33" s="78">
        <v>115.9</v>
      </c>
      <c r="H33" s="78">
        <v>118.68</v>
      </c>
      <c r="I33" s="78">
        <f t="shared" ref="I33" si="7">ROUND((F33+G33+H33)/3,2)</f>
        <v>116.12</v>
      </c>
      <c r="J33" s="75">
        <f>E33*I33</f>
        <v>5457.64</v>
      </c>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row>
    <row r="34" spans="1:73" s="9" customFormat="1" ht="15.6">
      <c r="A34" s="84"/>
      <c r="B34" s="84"/>
      <c r="C34" s="84"/>
      <c r="D34" s="87"/>
      <c r="E34" s="90"/>
      <c r="F34" s="79"/>
      <c r="G34" s="79"/>
      <c r="H34" s="79"/>
      <c r="I34" s="79"/>
      <c r="J34" s="76"/>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row>
    <row r="35" spans="1:73" s="9" customFormat="1" ht="15.6">
      <c r="A35" s="84"/>
      <c r="B35" s="84"/>
      <c r="C35" s="84"/>
      <c r="D35" s="87"/>
      <c r="E35" s="90"/>
      <c r="F35" s="79"/>
      <c r="G35" s="79"/>
      <c r="H35" s="79"/>
      <c r="I35" s="79"/>
      <c r="J35" s="76"/>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row>
    <row r="36" spans="1:73" s="9" customFormat="1" ht="22.2" customHeight="1">
      <c r="A36" s="85"/>
      <c r="B36" s="85"/>
      <c r="C36" s="85"/>
      <c r="D36" s="88"/>
      <c r="E36" s="91"/>
      <c r="F36" s="80"/>
      <c r="G36" s="80"/>
      <c r="H36" s="80"/>
      <c r="I36" s="80"/>
      <c r="J36" s="77"/>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row>
    <row r="37" spans="1:73" s="11" customFormat="1" ht="31.5" customHeight="1">
      <c r="A37" s="56"/>
      <c r="B37" s="81" t="s">
        <v>13</v>
      </c>
      <c r="C37" s="82"/>
      <c r="D37" s="26" t="s">
        <v>4</v>
      </c>
      <c r="E37" s="27">
        <f>SUM(E33:E36)</f>
        <v>47</v>
      </c>
      <c r="F37" s="28"/>
      <c r="G37" s="29"/>
      <c r="H37" s="29"/>
      <c r="I37" s="30"/>
      <c r="J37" s="67">
        <f>SUM(J33:J36)</f>
        <v>5457.64</v>
      </c>
    </row>
    <row r="38" spans="1:73" s="5" customFormat="1" ht="15.6">
      <c r="A38" s="34"/>
      <c r="B38" s="55"/>
      <c r="C38" s="55"/>
      <c r="D38" s="55"/>
      <c r="E38" s="55"/>
      <c r="F38" s="55"/>
      <c r="G38" s="55"/>
      <c r="H38" s="55"/>
      <c r="I38" s="35"/>
      <c r="J38" s="70">
        <f>SUM(J10+J15+J18+J21+J24+J26+J29+J32+J37)</f>
        <v>78699.31</v>
      </c>
      <c r="K38" s="11"/>
      <c r="L38" s="71"/>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row>
    <row r="39" spans="1:73" s="7" customFormat="1" ht="15.75" customHeight="1">
      <c r="A39" s="51" t="s">
        <v>33</v>
      </c>
      <c r="B39" s="36"/>
      <c r="C39" s="36"/>
      <c r="D39" s="36"/>
      <c r="E39" s="36"/>
      <c r="F39" s="36"/>
      <c r="G39" s="36"/>
      <c r="H39" s="36"/>
      <c r="I39" s="36"/>
      <c r="J39" s="36"/>
      <c r="K39" s="52"/>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row>
    <row r="40" spans="1:73" s="7" customFormat="1" ht="13.8" customHeight="1">
      <c r="A40" s="37"/>
      <c r="B40" s="37"/>
      <c r="C40" s="37"/>
      <c r="D40" s="37"/>
      <c r="E40" s="38"/>
      <c r="F40" s="39"/>
      <c r="G40" s="39"/>
      <c r="H40" s="39"/>
      <c r="I40" s="39"/>
      <c r="J40" s="40"/>
      <c r="K40" s="12"/>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row>
    <row r="41" spans="1:73" s="61" customFormat="1" ht="15.75" customHeight="1">
      <c r="A41" s="59" t="s">
        <v>8</v>
      </c>
      <c r="B41" s="111" t="s">
        <v>28</v>
      </c>
      <c r="C41" s="112"/>
      <c r="D41" s="60"/>
      <c r="E41" s="60"/>
      <c r="F41" s="60"/>
      <c r="G41" s="60"/>
      <c r="H41" s="60"/>
      <c r="I41" s="60"/>
      <c r="J41" s="60"/>
    </row>
    <row r="42" spans="1:73" s="61" customFormat="1" ht="15.75" customHeight="1">
      <c r="A42" s="59" t="s">
        <v>9</v>
      </c>
      <c r="B42" s="111" t="s">
        <v>29</v>
      </c>
      <c r="C42" s="113"/>
      <c r="D42" s="60"/>
      <c r="E42" s="60"/>
      <c r="F42" s="60"/>
      <c r="G42" s="60"/>
      <c r="H42" s="60"/>
      <c r="I42" s="60"/>
      <c r="J42" s="60"/>
    </row>
    <row r="43" spans="1:73" s="61" customFormat="1">
      <c r="A43" s="62" t="s">
        <v>10</v>
      </c>
      <c r="B43" s="111" t="s">
        <v>30</v>
      </c>
      <c r="C43" s="113"/>
      <c r="D43" s="60"/>
      <c r="E43" s="60"/>
      <c r="F43" s="60"/>
      <c r="G43" s="60"/>
      <c r="H43" s="60"/>
      <c r="I43" s="60"/>
      <c r="J43" s="60"/>
    </row>
    <row r="44" spans="1:73" s="61" customFormat="1">
      <c r="A44" s="63"/>
      <c r="B44" s="64" t="s">
        <v>16</v>
      </c>
      <c r="C44" s="63"/>
      <c r="D44" s="63"/>
      <c r="E44" s="63"/>
      <c r="F44" s="63"/>
      <c r="G44" s="63"/>
      <c r="H44" s="63"/>
      <c r="I44" s="63"/>
      <c r="J44" s="63"/>
    </row>
    <row r="45" spans="1:73" s="61" customFormat="1">
      <c r="A45" s="63"/>
      <c r="B45" s="65" t="s">
        <v>34</v>
      </c>
      <c r="C45" s="64"/>
      <c r="D45" s="64"/>
      <c r="E45" s="63"/>
      <c r="F45" s="63"/>
      <c r="G45" s="63"/>
      <c r="H45" s="63"/>
      <c r="I45" s="63"/>
      <c r="J45" s="63"/>
    </row>
    <row r="46" spans="1:73" s="61" customFormat="1">
      <c r="A46" s="63"/>
      <c r="B46" s="64" t="s">
        <v>17</v>
      </c>
      <c r="C46" s="64"/>
      <c r="D46" s="64"/>
      <c r="E46" s="63"/>
      <c r="F46" s="63"/>
      <c r="G46" s="63"/>
      <c r="H46" s="63"/>
      <c r="I46" s="63"/>
      <c r="J46" s="63"/>
    </row>
    <row r="47" spans="1:73" s="61" customFormat="1">
      <c r="A47" s="63"/>
      <c r="B47" s="64" t="s">
        <v>31</v>
      </c>
      <c r="C47" s="64"/>
      <c r="D47" s="64"/>
      <c r="E47" s="63"/>
      <c r="F47" s="63"/>
      <c r="G47" s="63"/>
      <c r="H47" s="63"/>
      <c r="I47" s="63"/>
      <c r="J47" s="63"/>
    </row>
    <row r="48" spans="1:73">
      <c r="A48" s="43"/>
      <c r="B48" s="41"/>
      <c r="C48" s="41"/>
      <c r="D48" s="43"/>
      <c r="E48" s="43"/>
      <c r="F48" s="43"/>
      <c r="G48" s="42"/>
      <c r="H48" s="43"/>
      <c r="I48" s="43"/>
      <c r="J48" s="43"/>
    </row>
    <row r="49" spans="1:10" ht="15" customHeight="1">
      <c r="A49" s="44"/>
      <c r="B49" s="41"/>
      <c r="C49" s="15"/>
      <c r="D49" s="16"/>
      <c r="E49" s="16"/>
      <c r="F49" s="16"/>
      <c r="G49" s="16"/>
      <c r="H49" s="16"/>
      <c r="I49" s="16"/>
      <c r="J49" s="16"/>
    </row>
    <row r="50" spans="1:10" ht="14.25" customHeight="1">
      <c r="A50" s="44"/>
      <c r="B50" s="41"/>
      <c r="C50" s="15"/>
      <c r="D50" s="16"/>
      <c r="E50" s="16"/>
      <c r="F50" s="16"/>
      <c r="G50" s="16"/>
      <c r="H50" s="16"/>
      <c r="I50" s="16"/>
      <c r="J50" s="16"/>
    </row>
    <row r="51" spans="1:10" ht="13.5" customHeight="1">
      <c r="A51" s="44"/>
      <c r="B51" s="41"/>
      <c r="C51" s="15"/>
      <c r="D51" s="16"/>
      <c r="E51" s="16"/>
      <c r="F51" s="16"/>
      <c r="G51" s="17"/>
      <c r="H51" s="16"/>
      <c r="I51" s="16"/>
      <c r="J51" s="16"/>
    </row>
    <row r="52" spans="1:10" ht="17.25" customHeight="1">
      <c r="A52" s="44"/>
      <c r="B52" s="41"/>
      <c r="C52" s="17"/>
      <c r="D52" s="16"/>
      <c r="E52" s="16"/>
      <c r="F52" s="16"/>
      <c r="G52" s="16"/>
      <c r="H52" s="16"/>
      <c r="I52" s="16"/>
      <c r="J52" s="16"/>
    </row>
    <row r="53" spans="1:10">
      <c r="A53" s="44"/>
      <c r="B53" s="45"/>
      <c r="C53" s="43"/>
      <c r="D53" s="43"/>
      <c r="E53" s="43"/>
      <c r="F53" s="43"/>
      <c r="G53" s="43"/>
      <c r="H53" s="43"/>
      <c r="I53" s="43"/>
      <c r="J53" s="43"/>
    </row>
    <row r="54" spans="1:10" ht="12.75" customHeight="1">
      <c r="A54" s="44"/>
      <c r="B54" s="45"/>
      <c r="C54" s="43"/>
      <c r="D54" s="43"/>
      <c r="E54" s="43"/>
      <c r="F54" s="43"/>
      <c r="G54" s="43"/>
      <c r="H54" s="43"/>
      <c r="I54" s="43"/>
      <c r="J54" s="43"/>
    </row>
    <row r="55" spans="1:10">
      <c r="A55" s="43"/>
      <c r="B55" s="43"/>
      <c r="C55" s="43"/>
      <c r="D55" s="43"/>
      <c r="E55" s="43"/>
      <c r="F55" s="43"/>
      <c r="G55" s="43"/>
      <c r="H55" s="43"/>
      <c r="I55" s="43"/>
      <c r="J55" s="43"/>
    </row>
    <row r="56" spans="1:10">
      <c r="A56" s="43"/>
      <c r="B56" s="43"/>
      <c r="C56" s="43"/>
      <c r="D56" s="43"/>
      <c r="E56" s="43"/>
      <c r="F56" s="43"/>
      <c r="G56" s="43"/>
      <c r="H56" s="43"/>
      <c r="I56" s="43"/>
      <c r="J56" s="43"/>
    </row>
    <row r="57" spans="1:10">
      <c r="A57" s="43"/>
      <c r="B57" s="43"/>
      <c r="C57" s="43"/>
      <c r="D57" s="43"/>
      <c r="E57" s="43"/>
      <c r="F57" s="43"/>
      <c r="G57" s="43"/>
      <c r="H57" s="43"/>
      <c r="I57" s="43"/>
      <c r="J57" s="43"/>
    </row>
    <row r="58" spans="1:10">
      <c r="G58" s="43"/>
    </row>
    <row r="302" spans="10:10">
      <c r="J302" s="50"/>
    </row>
  </sheetData>
  <mergeCells count="104">
    <mergeCell ref="B41:C41"/>
    <mergeCell ref="B42:C42"/>
    <mergeCell ref="B43:C43"/>
    <mergeCell ref="I5:I6"/>
    <mergeCell ref="J5:J6"/>
    <mergeCell ref="B7:C7"/>
    <mergeCell ref="A1:J2"/>
    <mergeCell ref="A3:K3"/>
    <mergeCell ref="A4:I4"/>
    <mergeCell ref="A5:A6"/>
    <mergeCell ref="B5:B6"/>
    <mergeCell ref="C5:C6"/>
    <mergeCell ref="D5:D6"/>
    <mergeCell ref="E5:E6"/>
    <mergeCell ref="F5:H5"/>
    <mergeCell ref="I11:I14"/>
    <mergeCell ref="J11:J14"/>
    <mergeCell ref="A8:A9"/>
    <mergeCell ref="B8:B9"/>
    <mergeCell ref="C8:C9"/>
    <mergeCell ref="D8:D9"/>
    <mergeCell ref="E8:E9"/>
    <mergeCell ref="F8:F9"/>
    <mergeCell ref="G8:G9"/>
    <mergeCell ref="J8:J9"/>
    <mergeCell ref="B15:C15"/>
    <mergeCell ref="A16:A17"/>
    <mergeCell ref="B16:B17"/>
    <mergeCell ref="C16:C17"/>
    <mergeCell ref="D16:D17"/>
    <mergeCell ref="E16:E17"/>
    <mergeCell ref="F16:F17"/>
    <mergeCell ref="G16:G17"/>
    <mergeCell ref="H16:H17"/>
    <mergeCell ref="I16:I17"/>
    <mergeCell ref="J16:J17"/>
    <mergeCell ref="H8:H9"/>
    <mergeCell ref="I8:I9"/>
    <mergeCell ref="B10:C10"/>
    <mergeCell ref="A11:A14"/>
    <mergeCell ref="B11:B14"/>
    <mergeCell ref="C11:C14"/>
    <mergeCell ref="D11:D14"/>
    <mergeCell ref="E11:E14"/>
    <mergeCell ref="F11:F14"/>
    <mergeCell ref="G11:G14"/>
    <mergeCell ref="H11:H14"/>
    <mergeCell ref="B18:C18"/>
    <mergeCell ref="A19:A20"/>
    <mergeCell ref="B19:B20"/>
    <mergeCell ref="C19:C20"/>
    <mergeCell ref="D19:D20"/>
    <mergeCell ref="E19:E20"/>
    <mergeCell ref="F19:F20"/>
    <mergeCell ref="G19:G20"/>
    <mergeCell ref="H19:H20"/>
    <mergeCell ref="I19:I20"/>
    <mergeCell ref="J19:J20"/>
    <mergeCell ref="B21:C21"/>
    <mergeCell ref="A22:A23"/>
    <mergeCell ref="B22:B23"/>
    <mergeCell ref="C22:C23"/>
    <mergeCell ref="D22:D23"/>
    <mergeCell ref="E22:E23"/>
    <mergeCell ref="F22:F23"/>
    <mergeCell ref="G22:G23"/>
    <mergeCell ref="H22:H23"/>
    <mergeCell ref="I30:I31"/>
    <mergeCell ref="J30:J31"/>
    <mergeCell ref="B29:C29"/>
    <mergeCell ref="I22:I23"/>
    <mergeCell ref="J22:J23"/>
    <mergeCell ref="B24:C24"/>
    <mergeCell ref="B26:C26"/>
    <mergeCell ref="A27:A28"/>
    <mergeCell ref="B27:B28"/>
    <mergeCell ref="C27:C28"/>
    <mergeCell ref="D27:D28"/>
    <mergeCell ref="E27:E28"/>
    <mergeCell ref="F27:F28"/>
    <mergeCell ref="G27:G28"/>
    <mergeCell ref="H27:H28"/>
    <mergeCell ref="I27:I28"/>
    <mergeCell ref="J27:J28"/>
    <mergeCell ref="B32:C32"/>
    <mergeCell ref="A30:A31"/>
    <mergeCell ref="B30:B31"/>
    <mergeCell ref="C30:C31"/>
    <mergeCell ref="D30:D31"/>
    <mergeCell ref="E30:E31"/>
    <mergeCell ref="F30:F31"/>
    <mergeCell ref="G30:G31"/>
    <mergeCell ref="H30:H31"/>
    <mergeCell ref="J33:J36"/>
    <mergeCell ref="F33:F36"/>
    <mergeCell ref="G33:G36"/>
    <mergeCell ref="H33:H36"/>
    <mergeCell ref="I33:I36"/>
    <mergeCell ref="B37:C37"/>
    <mergeCell ref="A33:A36"/>
    <mergeCell ref="B33:B36"/>
    <mergeCell ref="C33:C36"/>
    <mergeCell ref="D33:D36"/>
    <mergeCell ref="E33:E36"/>
  </mergeCells>
  <pageMargins left="0.23622047244094491" right="0.23622047244094491" top="0.74803149606299213" bottom="0.74803149606299213" header="0.31496062992125984" footer="0.31496062992125984"/>
  <pageSetup paperSize="9" scale="5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общая нмцк 2017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Чичасова Екатерина Ивановна</dc:creator>
  <cp:lastModifiedBy>pk-klad</cp:lastModifiedBy>
  <cp:lastPrinted>2018-07-05T13:41:06Z</cp:lastPrinted>
  <dcterms:created xsi:type="dcterms:W3CDTF">2016-01-21T04:36:45Z</dcterms:created>
  <dcterms:modified xsi:type="dcterms:W3CDTF">2018-07-26T08:35:29Z</dcterms:modified>
</cp:coreProperties>
</file>