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Лист2!$A$1:$H$38</definedName>
  </definedNames>
  <calcPr calcId="145621" iterate="1"/>
</workbook>
</file>

<file path=xl/calcChain.xml><?xml version="1.0" encoding="utf-8"?>
<calcChain xmlns="http://schemas.openxmlformats.org/spreadsheetml/2006/main">
  <c r="G14" i="1" l="1"/>
  <c r="H30" i="1" l="1"/>
  <c r="D30" i="1"/>
  <c r="C30" i="1"/>
  <c r="B30" i="1"/>
  <c r="G29" i="1"/>
  <c r="H25" i="1"/>
  <c r="D25" i="1"/>
  <c r="C25" i="1"/>
  <c r="B25" i="1"/>
  <c r="G24" i="1"/>
  <c r="H20" i="1"/>
  <c r="D20" i="1"/>
  <c r="C20" i="1"/>
  <c r="B20" i="1"/>
  <c r="G19" i="1"/>
  <c r="H15" i="1" l="1"/>
  <c r="D15" i="1"/>
  <c r="D31" i="1" s="1"/>
  <c r="C15" i="1"/>
  <c r="C31" i="1" s="1"/>
  <c r="B15" i="1"/>
  <c r="B31" i="1" s="1"/>
  <c r="H31" i="1" l="1"/>
  <c r="H32" i="1" s="1"/>
</calcChain>
</file>

<file path=xl/sharedStrings.xml><?xml version="1.0" encoding="utf-8"?>
<sst xmlns="http://schemas.openxmlformats.org/spreadsheetml/2006/main" count="79" uniqueCount="41">
  <si>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</si>
  <si>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</si>
  <si>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</si>
  <si>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</si>
  <si>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</si>
  <si>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</si>
  <si>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</si>
  <si>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</si>
  <si>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</si>
  <si>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</si>
  <si>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</si>
  <si>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</si>
  <si>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</si>
  <si>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</si>
  <si>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</si>
  <si>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</si>
  <si>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</si>
  <si>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</si>
  <si>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</si>
  <si>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</si>
  <si>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</si>
  <si>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</si>
  <si>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</si>
  <si>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</si>
  <si>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Цена, руб</t>
  </si>
  <si>
    <t>17.12.14.129 -00000025</t>
  </si>
  <si>
    <t>Картридж совместимый</t>
  </si>
  <si>
    <t>Штука</t>
  </si>
  <si>
    <t>https://cartrige.ru/</t>
  </si>
  <si>
    <t>https://www.eldorado.ru/</t>
  </si>
  <si>
    <t>https://www.ozon.ru/</t>
  </si>
  <si>
    <t>Специалист по закупкам</t>
  </si>
  <si>
    <t>А.В. Солдатова</t>
  </si>
  <si>
    <t>Дата составления: 24.04.2023</t>
  </si>
  <si>
    <t xml:space="preserve">Картридж совместимый для принтера НР LJ P1102 (Модель 285А). Цвет расходных материалов для печати: черный. Количество страниц (ч/б) не менее 1600 страниц.  </t>
  </si>
  <si>
    <r>
      <t>Картридж совместимый для МФУ Xerox WorkCentre 3220</t>
    </r>
    <r>
      <rPr>
        <sz val="7"/>
        <color rgb="FFFF0000"/>
        <rFont val="PT Astra Serif"/>
        <family val="1"/>
        <charset val="204"/>
      </rPr>
      <t xml:space="preserve"> </t>
    </r>
    <r>
      <rPr>
        <sz val="7"/>
        <rFont val="PT Astra Serif"/>
        <family val="1"/>
        <charset val="204"/>
      </rPr>
      <t xml:space="preserve">(Модель 106R01485). Цвет расходных материалов для печати: черный. Количество страниц (ч/б) не менее 2000 страниц.  </t>
    </r>
  </si>
  <si>
    <t>Контейнер с чернилами совместимый</t>
  </si>
  <si>
    <t xml:space="preserve">Контейнер с чернилами совместимый для МФУ Canon Pixma G2411 (Модель Gl-490). Цвет расходных материалов для печати: черный. Объем не менее 135 мл.  </t>
  </si>
  <si>
    <t xml:space="preserve">Контейнер с чернилами совместимый для МФУ Epson L4150 (Модель 101). Цвет расходных материалов для печати: черный.  Объем не менее 127 мл.  </t>
  </si>
  <si>
    <r>
      <t xml:space="preserve">ИКЗ - </t>
    </r>
    <r>
      <rPr>
        <b/>
        <sz val="12"/>
        <color rgb="FF0070C0"/>
        <rFont val="PT Astra Serif"/>
        <family val="1"/>
        <charset val="204"/>
      </rPr>
      <t>233862201905886220100100190012823244</t>
    </r>
  </si>
  <si>
    <t xml:space="preserve">поставка картриджей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</si>
</sst>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  <font>
      <sz val="10"/>
      <color rgb="FFFFFF00"/>
      <name val="PT Astra Serif"/>
      <family val="1"/>
      <charset val="204"/>
    </font>
    <font>
      <b/>
      <sz val="12"/>
      <color rgb="FF0070C0"/>
      <name val="PT Astra Serif"/>
      <family val="1"/>
      <charset val="204"/>
    </font>
    <font>
      <sz val="7"/>
      <color rgb="FFFF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dorado.ru/" TargetMode="External"/><Relationship Id="rId2" Type="http://schemas.openxmlformats.org/officeDocument/2006/relationships/hyperlink" Target="https://cartrige.ru/" TargetMode="External"/><Relationship Id="rId1" Type="http://schemas.openxmlformats.org/officeDocument/2006/relationships/hyperlink" Target="https://www.ozon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7" zoomScale="190" zoomScaleNormal="190" zoomScaleSheetLayoutView="100" workbookViewId="0">
      <selection activeCell="I12" sqref="I12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19</v>
      </c>
    </row>
    <row r="2" spans="1:12" ht="15.75" x14ac:dyDescent="0.2">
      <c r="G2" s="34"/>
      <c r="H2" s="34" t="s">
        <v>18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46"/>
      <c r="C5" s="46"/>
      <c r="D5" s="47" t="s">
        <v>39</v>
      </c>
      <c r="E5" s="47"/>
      <c r="F5" s="46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58" t="s">
        <v>17</v>
      </c>
      <c r="D6" s="58"/>
      <c r="E6" s="58"/>
      <c r="F6" s="58"/>
      <c r="G6" s="58"/>
      <c r="H6" s="58"/>
      <c r="I6" s="1"/>
      <c r="J6" s="1"/>
      <c r="K6" s="3"/>
      <c r="L6" s="3"/>
    </row>
    <row r="7" spans="1:12" s="6" customFormat="1" ht="47.25" customHeight="1" x14ac:dyDescent="0.2">
      <c r="A7" s="59" t="s">
        <v>15</v>
      </c>
      <c r="B7" s="59"/>
      <c r="C7" s="59" t="s">
        <v>16</v>
      </c>
      <c r="D7" s="59"/>
      <c r="E7" s="59"/>
      <c r="F7" s="59"/>
      <c r="G7" s="59"/>
      <c r="H7" s="59"/>
      <c r="I7" s="5"/>
      <c r="J7" s="5"/>
    </row>
    <row r="8" spans="1:12" s="8" customFormat="1" ht="31.5" customHeight="1" x14ac:dyDescent="0.2">
      <c r="A8" s="61" t="s">
        <v>9</v>
      </c>
      <c r="B8" s="61"/>
      <c r="C8" s="60" t="s">
        <v>40</v>
      </c>
      <c r="D8" s="60"/>
      <c r="E8" s="60"/>
      <c r="F8" s="60"/>
      <c r="G8" s="60"/>
      <c r="H8" s="60"/>
      <c r="I8" s="42"/>
      <c r="J8" s="7"/>
    </row>
    <row r="9" spans="1:12" ht="15" x14ac:dyDescent="0.25">
      <c r="A9" s="9" t="s">
        <v>0</v>
      </c>
      <c r="B9" s="57" t="s">
        <v>1</v>
      </c>
      <c r="C9" s="57"/>
      <c r="D9" s="57"/>
      <c r="E9" s="57"/>
      <c r="F9" s="57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10</v>
      </c>
      <c r="H10" s="14" t="s">
        <v>10</v>
      </c>
      <c r="I10" s="3"/>
      <c r="J10" s="3"/>
      <c r="K10" s="3"/>
      <c r="L10" s="3"/>
    </row>
    <row r="11" spans="1:12" ht="12.75" customHeight="1" x14ac:dyDescent="0.2">
      <c r="A11" s="37" t="s">
        <v>20</v>
      </c>
      <c r="B11" s="52" t="s">
        <v>26</v>
      </c>
      <c r="C11" s="52"/>
      <c r="D11" s="52"/>
      <c r="E11" s="52"/>
      <c r="F11" s="52"/>
      <c r="G11" s="36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3">
        <v>10</v>
      </c>
      <c r="C12" s="54"/>
      <c r="D12" s="54"/>
      <c r="E12" s="41" t="s">
        <v>27</v>
      </c>
      <c r="F12" s="35"/>
      <c r="G12" s="55" t="s">
        <v>25</v>
      </c>
      <c r="H12" s="17" t="s">
        <v>4</v>
      </c>
      <c r="I12" s="3"/>
      <c r="J12" s="3"/>
      <c r="K12" s="3"/>
      <c r="L12" s="3"/>
    </row>
    <row r="13" spans="1:12" ht="29.25" customHeight="1" x14ac:dyDescent="0.2">
      <c r="A13" s="38" t="s">
        <v>21</v>
      </c>
      <c r="B13" s="48" t="s">
        <v>34</v>
      </c>
      <c r="C13" s="49"/>
      <c r="D13" s="49"/>
      <c r="E13" s="49"/>
      <c r="F13" s="49"/>
      <c r="G13" s="56"/>
      <c r="H13" s="18" t="s">
        <v>4</v>
      </c>
      <c r="I13" s="3"/>
      <c r="J13" s="3"/>
      <c r="K13" s="3"/>
      <c r="L13" s="3"/>
    </row>
    <row r="14" spans="1:12" ht="15" x14ac:dyDescent="0.2">
      <c r="A14" s="38" t="s">
        <v>22</v>
      </c>
      <c r="B14" s="39">
        <v>536</v>
      </c>
      <c r="C14" s="40">
        <v>699</v>
      </c>
      <c r="D14" s="40">
        <v>619</v>
      </c>
      <c r="E14" s="40"/>
      <c r="F14" s="40"/>
      <c r="G14" s="19">
        <f>ROUND(SUM(B14:F14)/3,2)</f>
        <v>618</v>
      </c>
      <c r="H14" s="19">
        <v>618</v>
      </c>
      <c r="I14" s="3"/>
      <c r="J14" s="3"/>
      <c r="K14" s="3"/>
      <c r="L14" s="3"/>
    </row>
    <row r="15" spans="1:12" ht="15.75" thickBot="1" x14ac:dyDescent="0.3">
      <c r="A15" s="44" t="s">
        <v>24</v>
      </c>
      <c r="B15" s="20">
        <f>B14*$B12</f>
        <v>5360</v>
      </c>
      <c r="C15" s="20">
        <f>C14*$B12</f>
        <v>6990</v>
      </c>
      <c r="D15" s="20">
        <f>D14*$B12</f>
        <v>6190</v>
      </c>
      <c r="E15" s="20"/>
      <c r="F15" s="20"/>
      <c r="G15" s="20"/>
      <c r="H15" s="21">
        <f>H14*$B12</f>
        <v>6180</v>
      </c>
      <c r="I15" s="3"/>
      <c r="J15" s="3"/>
      <c r="K15" s="3"/>
      <c r="L15" s="3"/>
    </row>
    <row r="16" spans="1:12" ht="12.75" customHeight="1" x14ac:dyDescent="0.2">
      <c r="A16" s="37" t="s">
        <v>20</v>
      </c>
      <c r="B16" s="52" t="s">
        <v>26</v>
      </c>
      <c r="C16" s="52"/>
      <c r="D16" s="52"/>
      <c r="E16" s="52"/>
      <c r="F16" s="52"/>
      <c r="G16" s="36" t="s">
        <v>23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53">
        <v>10</v>
      </c>
      <c r="C17" s="54"/>
      <c r="D17" s="54"/>
      <c r="E17" s="41" t="s">
        <v>27</v>
      </c>
      <c r="F17" s="35"/>
      <c r="G17" s="55" t="s">
        <v>25</v>
      </c>
      <c r="H17" s="17" t="s">
        <v>4</v>
      </c>
      <c r="I17" s="3"/>
      <c r="J17" s="3"/>
      <c r="K17" s="3"/>
      <c r="L17" s="3"/>
    </row>
    <row r="18" spans="1:13" ht="29.25" customHeight="1" x14ac:dyDescent="0.2">
      <c r="A18" s="38" t="s">
        <v>21</v>
      </c>
      <c r="B18" s="48" t="s">
        <v>35</v>
      </c>
      <c r="C18" s="49"/>
      <c r="D18" s="49"/>
      <c r="E18" s="49"/>
      <c r="F18" s="49"/>
      <c r="G18" s="56"/>
      <c r="H18" s="18" t="s">
        <v>4</v>
      </c>
      <c r="I18" s="3"/>
      <c r="J18" s="3"/>
      <c r="K18" s="3"/>
      <c r="L18" s="3"/>
    </row>
    <row r="19" spans="1:13" ht="15" x14ac:dyDescent="0.2">
      <c r="A19" s="38" t="s">
        <v>22</v>
      </c>
      <c r="B19" s="39">
        <v>1275</v>
      </c>
      <c r="C19" s="40">
        <v>1499</v>
      </c>
      <c r="D19" s="40">
        <v>1524</v>
      </c>
      <c r="E19" s="40"/>
      <c r="F19" s="40"/>
      <c r="G19" s="19">
        <f>ROUND(SUM(B19:F19)/3,2)</f>
        <v>1432.67</v>
      </c>
      <c r="H19" s="19">
        <v>1432.67</v>
      </c>
      <c r="I19" s="3"/>
      <c r="J19" s="3"/>
      <c r="K19" s="3"/>
      <c r="L19" s="3"/>
    </row>
    <row r="20" spans="1:13" ht="15.75" thickBot="1" x14ac:dyDescent="0.3">
      <c r="A20" s="44" t="s">
        <v>24</v>
      </c>
      <c r="B20" s="20">
        <f>B19*$B17</f>
        <v>12750</v>
      </c>
      <c r="C20" s="20">
        <f>C19*$B17</f>
        <v>14990</v>
      </c>
      <c r="D20" s="20">
        <f>D19*$B17</f>
        <v>15240</v>
      </c>
      <c r="E20" s="20"/>
      <c r="F20" s="20"/>
      <c r="G20" s="20"/>
      <c r="H20" s="21">
        <f>H19*$B17</f>
        <v>14326.7</v>
      </c>
      <c r="I20" s="3"/>
      <c r="J20" s="3"/>
      <c r="K20" s="3"/>
      <c r="L20" s="3"/>
    </row>
    <row r="21" spans="1:13" ht="12.75" customHeight="1" x14ac:dyDescent="0.2">
      <c r="A21" s="37" t="s">
        <v>20</v>
      </c>
      <c r="B21" s="52" t="s">
        <v>36</v>
      </c>
      <c r="C21" s="52"/>
      <c r="D21" s="52"/>
      <c r="E21" s="52"/>
      <c r="F21" s="52"/>
      <c r="G21" s="36" t="s">
        <v>23</v>
      </c>
      <c r="H21" s="15" t="s">
        <v>4</v>
      </c>
      <c r="I21" s="3"/>
      <c r="J21" s="3"/>
      <c r="K21" s="3"/>
      <c r="L21" s="3"/>
    </row>
    <row r="22" spans="1:13" ht="13.5" customHeight="1" x14ac:dyDescent="0.2">
      <c r="A22" s="16" t="s">
        <v>5</v>
      </c>
      <c r="B22" s="53">
        <v>4</v>
      </c>
      <c r="C22" s="54"/>
      <c r="D22" s="54"/>
      <c r="E22" s="41" t="s">
        <v>27</v>
      </c>
      <c r="F22" s="35"/>
      <c r="G22" s="55" t="s">
        <v>25</v>
      </c>
      <c r="H22" s="17" t="s">
        <v>4</v>
      </c>
      <c r="I22" s="3"/>
      <c r="J22" s="3"/>
      <c r="K22" s="3"/>
      <c r="L22" s="3"/>
    </row>
    <row r="23" spans="1:13" ht="29.25" customHeight="1" x14ac:dyDescent="0.2">
      <c r="A23" s="38" t="s">
        <v>21</v>
      </c>
      <c r="B23" s="48" t="s">
        <v>38</v>
      </c>
      <c r="C23" s="49"/>
      <c r="D23" s="49"/>
      <c r="E23" s="49"/>
      <c r="F23" s="49"/>
      <c r="G23" s="56"/>
      <c r="H23" s="18" t="s">
        <v>4</v>
      </c>
      <c r="I23" s="3"/>
      <c r="J23" s="3"/>
      <c r="K23" s="3"/>
      <c r="L23" s="3"/>
    </row>
    <row r="24" spans="1:13" ht="15" x14ac:dyDescent="0.2">
      <c r="A24" s="38" t="s">
        <v>22</v>
      </c>
      <c r="B24" s="39">
        <v>622</v>
      </c>
      <c r="C24" s="40">
        <v>1299</v>
      </c>
      <c r="D24" s="40">
        <v>1158</v>
      </c>
      <c r="E24" s="40"/>
      <c r="F24" s="40"/>
      <c r="G24" s="19">
        <f>ROUND(SUM(B24:F24)/3,2)</f>
        <v>1026.33</v>
      </c>
      <c r="H24" s="19">
        <v>1026.33</v>
      </c>
      <c r="I24" s="3"/>
      <c r="J24" s="3"/>
      <c r="K24" s="3"/>
      <c r="L24" s="3"/>
    </row>
    <row r="25" spans="1:13" ht="15.75" thickBot="1" x14ac:dyDescent="0.3">
      <c r="A25" s="44" t="s">
        <v>24</v>
      </c>
      <c r="B25" s="20">
        <f>B24*$B22</f>
        <v>2488</v>
      </c>
      <c r="C25" s="20">
        <f>C24*$B22</f>
        <v>5196</v>
      </c>
      <c r="D25" s="20">
        <f>D24*$B22</f>
        <v>4632</v>
      </c>
      <c r="E25" s="20"/>
      <c r="F25" s="20"/>
      <c r="G25" s="20"/>
      <c r="H25" s="21">
        <f>H24*$B22</f>
        <v>4105.32</v>
      </c>
      <c r="I25" s="3"/>
      <c r="J25" s="3"/>
      <c r="K25" s="3"/>
      <c r="L25" s="3"/>
    </row>
    <row r="26" spans="1:13" ht="12.75" customHeight="1" x14ac:dyDescent="0.2">
      <c r="A26" s="37" t="s">
        <v>20</v>
      </c>
      <c r="B26" s="52" t="s">
        <v>36</v>
      </c>
      <c r="C26" s="52"/>
      <c r="D26" s="52"/>
      <c r="E26" s="52"/>
      <c r="F26" s="52"/>
      <c r="G26" s="36" t="s">
        <v>23</v>
      </c>
      <c r="H26" s="15" t="s">
        <v>4</v>
      </c>
      <c r="I26" s="3"/>
      <c r="J26" s="3"/>
      <c r="K26" s="3"/>
      <c r="L26" s="3"/>
    </row>
    <row r="27" spans="1:13" ht="13.5" customHeight="1" x14ac:dyDescent="0.2">
      <c r="A27" s="16" t="s">
        <v>5</v>
      </c>
      <c r="B27" s="53">
        <v>4</v>
      </c>
      <c r="C27" s="54"/>
      <c r="D27" s="54"/>
      <c r="E27" s="41" t="s">
        <v>27</v>
      </c>
      <c r="F27" s="35"/>
      <c r="G27" s="55" t="s">
        <v>25</v>
      </c>
      <c r="H27" s="17" t="s">
        <v>4</v>
      </c>
      <c r="I27" s="3"/>
      <c r="J27" s="3"/>
      <c r="K27" s="3"/>
      <c r="L27" s="3"/>
    </row>
    <row r="28" spans="1:13" ht="29.25" customHeight="1" x14ac:dyDescent="0.2">
      <c r="A28" s="38" t="s">
        <v>21</v>
      </c>
      <c r="B28" s="48" t="s">
        <v>37</v>
      </c>
      <c r="C28" s="49"/>
      <c r="D28" s="49"/>
      <c r="E28" s="49"/>
      <c r="F28" s="49"/>
      <c r="G28" s="56"/>
      <c r="H28" s="18" t="s">
        <v>4</v>
      </c>
      <c r="I28" s="3"/>
      <c r="J28" s="3"/>
      <c r="K28" s="3"/>
      <c r="L28" s="3"/>
    </row>
    <row r="29" spans="1:13" ht="15" x14ac:dyDescent="0.2">
      <c r="A29" s="38" t="s">
        <v>22</v>
      </c>
      <c r="B29" s="39">
        <v>510</v>
      </c>
      <c r="C29" s="40">
        <v>999</v>
      </c>
      <c r="D29" s="40">
        <v>793</v>
      </c>
      <c r="E29" s="40"/>
      <c r="F29" s="40"/>
      <c r="G29" s="19">
        <f>ROUND(SUM(B29:F29)/3,2)</f>
        <v>767.33</v>
      </c>
      <c r="H29" s="19">
        <v>767.33</v>
      </c>
      <c r="I29" s="3"/>
      <c r="J29" s="3"/>
      <c r="K29" s="3"/>
      <c r="L29" s="3"/>
    </row>
    <row r="30" spans="1:13" ht="15.75" thickBot="1" x14ac:dyDescent="0.3">
      <c r="A30" s="44" t="s">
        <v>24</v>
      </c>
      <c r="B30" s="20">
        <f>B29*$B27</f>
        <v>2040</v>
      </c>
      <c r="C30" s="20">
        <f>C29*$B27</f>
        <v>3996</v>
      </c>
      <c r="D30" s="20">
        <f>D29*$B27</f>
        <v>3172</v>
      </c>
      <c r="E30" s="20"/>
      <c r="F30" s="20"/>
      <c r="G30" s="20"/>
      <c r="H30" s="21">
        <f>H29*$B27</f>
        <v>3069.32</v>
      </c>
      <c r="I30" s="3"/>
      <c r="J30" s="3"/>
      <c r="K30" s="3"/>
      <c r="L30" s="3"/>
    </row>
    <row r="31" spans="1:13" ht="13.5" thickBot="1" x14ac:dyDescent="0.25">
      <c r="A31" s="22" t="s">
        <v>6</v>
      </c>
      <c r="B31" s="23">
        <f>B15+B30</f>
        <v>7400</v>
      </c>
      <c r="C31" s="23">
        <f>C15+C30</f>
        <v>10986</v>
      </c>
      <c r="D31" s="23">
        <f>D15+D30</f>
        <v>9362</v>
      </c>
      <c r="E31" s="23"/>
      <c r="F31" s="23"/>
      <c r="G31" s="24"/>
      <c r="H31" s="45">
        <f>H15+H20+H25+H30</f>
        <v>27681.34</v>
      </c>
      <c r="I31" s="3"/>
      <c r="J31" s="3"/>
      <c r="K31" s="3"/>
      <c r="L31" s="3"/>
    </row>
    <row r="32" spans="1:13" s="29" customFormat="1" ht="15" x14ac:dyDescent="0.25">
      <c r="A32" s="30" t="s">
        <v>33</v>
      </c>
      <c r="B32" s="25"/>
      <c r="C32" s="25"/>
      <c r="D32" s="25"/>
      <c r="E32" s="25"/>
      <c r="F32" s="25"/>
      <c r="G32" s="26" t="s">
        <v>11</v>
      </c>
      <c r="H32" s="27">
        <f>H31</f>
        <v>27681.34</v>
      </c>
      <c r="I32" s="28"/>
      <c r="J32" s="28"/>
      <c r="K32" s="28"/>
      <c r="L32" s="28"/>
      <c r="M32" s="28"/>
    </row>
    <row r="33" spans="1:13" s="29" customFormat="1" ht="15" x14ac:dyDescent="0.25">
      <c r="A33" s="25"/>
      <c r="B33" s="25"/>
      <c r="C33" s="25"/>
      <c r="D33" s="25"/>
      <c r="E33" s="25"/>
      <c r="F33" s="25"/>
      <c r="G33" s="26"/>
      <c r="H33" s="27"/>
      <c r="I33" s="28"/>
      <c r="J33" s="28"/>
      <c r="K33" s="28"/>
      <c r="L33" s="28"/>
      <c r="M33" s="28"/>
    </row>
    <row r="34" spans="1:13" s="31" customFormat="1" ht="15" customHeight="1" x14ac:dyDescent="0.25">
      <c r="A34" s="43" t="s">
        <v>12</v>
      </c>
      <c r="B34" s="50" t="s">
        <v>28</v>
      </c>
      <c r="C34" s="51"/>
      <c r="D34" s="51"/>
      <c r="E34" s="51"/>
      <c r="F34" s="51"/>
      <c r="G34" s="51"/>
      <c r="H34" s="51"/>
    </row>
    <row r="35" spans="1:13" s="31" customFormat="1" ht="14.25" customHeight="1" x14ac:dyDescent="0.25">
      <c r="A35" s="43" t="s">
        <v>13</v>
      </c>
      <c r="B35" s="50" t="s">
        <v>29</v>
      </c>
      <c r="C35" s="51"/>
      <c r="D35" s="51"/>
      <c r="E35" s="51"/>
      <c r="F35" s="51"/>
      <c r="G35" s="51"/>
      <c r="H35" s="51"/>
    </row>
    <row r="36" spans="1:13" s="31" customFormat="1" ht="15" customHeight="1" x14ac:dyDescent="0.25">
      <c r="A36" s="43" t="s">
        <v>14</v>
      </c>
      <c r="B36" s="50" t="s">
        <v>30</v>
      </c>
      <c r="C36" s="51"/>
      <c r="D36" s="51"/>
      <c r="E36" s="51"/>
      <c r="F36" s="51"/>
      <c r="G36" s="51"/>
      <c r="H36" s="51"/>
    </row>
    <row r="37" spans="1:13" s="29" customFormat="1" ht="15" x14ac:dyDescent="0.25">
      <c r="A37" s="25"/>
      <c r="B37" s="25"/>
      <c r="C37" s="25"/>
      <c r="D37" s="25"/>
      <c r="E37" s="25"/>
      <c r="F37" s="25"/>
      <c r="G37" s="25"/>
      <c r="H37" s="25"/>
    </row>
    <row r="38" spans="1:13" ht="15" x14ac:dyDescent="0.25">
      <c r="A38" s="25" t="s">
        <v>31</v>
      </c>
      <c r="B38" s="32"/>
      <c r="C38" s="32"/>
      <c r="D38" s="32"/>
      <c r="E38" s="32"/>
      <c r="F38" s="32"/>
      <c r="G38" s="32"/>
      <c r="H38" s="26" t="s">
        <v>32</v>
      </c>
      <c r="I38" s="3"/>
      <c r="J38" s="3"/>
      <c r="K38" s="3"/>
      <c r="L38" s="3"/>
    </row>
  </sheetData>
  <sheetProtection selectLockedCells="1" selectUnlockedCells="1"/>
  <mergeCells count="25">
    <mergeCell ref="G22:G23"/>
    <mergeCell ref="B9:F9"/>
    <mergeCell ref="G12:G13"/>
    <mergeCell ref="B13:F13"/>
    <mergeCell ref="C6:H6"/>
    <mergeCell ref="A7:B7"/>
    <mergeCell ref="C7:H7"/>
    <mergeCell ref="C8:H8"/>
    <mergeCell ref="A8:B8"/>
    <mergeCell ref="B23:F23"/>
    <mergeCell ref="B35:H35"/>
    <mergeCell ref="B36:H36"/>
    <mergeCell ref="B34:H34"/>
    <mergeCell ref="B11:F11"/>
    <mergeCell ref="B12:D12"/>
    <mergeCell ref="B26:F26"/>
    <mergeCell ref="B27:D27"/>
    <mergeCell ref="G27:G28"/>
    <mergeCell ref="B28:F28"/>
    <mergeCell ref="B16:F16"/>
    <mergeCell ref="B17:D17"/>
    <mergeCell ref="G17:G18"/>
    <mergeCell ref="B18:F18"/>
    <mergeCell ref="B21:F21"/>
    <mergeCell ref="B22:D22"/>
  </mergeCells>
  <hyperlinks>
    <hyperlink ref="B36" r:id="rId1"/>
    <hyperlink ref="B34" r:id="rId2"/>
    <hyperlink ref="B35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2023-01-23T09:41:13Z</cp:lastPrinted>
  <dcterms:created xsi:type="dcterms:W3CDTF">2012-04-02T10:33:59Z</dcterms:created>
  <dcterms:modified xsi:type="dcterms:W3CDTF">2023-05-02T11:31:40Z</dcterms:modified>
</cp:coreProperties>
</file>