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<sst xmlns="http://schemas.openxmlformats.org/spreadsheetml/2006/main" count="173" uniqueCount="127">
  <si>
    <t xml:space="preserve">Отчет </t>
  </si>
  <si>
    <t>об исполнении муниципальной программы</t>
  </si>
  <si>
    <t>муниципальная программа:</t>
  </si>
  <si>
    <t>ответственный исполнитель:</t>
  </si>
  <si>
    <t>Управление социальной политики администрации города Югорска</t>
  </si>
  <si>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</si>
  <si>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</si>
  <si>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</si>
  <si>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</si>
  <si>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</si>
  <si>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Цель:</t>
  </si>
  <si>
    <t>Задача 1</t>
  </si>
  <si>
    <t>УСП</t>
  </si>
  <si>
    <t>Местный бюджет</t>
  </si>
  <si>
    <t>Итого по задаче 1</t>
  </si>
  <si>
    <t>Всего:</t>
  </si>
  <si>
    <t>Задача 2</t>
  </si>
  <si>
    <t>Итого по задаче 2</t>
  </si>
  <si>
    <t xml:space="preserve">Местный бюджет </t>
  </si>
  <si>
    <t>Бюджет АО</t>
  </si>
  <si>
    <t>Итого по задаче 3</t>
  </si>
  <si>
    <t>Иные источники</t>
  </si>
  <si>
    <t xml:space="preserve">    (ответственный исполнитель)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</si>
  <si>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 xml:space="preserve">               (соисполнитель)          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</si>
  <si>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>в том числе:</t>
  </si>
  <si>
    <t>Приложение 2</t>
  </si>
  <si>
    <t>«Отдых и оздоровление детей города Югорска на 2014 – 2020 годы»</t>
  </si>
  <si>
    <t xml:space="preserve">«Создание оптимальных условий, направленных на повышение качества предоставления муниципальных услуг </t>
  </si>
  <si>
    <t>в сфере оздоровления и отдыха детей города Югорска»</t>
  </si>
  <si>
    <t>«Обеспечение прав детей на безопасный отдых и оздоровление»</t>
  </si>
  <si>
    <t>УО</t>
  </si>
  <si>
    <t>Организация деятельности лагерей с дневным пребыванием детей на базе учреждений социальной сферы города Югорска</t>
  </si>
  <si>
    <t xml:space="preserve">Всего: </t>
  </si>
  <si>
    <t>Задача 3</t>
  </si>
  <si>
    <t>«Организация отдыха и оздоровления детей в климатически благоприятных зонах России и за ее пределами»</t>
  </si>
  <si>
    <t xml:space="preserve">ВСЕГО по муниципальной программе 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</si>
  <si>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</si>
  <si>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</si>
  <si>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образования 
администрации города Югорск</t>
  </si>
  <si>
    <t>Управление социальной политики 
администрации города Югорска</t>
  </si>
  <si>
    <t>Н.И. Бобровская</t>
  </si>
  <si>
    <t>Н.Н. Нестерова</t>
  </si>
  <si>
    <t>Управление культуры
администрации города Югорск</t>
  </si>
  <si>
    <t xml:space="preserve">А.С. Зайцев                </t>
  </si>
  <si>
    <t>5-00-24 (198)</t>
  </si>
  <si>
    <t>№ основного мероприятия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</si>
  <si>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</si>
  <si>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</si>
  <si>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Код 
строки</t>
  </si>
  <si>
    <t>1</t>
  </si>
  <si>
    <t>2</t>
  </si>
  <si>
    <t>01</t>
  </si>
  <si>
    <t>02</t>
  </si>
  <si>
    <t>03</t>
  </si>
  <si>
    <t>04</t>
  </si>
  <si>
    <t>05</t>
  </si>
  <si>
    <t>Управление социальной политики (далее - УСП)</t>
  </si>
  <si>
    <t>Управление образования (далее - УО)</t>
  </si>
  <si>
    <t>Сопровождение к месту отдыха и обратно, проживание и питание сопровождающего</t>
  </si>
  <si>
    <t>Относительное значение, % (гр.8/гр.7*100,0%)</t>
  </si>
  <si>
    <t>06</t>
  </si>
  <si>
    <t>07</t>
  </si>
  <si>
    <t>08</t>
  </si>
  <si>
    <t>«Эффективное использование базы учреждений города Югорска для организации оздоровления, лечения и отдыха детей»</t>
  </si>
  <si>
    <t>3</t>
  </si>
  <si>
    <t>Организация деятельности по кадровому сопровождению отдыха и оздоровления детей (1)</t>
  </si>
  <si>
    <r>
      <t xml:space="preserve">Организация деятельности по обеспечению безопасных условий при организации отдыха и оздоровления детей (2,7) </t>
    </r>
    <r>
      <rPr>
        <sz val="12"/>
        <rFont val="Times New Roman"/>
        <family val="1"/>
      </rPr>
      <t xml:space="preserve"> </t>
    </r>
  </si>
  <si>
    <t>Организация оздоровления и лечения детей на базе санатория – профилактория общества с ограниченной ответственностью «Газпром трансгаз Югорск» (5)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</si>
  <si>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</si>
  <si>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</si>
  <si>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</si>
  <si>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</si>
  <si>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</si>
  <si>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</si>
  <si>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</si>
  <si>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</si>
  <si>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</si>
  <si>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4</t>
  </si>
  <si>
    <t>Организация отдыха и оздоровления детей в климатически благоприятных зонах России и за ее пределами</t>
  </si>
  <si>
    <t>18</t>
  </si>
  <si>
    <t>19</t>
  </si>
  <si>
    <t>20</t>
  </si>
  <si>
    <t>21</t>
  </si>
  <si>
    <t>22</t>
  </si>
  <si>
    <t>5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</si>
  <si>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</si>
  <si>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</si>
  <si>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</si>
  <si>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</si>
  <si>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</si>
  <si>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</si>
  <si>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</si>
  <si>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</si>
  <si>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</si>
  <si>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</si>
  <si>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</si>
  <si>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</si>
  <si>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</si>
  <si>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</si>
  <si>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</si>
  <si>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</si>
  <si>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</si>
  <si>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</si>
  <si>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</si>
  <si>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</si>
  <si>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</si>
  <si>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</si>
  <si>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</si>
  <si>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7-26-12</t>
  </si>
  <si>
    <t xml:space="preserve">Н.А. Шаповал                       </t>
  </si>
  <si>
    <t>Абсолютное значение  
(гр.8-гр.7)</t>
  </si>
  <si>
    <t xml:space="preserve">Н.Н. Румянцева                     </t>
  </si>
  <si>
    <t xml:space="preserve">     5-00-26 (201)</t>
  </si>
  <si>
    <t>Результаты реализации муниципальной программы</t>
  </si>
  <si>
    <t>Под выделеный объем финансирования планируется приобрести 80 путевок в санаторий-профилакторий.</t>
  </si>
  <si>
    <t>Под выделеный объем финансирования планируется 1 706 детей для отдыха в лагерях с дневным прибыванием.</t>
  </si>
  <si>
    <t>Под выделеный объем финансирования планируется приобрести 214 путевок в лагеря за пределами города.</t>
  </si>
  <si>
    <t xml:space="preserve">Управление бухгалтерского учета и отчетности </t>
  </si>
  <si>
    <t>Управление культуры</t>
  </si>
  <si>
    <t>46</t>
  </si>
  <si>
    <t>47</t>
  </si>
  <si>
    <t>48</t>
  </si>
  <si>
    <t>Управление бухгалтерского учета и отчетности администрации города Югорска</t>
  </si>
  <si>
    <t xml:space="preserve">В.М. Бурматов  </t>
  </si>
  <si>
    <t xml:space="preserve"> по состоянию на 31 марта 2017</t>
  </si>
  <si>
    <t xml:space="preserve"> к письму УСП №_218_</t>
  </si>
  <si>
    <t>от «_12_» апреля 2017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</si>
</sst>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u val="single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justify" vertical="top" wrapText="1"/>
    </xf>
    <xf numFmtId="172" fontId="48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justify" vertical="top" wrapText="1"/>
    </xf>
    <xf numFmtId="172" fontId="50" fillId="0" borderId="10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justify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47" fillId="0" borderId="0" xfId="0" applyNumberFormat="1" applyFont="1" applyAlignment="1">
      <alignment/>
    </xf>
    <xf numFmtId="49" fontId="48" fillId="0" borderId="10" xfId="0" applyNumberFormat="1" applyFont="1" applyBorder="1" applyAlignment="1">
      <alignment horizontal="justify" vertical="top" wrapText="1"/>
    </xf>
    <xf numFmtId="0" fontId="52" fillId="0" borderId="0" xfId="0" applyFont="1" applyBorder="1" applyAlignment="1">
      <alignment vertical="top" wrapText="1"/>
    </xf>
    <xf numFmtId="0" fontId="51" fillId="0" borderId="12" xfId="0" applyFont="1" applyBorder="1" applyAlignment="1">
      <alignment horizontal="center" vertical="top" wrapText="1"/>
    </xf>
    <xf numFmtId="172" fontId="48" fillId="0" borderId="13" xfId="0" applyNumberFormat="1" applyFont="1" applyBorder="1" applyAlignment="1">
      <alignment horizontal="center" vertical="top" wrapText="1"/>
    </xf>
    <xf numFmtId="172" fontId="48" fillId="0" borderId="14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172" fontId="50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48" fillId="0" borderId="0" xfId="0" applyFont="1" applyAlignment="1">
      <alignment horizontal="justify"/>
    </xf>
    <xf numFmtId="172" fontId="48" fillId="0" borderId="10" xfId="0" applyNumberFormat="1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53" fillId="0" borderId="15" xfId="0" applyFont="1" applyBorder="1" applyAlignment="1">
      <alignment/>
    </xf>
    <xf numFmtId="0" fontId="49" fillId="0" borderId="15" xfId="0" applyFont="1" applyBorder="1" applyAlignment="1">
      <alignment/>
    </xf>
    <xf numFmtId="0" fontId="48" fillId="0" borderId="15" xfId="0" applyFont="1" applyBorder="1" applyAlignment="1">
      <alignment/>
    </xf>
    <xf numFmtId="172" fontId="48" fillId="33" borderId="10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172" fontId="48" fillId="33" borderId="14" xfId="0" applyNumberFormat="1" applyFont="1" applyFill="1" applyBorder="1" applyAlignment="1">
      <alignment horizontal="center" vertical="top" wrapText="1"/>
    </xf>
    <xf numFmtId="172" fontId="50" fillId="33" borderId="10" xfId="0" applyNumberFormat="1" applyFont="1" applyFill="1" applyBorder="1" applyAlignment="1">
      <alignment horizontal="center" vertical="top" wrapText="1"/>
    </xf>
    <xf numFmtId="172" fontId="48" fillId="33" borderId="13" xfId="0" applyNumberFormat="1" applyFont="1" applyFill="1" applyBorder="1" applyAlignment="1">
      <alignment horizontal="center" vertical="top" wrapText="1"/>
    </xf>
    <xf numFmtId="172" fontId="50" fillId="33" borderId="13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horizontal="center" vertical="top" wrapText="1"/>
    </xf>
    <xf numFmtId="172" fontId="2" fillId="0" borderId="14" xfId="0" applyNumberFormat="1" applyFont="1" applyBorder="1" applyAlignment="1">
      <alignment horizontal="center" vertical="top" wrapText="1"/>
    </xf>
    <xf numFmtId="172" fontId="2" fillId="0" borderId="13" xfId="0" applyNumberFormat="1" applyFont="1" applyBorder="1" applyAlignment="1">
      <alignment horizontal="center" vertical="top" wrapText="1"/>
    </xf>
    <xf numFmtId="172" fontId="48" fillId="0" borderId="12" xfId="0" applyNumberFormat="1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49" fontId="49" fillId="0" borderId="13" xfId="0" applyNumberFormat="1" applyFont="1" applyBorder="1" applyAlignment="1">
      <alignment horizontal="center" vertical="center"/>
    </xf>
    <xf numFmtId="172" fontId="2" fillId="33" borderId="14" xfId="0" applyNumberFormat="1" applyFont="1" applyFill="1" applyBorder="1" applyAlignment="1">
      <alignment horizontal="center" vertical="top" wrapText="1"/>
    </xf>
    <xf numFmtId="0" fontId="48" fillId="0" borderId="13" xfId="0" applyFont="1" applyBorder="1" applyAlignment="1">
      <alignment horizontal="justify" vertical="top" wrapText="1"/>
    </xf>
    <xf numFmtId="0" fontId="49" fillId="0" borderId="13" xfId="0" applyFont="1" applyBorder="1" applyAlignment="1">
      <alignment horizontal="justify" vertical="top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vertical="top"/>
    </xf>
    <xf numFmtId="173" fontId="48" fillId="0" borderId="10" xfId="0" applyNumberFormat="1" applyFont="1" applyBorder="1" applyAlignment="1">
      <alignment horizontal="center" vertical="top" wrapText="1"/>
    </xf>
    <xf numFmtId="172" fontId="50" fillId="0" borderId="10" xfId="0" applyNumberFormat="1" applyFont="1" applyBorder="1" applyAlignment="1">
      <alignment horizontal="center" vertical="top"/>
    </xf>
    <xf numFmtId="173" fontId="50" fillId="0" borderId="10" xfId="0" applyNumberFormat="1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49" fontId="48" fillId="0" borderId="12" xfId="0" applyNumberFormat="1" applyFont="1" applyBorder="1" applyAlignment="1">
      <alignment horizontal="center" wrapText="1"/>
    </xf>
    <xf numFmtId="49" fontId="48" fillId="0" borderId="13" xfId="0" applyNumberFormat="1" applyFont="1" applyBorder="1" applyAlignment="1">
      <alignment horizontal="center" wrapText="1"/>
    </xf>
    <xf numFmtId="0" fontId="48" fillId="0" borderId="17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justify" vertical="top" wrapText="1"/>
    </xf>
    <xf numFmtId="49" fontId="48" fillId="0" borderId="12" xfId="0" applyNumberFormat="1" applyFont="1" applyBorder="1" applyAlignment="1">
      <alignment horizontal="justify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/>
    </xf>
    <xf numFmtId="0" fontId="54" fillId="0" borderId="13" xfId="0" applyFont="1" applyBorder="1" applyAlignment="1">
      <alignment horizontal="center" vertical="top"/>
    </xf>
    <xf numFmtId="49" fontId="49" fillId="0" borderId="12" xfId="0" applyNumberFormat="1" applyFont="1" applyBorder="1" applyAlignment="1">
      <alignment horizontal="center" vertical="center"/>
    </xf>
    <xf numFmtId="49" fontId="49" fillId="0" borderId="16" xfId="0" applyNumberFormat="1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justify" vertical="top" wrapText="1"/>
    </xf>
    <xf numFmtId="0" fontId="55" fillId="0" borderId="10" xfId="0" applyFont="1" applyBorder="1" applyAlignment="1">
      <alignment horizontal="justify" vertical="top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48" fillId="0" borderId="1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49" fontId="48" fillId="0" borderId="13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top" wrapText="1"/>
    </xf>
    <xf numFmtId="0" fontId="55" fillId="0" borderId="16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justify" vertical="top" wrapText="1"/>
    </xf>
    <xf numFmtId="0" fontId="56" fillId="0" borderId="0" xfId="0" applyFont="1" applyAlignment="1">
      <alignment horizontal="center"/>
    </xf>
    <xf numFmtId="0" fontId="53" fillId="0" borderId="15" xfId="0" applyFont="1" applyBorder="1" applyAlignment="1">
      <alignment horizontal="left" wrapText="1"/>
    </xf>
    <xf numFmtId="0" fontId="50" fillId="0" borderId="10" xfId="0" applyFont="1" applyBorder="1" applyAlignment="1">
      <alignment horizontal="justify" vertical="top" wrapText="1"/>
    </xf>
    <xf numFmtId="0" fontId="53" fillId="0" borderId="15" xfId="0" applyFont="1" applyBorder="1" applyAlignment="1">
      <alignment horizontal="left"/>
    </xf>
    <xf numFmtId="0" fontId="50" fillId="0" borderId="14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top" wrapText="1"/>
    </xf>
    <xf numFmtId="0" fontId="50" fillId="0" borderId="2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="75" zoomScaleNormal="75" zoomScalePageLayoutView="0" workbookViewId="0" topLeftCell="A1">
      <selection activeCell="K3" sqref="K3"/>
    </sheetView>
  </sheetViews>
  <sheetFormatPr defaultColWidth="9.140625" defaultRowHeight="15"/>
  <cols>
    <col min="1" max="1" width="9.140625" style="24" customWidth="1"/>
    <col min="2" max="2" width="9.421875" style="15" customWidth="1"/>
    <col min="3" max="3" width="35.28125" style="0" customWidth="1"/>
    <col min="4" max="4" width="14.28125" style="0" customWidth="1"/>
    <col min="5" max="5" width="15.421875" style="0" customWidth="1"/>
    <col min="6" max="6" width="12.7109375" style="0" customWidth="1"/>
    <col min="7" max="7" width="14.7109375" style="0" customWidth="1"/>
    <col min="8" max="8" width="14.8515625" style="0" customWidth="1"/>
    <col min="9" max="10" width="13.8515625" style="0" customWidth="1"/>
    <col min="11" max="11" width="22.8515625" style="0" customWidth="1"/>
  </cols>
  <sheetData>
    <row r="1" spans="10:11" ht="15">
      <c r="J1" s="1"/>
      <c r="K1" s="1" t="s">
        <v>25</v>
      </c>
    </row>
    <row r="2" spans="10:11" ht="15">
      <c r="J2" s="1"/>
      <c r="K2" s="1" t="s">
        <v>125</v>
      </c>
    </row>
    <row r="3" spans="10:11" ht="15">
      <c r="J3" s="1"/>
      <c r="K3" s="1" t="s">
        <v>126</v>
      </c>
    </row>
    <row r="4" spans="2:10" ht="15.75">
      <c r="B4" s="95" t="s">
        <v>0</v>
      </c>
      <c r="C4" s="95"/>
      <c r="D4" s="95"/>
      <c r="E4" s="95"/>
      <c r="F4" s="95"/>
      <c r="G4" s="95"/>
      <c r="H4" s="95"/>
      <c r="I4" s="95"/>
      <c r="J4" s="95"/>
    </row>
    <row r="5" spans="2:10" ht="15.75">
      <c r="B5" s="95" t="s">
        <v>1</v>
      </c>
      <c r="C5" s="95"/>
      <c r="D5" s="95"/>
      <c r="E5" s="95"/>
      <c r="F5" s="95"/>
      <c r="G5" s="95"/>
      <c r="H5" s="95"/>
      <c r="I5" s="95"/>
      <c r="J5" s="95"/>
    </row>
    <row r="6" spans="2:10" ht="15.75">
      <c r="B6" s="95" t="s">
        <v>124</v>
      </c>
      <c r="C6" s="95"/>
      <c r="D6" s="95"/>
      <c r="E6" s="95"/>
      <c r="F6" s="95"/>
      <c r="G6" s="95"/>
      <c r="H6" s="95"/>
      <c r="I6" s="95"/>
      <c r="J6" s="95"/>
    </row>
    <row r="7" spans="2:4" ht="15.75">
      <c r="B7" s="96" t="s">
        <v>2</v>
      </c>
      <c r="C7" s="96"/>
      <c r="D7" s="96"/>
    </row>
    <row r="8" spans="2:9" ht="15.75">
      <c r="B8" s="16" t="s">
        <v>26</v>
      </c>
      <c r="C8" s="2"/>
      <c r="D8" s="2"/>
      <c r="E8" s="2"/>
      <c r="F8" s="2"/>
      <c r="G8" s="2"/>
      <c r="H8" s="2"/>
      <c r="I8" s="2"/>
    </row>
    <row r="9" spans="2:4" ht="15.75">
      <c r="B9" s="96" t="s">
        <v>3</v>
      </c>
      <c r="C9" s="96"/>
      <c r="D9" s="96"/>
    </row>
    <row r="10" spans="2:9" ht="15.75">
      <c r="B10" s="103" t="s">
        <v>4</v>
      </c>
      <c r="C10" s="103"/>
      <c r="D10" s="103"/>
      <c r="E10" s="103"/>
      <c r="F10" s="103"/>
      <c r="G10" s="103"/>
      <c r="H10" s="103"/>
      <c r="I10" s="103"/>
    </row>
    <row r="11" spans="1:11" ht="29.25" customHeight="1">
      <c r="A11" s="81" t="s">
        <v>48</v>
      </c>
      <c r="B11" s="92" t="s">
        <v>45</v>
      </c>
      <c r="C11" s="93" t="s">
        <v>46</v>
      </c>
      <c r="D11" s="93" t="s">
        <v>47</v>
      </c>
      <c r="E11" s="93" t="s">
        <v>5</v>
      </c>
      <c r="F11" s="93" t="s">
        <v>6</v>
      </c>
      <c r="G11" s="93" t="s">
        <v>7</v>
      </c>
      <c r="H11" s="105" t="s">
        <v>8</v>
      </c>
      <c r="I11" s="105" t="s">
        <v>9</v>
      </c>
      <c r="J11" s="105"/>
      <c r="K11" s="93" t="s">
        <v>113</v>
      </c>
    </row>
    <row r="12" spans="1:11" ht="36.75" customHeight="1">
      <c r="A12" s="82"/>
      <c r="B12" s="92"/>
      <c r="C12" s="93"/>
      <c r="D12" s="93"/>
      <c r="E12" s="93"/>
      <c r="F12" s="93"/>
      <c r="G12" s="93"/>
      <c r="H12" s="105"/>
      <c r="I12" s="104" t="s">
        <v>110</v>
      </c>
      <c r="J12" s="93" t="s">
        <v>59</v>
      </c>
      <c r="K12" s="93"/>
    </row>
    <row r="13" spans="1:11" ht="29.25" customHeight="1">
      <c r="A13" s="83"/>
      <c r="B13" s="92"/>
      <c r="C13" s="93"/>
      <c r="D13" s="93"/>
      <c r="E13" s="93"/>
      <c r="F13" s="93"/>
      <c r="G13" s="93"/>
      <c r="H13" s="105"/>
      <c r="I13" s="104"/>
      <c r="J13" s="93"/>
      <c r="K13" s="93"/>
    </row>
    <row r="14" spans="1:12" s="14" customFormat="1" ht="10.5" customHeight="1">
      <c r="A14" s="38" t="s">
        <v>49</v>
      </c>
      <c r="B14" s="39" t="s">
        <v>50</v>
      </c>
      <c r="C14" s="40">
        <v>3</v>
      </c>
      <c r="D14" s="40">
        <v>4</v>
      </c>
      <c r="E14" s="40">
        <v>5</v>
      </c>
      <c r="F14" s="40">
        <v>6</v>
      </c>
      <c r="G14" s="41">
        <v>7</v>
      </c>
      <c r="H14" s="40">
        <v>8</v>
      </c>
      <c r="I14" s="40">
        <v>9</v>
      </c>
      <c r="J14" s="40">
        <v>10</v>
      </c>
      <c r="K14" s="40">
        <v>11</v>
      </c>
      <c r="L14" s="18"/>
    </row>
    <row r="15" spans="1:11" ht="15.75" customHeight="1">
      <c r="A15" s="84" t="s">
        <v>51</v>
      </c>
      <c r="B15" s="70" t="s">
        <v>10</v>
      </c>
      <c r="C15" s="71"/>
      <c r="D15" s="71"/>
      <c r="E15" s="71"/>
      <c r="F15" s="71"/>
      <c r="G15" s="71"/>
      <c r="H15" s="71"/>
      <c r="I15" s="71"/>
      <c r="J15" s="71"/>
      <c r="K15" s="72"/>
    </row>
    <row r="16" spans="1:11" ht="15.75" customHeight="1">
      <c r="A16" s="85"/>
      <c r="B16" s="88" t="s">
        <v>27</v>
      </c>
      <c r="C16" s="94"/>
      <c r="D16" s="94"/>
      <c r="E16" s="94"/>
      <c r="F16" s="94"/>
      <c r="G16" s="94"/>
      <c r="H16" s="94"/>
      <c r="I16" s="94"/>
      <c r="J16" s="94"/>
      <c r="K16" s="89"/>
    </row>
    <row r="17" spans="1:11" ht="15.75">
      <c r="A17" s="86"/>
      <c r="B17" s="73" t="s">
        <v>28</v>
      </c>
      <c r="C17" s="74"/>
      <c r="D17" s="74"/>
      <c r="E17" s="74"/>
      <c r="F17" s="74"/>
      <c r="G17" s="74"/>
      <c r="H17" s="74"/>
      <c r="I17" s="74"/>
      <c r="J17" s="74"/>
      <c r="K17" s="75"/>
    </row>
    <row r="18" spans="1:11" ht="15.75" customHeight="1">
      <c r="A18" s="87" t="s">
        <v>52</v>
      </c>
      <c r="B18" s="70" t="s">
        <v>11</v>
      </c>
      <c r="C18" s="71"/>
      <c r="D18" s="71"/>
      <c r="E18" s="71"/>
      <c r="F18" s="71"/>
      <c r="G18" s="71"/>
      <c r="H18" s="71"/>
      <c r="I18" s="71"/>
      <c r="J18" s="71"/>
      <c r="K18" s="72"/>
    </row>
    <row r="19" spans="1:11" ht="15.75" customHeight="1">
      <c r="A19" s="87"/>
      <c r="B19" s="73" t="s">
        <v>29</v>
      </c>
      <c r="C19" s="74"/>
      <c r="D19" s="74"/>
      <c r="E19" s="74"/>
      <c r="F19" s="74"/>
      <c r="G19" s="74"/>
      <c r="H19" s="74"/>
      <c r="I19" s="74"/>
      <c r="J19" s="74"/>
      <c r="K19" s="75"/>
    </row>
    <row r="20" spans="1:11" ht="81" customHeight="1">
      <c r="A20" s="38" t="s">
        <v>53</v>
      </c>
      <c r="B20" s="101" t="s">
        <v>49</v>
      </c>
      <c r="C20" s="90" t="s">
        <v>65</v>
      </c>
      <c r="D20" s="12" t="s">
        <v>56</v>
      </c>
      <c r="E20" s="12" t="s">
        <v>13</v>
      </c>
      <c r="F20" s="20">
        <v>1126</v>
      </c>
      <c r="G20" s="34">
        <v>1126</v>
      </c>
      <c r="H20" s="20">
        <v>21</v>
      </c>
      <c r="I20" s="20">
        <f>H20-G20</f>
        <v>-1105</v>
      </c>
      <c r="J20" s="20">
        <f aca="true" t="shared" si="0" ref="J20:J27">H20/G20*100</f>
        <v>1.8650088809946712</v>
      </c>
      <c r="K20" s="42" t="s">
        <v>58</v>
      </c>
    </row>
    <row r="21" spans="1:11" ht="51" customHeight="1">
      <c r="A21" s="38" t="s">
        <v>54</v>
      </c>
      <c r="B21" s="102"/>
      <c r="C21" s="91"/>
      <c r="D21" s="32" t="s">
        <v>57</v>
      </c>
      <c r="E21" s="3" t="s">
        <v>13</v>
      </c>
      <c r="F21" s="43">
        <v>70</v>
      </c>
      <c r="G21" s="51">
        <v>70</v>
      </c>
      <c r="H21" s="43">
        <v>0</v>
      </c>
      <c r="I21" s="45">
        <f>H21-G21</f>
        <v>-70</v>
      </c>
      <c r="J21" s="45">
        <f t="shared" si="0"/>
        <v>0</v>
      </c>
      <c r="K21" s="6"/>
    </row>
    <row r="22" spans="1:11" s="24" customFormat="1" ht="33" customHeight="1">
      <c r="A22" s="47" t="s">
        <v>55</v>
      </c>
      <c r="B22" s="101" t="s">
        <v>50</v>
      </c>
      <c r="C22" s="107" t="s">
        <v>66</v>
      </c>
      <c r="D22" s="76" t="s">
        <v>12</v>
      </c>
      <c r="E22" s="48" t="s">
        <v>19</v>
      </c>
      <c r="F22" s="43">
        <v>775.3</v>
      </c>
      <c r="G22" s="51">
        <v>775.3</v>
      </c>
      <c r="H22" s="43">
        <v>0</v>
      </c>
      <c r="I22" s="45">
        <f>H22-G22</f>
        <v>-775.3</v>
      </c>
      <c r="J22" s="45">
        <f t="shared" si="0"/>
        <v>0</v>
      </c>
      <c r="K22" s="6"/>
    </row>
    <row r="23" spans="1:11" ht="43.5" customHeight="1">
      <c r="A23" s="47" t="s">
        <v>60</v>
      </c>
      <c r="B23" s="102"/>
      <c r="C23" s="108"/>
      <c r="D23" s="78"/>
      <c r="E23" s="3" t="s">
        <v>13</v>
      </c>
      <c r="F23" s="5">
        <v>369</v>
      </c>
      <c r="G23" s="34">
        <v>369</v>
      </c>
      <c r="H23" s="5">
        <v>0</v>
      </c>
      <c r="I23" s="20">
        <f>H23-G23</f>
        <v>-369</v>
      </c>
      <c r="J23" s="20">
        <f t="shared" si="0"/>
        <v>0</v>
      </c>
      <c r="K23" s="6"/>
    </row>
    <row r="24" spans="1:11" s="24" customFormat="1" ht="68.25" customHeight="1">
      <c r="A24" s="50" t="s">
        <v>61</v>
      </c>
      <c r="B24" s="106"/>
      <c r="C24" s="109"/>
      <c r="D24" s="48" t="s">
        <v>117</v>
      </c>
      <c r="E24" s="48" t="s">
        <v>19</v>
      </c>
      <c r="F24" s="26">
        <v>20</v>
      </c>
      <c r="G24" s="31">
        <v>20</v>
      </c>
      <c r="H24" s="26">
        <v>0</v>
      </c>
      <c r="I24" s="26">
        <f>H24-G24</f>
        <v>-20</v>
      </c>
      <c r="J24" s="26">
        <f t="shared" si="0"/>
        <v>0</v>
      </c>
      <c r="K24" s="6"/>
    </row>
    <row r="25" spans="1:11" s="24" customFormat="1" ht="34.5" customHeight="1">
      <c r="A25" s="50" t="s">
        <v>62</v>
      </c>
      <c r="B25" s="76"/>
      <c r="C25" s="70" t="s">
        <v>14</v>
      </c>
      <c r="D25" s="72"/>
      <c r="E25" s="49" t="s">
        <v>19</v>
      </c>
      <c r="F25" s="20">
        <f>F22+F24</f>
        <v>795.3</v>
      </c>
      <c r="G25" s="36">
        <f>G22+G24</f>
        <v>795.3</v>
      </c>
      <c r="H25" s="20">
        <f>H22+H24</f>
        <v>0</v>
      </c>
      <c r="I25" s="20">
        <f>I22+I24</f>
        <v>-795.3</v>
      </c>
      <c r="J25" s="20">
        <f t="shared" si="0"/>
        <v>0</v>
      </c>
      <c r="K25" s="53"/>
    </row>
    <row r="26" spans="1:11" ht="31.5" customHeight="1">
      <c r="A26" s="50" t="s">
        <v>68</v>
      </c>
      <c r="B26" s="77"/>
      <c r="C26" s="88"/>
      <c r="D26" s="89"/>
      <c r="E26" s="49" t="s">
        <v>13</v>
      </c>
      <c r="F26" s="20">
        <f>F20+F21+F23</f>
        <v>1565</v>
      </c>
      <c r="G26" s="36">
        <f>G20+G21+G23</f>
        <v>1565</v>
      </c>
      <c r="H26" s="20">
        <f>H20+H21+H23</f>
        <v>21</v>
      </c>
      <c r="I26" s="20">
        <f>H26-G26</f>
        <v>-1544</v>
      </c>
      <c r="J26" s="20">
        <f t="shared" si="0"/>
        <v>1.34185303514377</v>
      </c>
      <c r="K26" s="52"/>
    </row>
    <row r="27" spans="1:11" ht="15.75">
      <c r="A27" s="38" t="s">
        <v>69</v>
      </c>
      <c r="B27" s="78"/>
      <c r="C27" s="73"/>
      <c r="D27" s="75"/>
      <c r="E27" s="10" t="s">
        <v>15</v>
      </c>
      <c r="F27" s="46">
        <f>F25+F26</f>
        <v>2360.3</v>
      </c>
      <c r="G27" s="46">
        <f>G25+G26</f>
        <v>2360.3</v>
      </c>
      <c r="H27" s="46">
        <f>H25+H26</f>
        <v>21</v>
      </c>
      <c r="I27" s="20">
        <f>H27-G27</f>
        <v>-2339.3</v>
      </c>
      <c r="J27" s="20">
        <f t="shared" si="0"/>
        <v>0.8897174088039654</v>
      </c>
      <c r="K27" s="10"/>
    </row>
    <row r="28" spans="1:11" ht="15.75" customHeight="1">
      <c r="A28" s="87" t="s">
        <v>70</v>
      </c>
      <c r="B28" s="70" t="s">
        <v>16</v>
      </c>
      <c r="C28" s="71"/>
      <c r="D28" s="71"/>
      <c r="E28" s="71"/>
      <c r="F28" s="71"/>
      <c r="G28" s="71"/>
      <c r="H28" s="71"/>
      <c r="I28" s="71"/>
      <c r="J28" s="71"/>
      <c r="K28" s="72"/>
    </row>
    <row r="29" spans="1:11" ht="15.75">
      <c r="A29" s="87"/>
      <c r="B29" s="73" t="s">
        <v>63</v>
      </c>
      <c r="C29" s="74"/>
      <c r="D29" s="74"/>
      <c r="E29" s="74"/>
      <c r="F29" s="74"/>
      <c r="G29" s="74"/>
      <c r="H29" s="74"/>
      <c r="I29" s="74"/>
      <c r="J29" s="74"/>
      <c r="K29" s="75"/>
    </row>
    <row r="30" spans="1:11" ht="54.75" customHeight="1">
      <c r="A30" s="38" t="s">
        <v>71</v>
      </c>
      <c r="B30" s="101" t="s">
        <v>64</v>
      </c>
      <c r="C30" s="90" t="s">
        <v>67</v>
      </c>
      <c r="D30" s="78" t="s">
        <v>12</v>
      </c>
      <c r="E30" s="12" t="s">
        <v>19</v>
      </c>
      <c r="F30" s="20">
        <v>2600</v>
      </c>
      <c r="G30" s="34">
        <v>2600</v>
      </c>
      <c r="H30" s="20">
        <v>0</v>
      </c>
      <c r="I30" s="20">
        <f>H30-G30</f>
        <v>-2600</v>
      </c>
      <c r="J30" s="20">
        <f>H30/G30*100</f>
        <v>0</v>
      </c>
      <c r="K30" s="61" t="s">
        <v>114</v>
      </c>
    </row>
    <row r="31" spans="1:11" ht="31.5">
      <c r="A31" s="38" t="s">
        <v>72</v>
      </c>
      <c r="B31" s="106"/>
      <c r="C31" s="91"/>
      <c r="D31" s="97"/>
      <c r="E31" s="3" t="s">
        <v>21</v>
      </c>
      <c r="F31" s="43">
        <v>780</v>
      </c>
      <c r="G31" s="44">
        <v>780</v>
      </c>
      <c r="H31" s="33">
        <v>0</v>
      </c>
      <c r="I31" s="20">
        <f aca="true" t="shared" si="1" ref="I31:I42">H31-G31</f>
        <v>-780</v>
      </c>
      <c r="J31" s="45">
        <f aca="true" t="shared" si="2" ref="J31:J41">H31/G31*100</f>
        <v>0</v>
      </c>
      <c r="K31" s="63"/>
    </row>
    <row r="32" spans="1:11" ht="15.75">
      <c r="A32" s="38" t="s">
        <v>73</v>
      </c>
      <c r="B32" s="101" t="s">
        <v>77</v>
      </c>
      <c r="C32" s="110" t="s">
        <v>31</v>
      </c>
      <c r="D32" s="97" t="s">
        <v>30</v>
      </c>
      <c r="E32" s="3" t="s">
        <v>19</v>
      </c>
      <c r="F32" s="5">
        <v>3512.2</v>
      </c>
      <c r="G32" s="21">
        <v>3512.2</v>
      </c>
      <c r="H32" s="21">
        <v>0</v>
      </c>
      <c r="I32" s="20">
        <f t="shared" si="1"/>
        <v>-3512.2</v>
      </c>
      <c r="J32" s="20">
        <f t="shared" si="2"/>
        <v>0</v>
      </c>
      <c r="K32" s="61" t="s">
        <v>115</v>
      </c>
    </row>
    <row r="33" spans="1:11" ht="31.5">
      <c r="A33" s="38" t="s">
        <v>74</v>
      </c>
      <c r="B33" s="102"/>
      <c r="C33" s="110"/>
      <c r="D33" s="97"/>
      <c r="E33" s="3" t="s">
        <v>13</v>
      </c>
      <c r="F33" s="5">
        <v>2933.4</v>
      </c>
      <c r="G33" s="34">
        <v>2933.4</v>
      </c>
      <c r="H33" s="5">
        <v>41.7</v>
      </c>
      <c r="I33" s="20">
        <f t="shared" si="1"/>
        <v>-2891.7000000000003</v>
      </c>
      <c r="J33" s="20">
        <f t="shared" si="2"/>
        <v>1.4215586009408876</v>
      </c>
      <c r="K33" s="62"/>
    </row>
    <row r="34" spans="1:11" ht="31.5">
      <c r="A34" s="38" t="s">
        <v>75</v>
      </c>
      <c r="B34" s="102"/>
      <c r="C34" s="110"/>
      <c r="D34" s="97"/>
      <c r="E34" s="3" t="s">
        <v>21</v>
      </c>
      <c r="F34" s="5">
        <v>1602</v>
      </c>
      <c r="G34" s="21">
        <v>1602</v>
      </c>
      <c r="H34" s="5">
        <v>0</v>
      </c>
      <c r="I34" s="20">
        <f t="shared" si="1"/>
        <v>-1602</v>
      </c>
      <c r="J34" s="20">
        <f t="shared" si="2"/>
        <v>0</v>
      </c>
      <c r="K34" s="62"/>
    </row>
    <row r="35" spans="1:11" ht="31.5">
      <c r="A35" s="38" t="s">
        <v>76</v>
      </c>
      <c r="B35" s="102"/>
      <c r="C35" s="110"/>
      <c r="D35" s="97" t="s">
        <v>12</v>
      </c>
      <c r="E35" s="3" t="s">
        <v>13</v>
      </c>
      <c r="F35" s="5">
        <v>37.5</v>
      </c>
      <c r="G35" s="34">
        <v>37.5</v>
      </c>
      <c r="H35" s="5">
        <v>0</v>
      </c>
      <c r="I35" s="20">
        <f t="shared" si="1"/>
        <v>-37.5</v>
      </c>
      <c r="J35" s="20">
        <f t="shared" si="2"/>
        <v>0</v>
      </c>
      <c r="K35" s="62"/>
    </row>
    <row r="36" spans="1:11" ht="31.5">
      <c r="A36" s="38" t="s">
        <v>79</v>
      </c>
      <c r="B36" s="102"/>
      <c r="C36" s="110"/>
      <c r="D36" s="97"/>
      <c r="E36" s="3" t="s">
        <v>21</v>
      </c>
      <c r="F36" s="5">
        <v>144</v>
      </c>
      <c r="G36" s="21">
        <v>144</v>
      </c>
      <c r="H36" s="31">
        <v>0</v>
      </c>
      <c r="I36" s="20">
        <f t="shared" si="1"/>
        <v>-144</v>
      </c>
      <c r="J36" s="20">
        <f t="shared" si="2"/>
        <v>0</v>
      </c>
      <c r="K36" s="62"/>
    </row>
    <row r="37" spans="1:11" ht="31.5">
      <c r="A37" s="38" t="s">
        <v>80</v>
      </c>
      <c r="B37" s="102"/>
      <c r="C37" s="110"/>
      <c r="D37" s="97" t="s">
        <v>118</v>
      </c>
      <c r="E37" s="3" t="s">
        <v>13</v>
      </c>
      <c r="F37" s="5">
        <v>70.6</v>
      </c>
      <c r="G37" s="34">
        <v>70.6</v>
      </c>
      <c r="H37" s="5">
        <v>0</v>
      </c>
      <c r="I37" s="20">
        <f t="shared" si="1"/>
        <v>-70.6</v>
      </c>
      <c r="J37" s="20">
        <f t="shared" si="2"/>
        <v>0</v>
      </c>
      <c r="K37" s="62"/>
    </row>
    <row r="38" spans="1:11" ht="31.5">
      <c r="A38" s="38" t="s">
        <v>81</v>
      </c>
      <c r="B38" s="106"/>
      <c r="C38" s="110"/>
      <c r="D38" s="97"/>
      <c r="E38" s="3" t="s">
        <v>21</v>
      </c>
      <c r="F38" s="5">
        <v>120.2</v>
      </c>
      <c r="G38" s="21">
        <v>120.2</v>
      </c>
      <c r="H38" s="5">
        <v>0</v>
      </c>
      <c r="I38" s="20">
        <f t="shared" si="1"/>
        <v>-120.2</v>
      </c>
      <c r="J38" s="20">
        <f t="shared" si="2"/>
        <v>0</v>
      </c>
      <c r="K38" s="63"/>
    </row>
    <row r="39" spans="1:11" ht="15.75">
      <c r="A39" s="38" t="s">
        <v>82</v>
      </c>
      <c r="B39" s="79"/>
      <c r="C39" s="97" t="s">
        <v>17</v>
      </c>
      <c r="D39" s="97"/>
      <c r="E39" s="3" t="s">
        <v>19</v>
      </c>
      <c r="F39" s="5">
        <f>F30+F32</f>
        <v>6112.2</v>
      </c>
      <c r="G39" s="5">
        <f>G30+G32</f>
        <v>6112.2</v>
      </c>
      <c r="H39" s="5">
        <f>H30+H32</f>
        <v>0</v>
      </c>
      <c r="I39" s="20">
        <f t="shared" si="1"/>
        <v>-6112.2</v>
      </c>
      <c r="J39" s="20">
        <f t="shared" si="2"/>
        <v>0</v>
      </c>
      <c r="K39" s="13"/>
    </row>
    <row r="40" spans="1:11" ht="31.5">
      <c r="A40" s="38" t="s">
        <v>83</v>
      </c>
      <c r="B40" s="79"/>
      <c r="C40" s="97"/>
      <c r="D40" s="97"/>
      <c r="E40" s="3" t="s">
        <v>13</v>
      </c>
      <c r="F40" s="5">
        <f>F33+F35+F37</f>
        <v>3041.5</v>
      </c>
      <c r="G40" s="31">
        <f>G33+G35+G37</f>
        <v>3041.5</v>
      </c>
      <c r="H40" s="5">
        <f>H33+H35+H37</f>
        <v>41.7</v>
      </c>
      <c r="I40" s="20">
        <f t="shared" si="1"/>
        <v>-2999.8</v>
      </c>
      <c r="J40" s="20">
        <f t="shared" si="2"/>
        <v>1.3710340292618775</v>
      </c>
      <c r="K40" s="13"/>
    </row>
    <row r="41" spans="1:11" ht="31.5">
      <c r="A41" s="38" t="s">
        <v>85</v>
      </c>
      <c r="B41" s="79"/>
      <c r="C41" s="97"/>
      <c r="D41" s="97"/>
      <c r="E41" s="3" t="s">
        <v>21</v>
      </c>
      <c r="F41" s="5">
        <f>F31+F34+F36+F38</f>
        <v>2646.2</v>
      </c>
      <c r="G41" s="5">
        <f>G31+G34+G36+G38</f>
        <v>2646.2</v>
      </c>
      <c r="H41" s="5">
        <f>H31+H34+H36+H38</f>
        <v>0</v>
      </c>
      <c r="I41" s="20">
        <f t="shared" si="1"/>
        <v>-2646.2</v>
      </c>
      <c r="J41" s="20">
        <f t="shared" si="2"/>
        <v>0</v>
      </c>
      <c r="K41" s="13"/>
    </row>
    <row r="42" spans="1:11" ht="15.75">
      <c r="A42" s="38" t="s">
        <v>86</v>
      </c>
      <c r="B42" s="80"/>
      <c r="C42" s="76"/>
      <c r="D42" s="76"/>
      <c r="E42" s="11" t="s">
        <v>32</v>
      </c>
      <c r="F42" s="46">
        <f>SUM(F39:F41)</f>
        <v>11799.900000000001</v>
      </c>
      <c r="G42" s="46">
        <f>SUM(G39:G41)</f>
        <v>11799.900000000001</v>
      </c>
      <c r="H42" s="46">
        <f>SUM(H39:H41)</f>
        <v>41.7</v>
      </c>
      <c r="I42" s="20">
        <f t="shared" si="1"/>
        <v>-11758.2</v>
      </c>
      <c r="J42" s="46">
        <f>H42/G42*100</f>
        <v>0.35339282536292677</v>
      </c>
      <c r="K42" s="19"/>
    </row>
    <row r="43" spans="1:11" ht="15.75" customHeight="1">
      <c r="A43" s="84" t="s">
        <v>87</v>
      </c>
      <c r="B43" s="70" t="s">
        <v>33</v>
      </c>
      <c r="C43" s="71"/>
      <c r="D43" s="71"/>
      <c r="E43" s="71"/>
      <c r="F43" s="71"/>
      <c r="G43" s="71"/>
      <c r="H43" s="71"/>
      <c r="I43" s="71"/>
      <c r="J43" s="71"/>
      <c r="K43" s="72"/>
    </row>
    <row r="44" spans="1:11" ht="15.75" customHeight="1">
      <c r="A44" s="86"/>
      <c r="B44" s="73" t="s">
        <v>34</v>
      </c>
      <c r="C44" s="74"/>
      <c r="D44" s="74"/>
      <c r="E44" s="74"/>
      <c r="F44" s="74"/>
      <c r="G44" s="74"/>
      <c r="H44" s="74"/>
      <c r="I44" s="74"/>
      <c r="J44" s="74"/>
      <c r="K44" s="75"/>
    </row>
    <row r="45" spans="1:11" ht="30" customHeight="1">
      <c r="A45" s="38" t="s">
        <v>88</v>
      </c>
      <c r="B45" s="101" t="s">
        <v>84</v>
      </c>
      <c r="C45" s="98" t="s">
        <v>78</v>
      </c>
      <c r="D45" s="97" t="s">
        <v>12</v>
      </c>
      <c r="E45" s="3" t="s">
        <v>19</v>
      </c>
      <c r="F45" s="20">
        <v>4344.5</v>
      </c>
      <c r="G45" s="34">
        <v>4344.5</v>
      </c>
      <c r="H45" s="21">
        <v>0</v>
      </c>
      <c r="I45" s="20">
        <f aca="true" t="shared" si="3" ref="I45:I67">H45-G45</f>
        <v>-4344.5</v>
      </c>
      <c r="J45" s="20">
        <f>H45/G45*100</f>
        <v>0</v>
      </c>
      <c r="K45" s="61" t="s">
        <v>116</v>
      </c>
    </row>
    <row r="46" spans="1:11" ht="30" customHeight="1">
      <c r="A46" s="38" t="s">
        <v>89</v>
      </c>
      <c r="B46" s="102"/>
      <c r="C46" s="99"/>
      <c r="D46" s="97"/>
      <c r="E46" s="3" t="s">
        <v>13</v>
      </c>
      <c r="F46" s="5">
        <v>345</v>
      </c>
      <c r="G46" s="34">
        <v>345</v>
      </c>
      <c r="H46" s="33">
        <v>0</v>
      </c>
      <c r="I46" s="20">
        <f t="shared" si="3"/>
        <v>-345</v>
      </c>
      <c r="J46" s="20">
        <f>H46/G46*100</f>
        <v>0</v>
      </c>
      <c r="K46" s="62"/>
    </row>
    <row r="47" spans="1:11" ht="36" customHeight="1">
      <c r="A47" s="38" t="s">
        <v>90</v>
      </c>
      <c r="B47" s="106"/>
      <c r="C47" s="100"/>
      <c r="D47" s="97"/>
      <c r="E47" s="3" t="s">
        <v>21</v>
      </c>
      <c r="F47" s="43">
        <v>5220</v>
      </c>
      <c r="G47" s="44">
        <v>5220</v>
      </c>
      <c r="H47" s="33">
        <v>0</v>
      </c>
      <c r="I47" s="20">
        <f t="shared" si="3"/>
        <v>-5220</v>
      </c>
      <c r="J47" s="45">
        <f>H47/G47*100</f>
        <v>0</v>
      </c>
      <c r="K47" s="63"/>
    </row>
    <row r="48" spans="1:11" ht="20.25" customHeight="1">
      <c r="A48" s="38" t="s">
        <v>91</v>
      </c>
      <c r="B48" s="76"/>
      <c r="C48" s="97" t="s">
        <v>20</v>
      </c>
      <c r="D48" s="97"/>
      <c r="E48" s="3" t="s">
        <v>19</v>
      </c>
      <c r="F48" s="5">
        <f>F45</f>
        <v>4344.5</v>
      </c>
      <c r="G48" s="5">
        <f>G45</f>
        <v>4344.5</v>
      </c>
      <c r="H48" s="5">
        <f>H45</f>
        <v>0</v>
      </c>
      <c r="I48" s="20">
        <f t="shared" si="3"/>
        <v>-4344.5</v>
      </c>
      <c r="J48" s="20">
        <f aca="true" t="shared" si="4" ref="J48:J67">H48/G48*100</f>
        <v>0</v>
      </c>
      <c r="K48" s="9"/>
    </row>
    <row r="49" spans="1:11" ht="38.25" customHeight="1">
      <c r="A49" s="38" t="s">
        <v>92</v>
      </c>
      <c r="B49" s="77"/>
      <c r="C49" s="97"/>
      <c r="D49" s="97"/>
      <c r="E49" s="3" t="s">
        <v>13</v>
      </c>
      <c r="F49" s="5">
        <f aca="true" t="shared" si="5" ref="F49:H50">F46</f>
        <v>345</v>
      </c>
      <c r="G49" s="5">
        <f t="shared" si="5"/>
        <v>345</v>
      </c>
      <c r="H49" s="5">
        <f t="shared" si="5"/>
        <v>0</v>
      </c>
      <c r="I49" s="20">
        <f t="shared" si="3"/>
        <v>-345</v>
      </c>
      <c r="J49" s="20">
        <f t="shared" si="4"/>
        <v>0</v>
      </c>
      <c r="K49" s="9"/>
    </row>
    <row r="50" spans="1:11" ht="38.25" customHeight="1">
      <c r="A50" s="38" t="s">
        <v>93</v>
      </c>
      <c r="B50" s="77"/>
      <c r="C50" s="97"/>
      <c r="D50" s="97"/>
      <c r="E50" s="3" t="s">
        <v>21</v>
      </c>
      <c r="F50" s="5">
        <f t="shared" si="5"/>
        <v>5220</v>
      </c>
      <c r="G50" s="5">
        <f t="shared" si="5"/>
        <v>5220</v>
      </c>
      <c r="H50" s="31">
        <f t="shared" si="5"/>
        <v>0</v>
      </c>
      <c r="I50" s="20">
        <f t="shared" si="3"/>
        <v>-5220</v>
      </c>
      <c r="J50" s="20">
        <f t="shared" si="4"/>
        <v>0</v>
      </c>
      <c r="K50" s="9"/>
    </row>
    <row r="51" spans="1:11" ht="20.25" customHeight="1">
      <c r="A51" s="38" t="s">
        <v>94</v>
      </c>
      <c r="B51" s="78"/>
      <c r="C51" s="76"/>
      <c r="D51" s="76"/>
      <c r="E51" s="11" t="s">
        <v>32</v>
      </c>
      <c r="F51" s="5">
        <f>SUM(F48:F50)</f>
        <v>9909.5</v>
      </c>
      <c r="G51" s="5">
        <f>SUM(G48:G50)</f>
        <v>9909.5</v>
      </c>
      <c r="H51" s="5">
        <f>SUM(H48:H50)</f>
        <v>0</v>
      </c>
      <c r="I51" s="20">
        <f t="shared" si="3"/>
        <v>-9909.5</v>
      </c>
      <c r="J51" s="20">
        <f t="shared" si="4"/>
        <v>0</v>
      </c>
      <c r="K51" s="9"/>
    </row>
    <row r="52" spans="1:11" ht="15.75">
      <c r="A52" s="38" t="s">
        <v>95</v>
      </c>
      <c r="B52" s="79"/>
      <c r="C52" s="113" t="s">
        <v>35</v>
      </c>
      <c r="D52" s="113"/>
      <c r="E52" s="7" t="s">
        <v>19</v>
      </c>
      <c r="F52" s="35">
        <f>F25+F39+F48</f>
        <v>11252</v>
      </c>
      <c r="G52" s="35">
        <f>G25+G39+G48</f>
        <v>11252</v>
      </c>
      <c r="H52" s="35">
        <f>H25+H39+H48</f>
        <v>0</v>
      </c>
      <c r="I52" s="23">
        <f t="shared" si="3"/>
        <v>-11252</v>
      </c>
      <c r="J52" s="23">
        <f t="shared" si="4"/>
        <v>0</v>
      </c>
      <c r="K52" s="4"/>
    </row>
    <row r="53" spans="1:11" ht="31.5">
      <c r="A53" s="38" t="s">
        <v>96</v>
      </c>
      <c r="B53" s="79"/>
      <c r="C53" s="113"/>
      <c r="D53" s="113"/>
      <c r="E53" s="7" t="s">
        <v>18</v>
      </c>
      <c r="F53" s="35">
        <f>F26+F40+F46</f>
        <v>4951.5</v>
      </c>
      <c r="G53" s="35">
        <f>G26+G40+G49</f>
        <v>4951.5</v>
      </c>
      <c r="H53" s="35">
        <f>H26+H40+H46</f>
        <v>62.7</v>
      </c>
      <c r="I53" s="23">
        <f t="shared" si="3"/>
        <v>-4888.8</v>
      </c>
      <c r="J53" s="23">
        <f t="shared" si="4"/>
        <v>1.2662829445622539</v>
      </c>
      <c r="K53" s="4"/>
    </row>
    <row r="54" spans="1:11" ht="31.5">
      <c r="A54" s="38" t="s">
        <v>97</v>
      </c>
      <c r="B54" s="79"/>
      <c r="C54" s="113"/>
      <c r="D54" s="113"/>
      <c r="E54" s="7" t="s">
        <v>21</v>
      </c>
      <c r="F54" s="35">
        <f>F31+F34+F36+F38+F47</f>
        <v>7866.2</v>
      </c>
      <c r="G54" s="35">
        <f>G41+G47</f>
        <v>7866.2</v>
      </c>
      <c r="H54" s="35">
        <f>H41+H47</f>
        <v>0</v>
      </c>
      <c r="I54" s="23">
        <f t="shared" si="3"/>
        <v>-7866.2</v>
      </c>
      <c r="J54" s="23">
        <f t="shared" si="4"/>
        <v>0</v>
      </c>
      <c r="K54" s="4"/>
    </row>
    <row r="55" spans="1:11" ht="15" customHeight="1">
      <c r="A55" s="38" t="s">
        <v>98</v>
      </c>
      <c r="B55" s="79"/>
      <c r="C55" s="113"/>
      <c r="D55" s="113"/>
      <c r="E55" s="7" t="s">
        <v>15</v>
      </c>
      <c r="F55" s="35">
        <f>SUM(F52:F54)</f>
        <v>24069.7</v>
      </c>
      <c r="G55" s="35">
        <f>SUM(G52:G54)</f>
        <v>24069.7</v>
      </c>
      <c r="H55" s="35">
        <f>SUM(H52:H54)</f>
        <v>62.7</v>
      </c>
      <c r="I55" s="23">
        <f t="shared" si="3"/>
        <v>-24007</v>
      </c>
      <c r="J55" s="23">
        <f t="shared" si="4"/>
        <v>0.26049348350831125</v>
      </c>
      <c r="K55" s="22"/>
    </row>
    <row r="56" spans="1:11" ht="15.75">
      <c r="A56" s="38" t="s">
        <v>99</v>
      </c>
      <c r="B56" s="17"/>
      <c r="C56" s="115" t="s">
        <v>24</v>
      </c>
      <c r="D56" s="116"/>
      <c r="E56" s="116"/>
      <c r="F56" s="116"/>
      <c r="G56" s="116"/>
      <c r="H56" s="116"/>
      <c r="I56" s="116"/>
      <c r="J56" s="116"/>
      <c r="K56" s="117"/>
    </row>
    <row r="57" spans="1:11" ht="15.75">
      <c r="A57" s="38" t="s">
        <v>100</v>
      </c>
      <c r="B57" s="79"/>
      <c r="C57" s="110" t="s">
        <v>4</v>
      </c>
      <c r="D57" s="110"/>
      <c r="E57" s="4" t="s">
        <v>19</v>
      </c>
      <c r="F57" s="31">
        <f>F52-F61-F68</f>
        <v>7719.8</v>
      </c>
      <c r="G57" s="31">
        <f>G52-G61-G68</f>
        <v>7719.8</v>
      </c>
      <c r="H57" s="31">
        <f>H52-H61-H68</f>
        <v>0</v>
      </c>
      <c r="I57" s="20">
        <f t="shared" si="3"/>
        <v>-7719.8</v>
      </c>
      <c r="J57" s="20">
        <f t="shared" si="4"/>
        <v>0</v>
      </c>
      <c r="K57" s="4"/>
    </row>
    <row r="58" spans="1:11" ht="31.5">
      <c r="A58" s="38" t="s">
        <v>101</v>
      </c>
      <c r="B58" s="79"/>
      <c r="C58" s="110"/>
      <c r="D58" s="110"/>
      <c r="E58" s="4" t="s">
        <v>18</v>
      </c>
      <c r="F58" s="31">
        <f>F53-F62-F65</f>
        <v>1877.5</v>
      </c>
      <c r="G58" s="31">
        <f>G53-G62-G65</f>
        <v>1877.5</v>
      </c>
      <c r="H58" s="31">
        <f>H53-H62-H65</f>
        <v>21</v>
      </c>
      <c r="I58" s="20">
        <f t="shared" si="3"/>
        <v>-1856.5</v>
      </c>
      <c r="J58" s="20">
        <f t="shared" si="4"/>
        <v>1.118508655126498</v>
      </c>
      <c r="K58" s="4"/>
    </row>
    <row r="59" spans="1:11" ht="31.5">
      <c r="A59" s="38" t="s">
        <v>102</v>
      </c>
      <c r="B59" s="79"/>
      <c r="C59" s="110"/>
      <c r="D59" s="110"/>
      <c r="E59" s="4" t="s">
        <v>21</v>
      </c>
      <c r="F59" s="31">
        <v>2148.5</v>
      </c>
      <c r="G59" s="31">
        <v>2148.5</v>
      </c>
      <c r="H59" s="31">
        <f>H31+H36+H47</f>
        <v>0</v>
      </c>
      <c r="I59" s="20">
        <f t="shared" si="3"/>
        <v>-2148.5</v>
      </c>
      <c r="J59" s="20">
        <f t="shared" si="4"/>
        <v>0</v>
      </c>
      <c r="K59" s="4"/>
    </row>
    <row r="60" spans="1:11" ht="15.75" customHeight="1">
      <c r="A60" s="38" t="s">
        <v>103</v>
      </c>
      <c r="B60" s="79"/>
      <c r="C60" s="110"/>
      <c r="D60" s="110"/>
      <c r="E60" s="7" t="s">
        <v>32</v>
      </c>
      <c r="F60" s="35">
        <f>SUM(F57:F59)</f>
        <v>11745.8</v>
      </c>
      <c r="G60" s="8">
        <f>SUM(G57:G59)</f>
        <v>11745.8</v>
      </c>
      <c r="H60" s="8">
        <f>SUM(H57:H59)</f>
        <v>21</v>
      </c>
      <c r="I60" s="23">
        <f t="shared" si="3"/>
        <v>-11724.8</v>
      </c>
      <c r="J60" s="23">
        <f t="shared" si="4"/>
        <v>0.17878731120911306</v>
      </c>
      <c r="K60" s="4"/>
    </row>
    <row r="61" spans="1:11" ht="15.75">
      <c r="A61" s="38" t="s">
        <v>104</v>
      </c>
      <c r="B61" s="79"/>
      <c r="C61" s="110" t="s">
        <v>36</v>
      </c>
      <c r="D61" s="110"/>
      <c r="E61" s="4" t="s">
        <v>19</v>
      </c>
      <c r="F61" s="31">
        <f>F32</f>
        <v>3512.2</v>
      </c>
      <c r="G61" s="31">
        <f>G32</f>
        <v>3512.2</v>
      </c>
      <c r="H61" s="31">
        <f>H32</f>
        <v>0</v>
      </c>
      <c r="I61" s="20">
        <f t="shared" si="3"/>
        <v>-3512.2</v>
      </c>
      <c r="J61" s="20">
        <f t="shared" si="4"/>
        <v>0</v>
      </c>
      <c r="K61" s="4"/>
    </row>
    <row r="62" spans="1:11" ht="31.5">
      <c r="A62" s="38" t="s">
        <v>105</v>
      </c>
      <c r="B62" s="79"/>
      <c r="C62" s="110"/>
      <c r="D62" s="110"/>
      <c r="E62" s="4" t="s">
        <v>13</v>
      </c>
      <c r="F62" s="31">
        <f>F21+F33</f>
        <v>3003.4</v>
      </c>
      <c r="G62" s="31">
        <f>G21+G33</f>
        <v>3003.4</v>
      </c>
      <c r="H62" s="31">
        <f>H21+H33</f>
        <v>41.7</v>
      </c>
      <c r="I62" s="20">
        <f t="shared" si="3"/>
        <v>-2961.7000000000003</v>
      </c>
      <c r="J62" s="36">
        <f t="shared" si="4"/>
        <v>1.388426450023307</v>
      </c>
      <c r="K62" s="4"/>
    </row>
    <row r="63" spans="1:11" ht="31.5">
      <c r="A63" s="38" t="s">
        <v>106</v>
      </c>
      <c r="B63" s="79"/>
      <c r="C63" s="110"/>
      <c r="D63" s="110"/>
      <c r="E63" s="4" t="s">
        <v>21</v>
      </c>
      <c r="F63" s="31">
        <f>F34</f>
        <v>1602</v>
      </c>
      <c r="G63" s="31">
        <f>G34</f>
        <v>1602</v>
      </c>
      <c r="H63" s="31">
        <f>H34</f>
        <v>0</v>
      </c>
      <c r="I63" s="20">
        <f t="shared" si="3"/>
        <v>-1602</v>
      </c>
      <c r="J63" s="36">
        <f t="shared" si="4"/>
        <v>0</v>
      </c>
      <c r="K63" s="4"/>
    </row>
    <row r="64" spans="1:11" ht="15.75">
      <c r="A64" s="38" t="s">
        <v>107</v>
      </c>
      <c r="B64" s="79"/>
      <c r="C64" s="110"/>
      <c r="D64" s="110"/>
      <c r="E64" s="7" t="s">
        <v>15</v>
      </c>
      <c r="F64" s="35">
        <f>SUM(F61:F63)</f>
        <v>8117.6</v>
      </c>
      <c r="G64" s="35">
        <f>SUM(G61:G63)</f>
        <v>8117.6</v>
      </c>
      <c r="H64" s="35">
        <f>SUM(H61:H63)</f>
        <v>41.7</v>
      </c>
      <c r="I64" s="23">
        <f t="shared" si="3"/>
        <v>-8075.900000000001</v>
      </c>
      <c r="J64" s="37">
        <f t="shared" si="4"/>
        <v>0.5136986301369862</v>
      </c>
      <c r="K64" s="4"/>
    </row>
    <row r="65" spans="1:11" ht="31.5">
      <c r="A65" s="38" t="s">
        <v>119</v>
      </c>
      <c r="B65" s="79"/>
      <c r="C65" s="110" t="s">
        <v>37</v>
      </c>
      <c r="D65" s="110"/>
      <c r="E65" s="4" t="s">
        <v>13</v>
      </c>
      <c r="F65" s="31">
        <f aca="true" t="shared" si="6" ref="F65:H66">F37</f>
        <v>70.6</v>
      </c>
      <c r="G65" s="31">
        <f t="shared" si="6"/>
        <v>70.6</v>
      </c>
      <c r="H65" s="31">
        <f t="shared" si="6"/>
        <v>0</v>
      </c>
      <c r="I65" s="20">
        <f t="shared" si="3"/>
        <v>-70.6</v>
      </c>
      <c r="J65" s="36">
        <f t="shared" si="4"/>
        <v>0</v>
      </c>
      <c r="K65" s="4"/>
    </row>
    <row r="66" spans="1:11" ht="31.5">
      <c r="A66" s="38" t="s">
        <v>120</v>
      </c>
      <c r="B66" s="79"/>
      <c r="C66" s="110"/>
      <c r="D66" s="110"/>
      <c r="E66" s="4" t="s">
        <v>21</v>
      </c>
      <c r="F66" s="31">
        <f t="shared" si="6"/>
        <v>120.2</v>
      </c>
      <c r="G66" s="31">
        <f t="shared" si="6"/>
        <v>120.2</v>
      </c>
      <c r="H66" s="31">
        <f t="shared" si="6"/>
        <v>0</v>
      </c>
      <c r="I66" s="20">
        <f t="shared" si="3"/>
        <v>-120.2</v>
      </c>
      <c r="J66" s="36">
        <f t="shared" si="4"/>
        <v>0</v>
      </c>
      <c r="K66" s="4"/>
    </row>
    <row r="67" spans="1:11" ht="15.75">
      <c r="A67" s="38" t="s">
        <v>121</v>
      </c>
      <c r="B67" s="79"/>
      <c r="C67" s="110"/>
      <c r="D67" s="110"/>
      <c r="E67" s="7" t="s">
        <v>15</v>
      </c>
      <c r="F67" s="35">
        <f>SUM(F65:F66)</f>
        <v>190.8</v>
      </c>
      <c r="G67" s="35">
        <f>SUM(G65:G66)</f>
        <v>190.8</v>
      </c>
      <c r="H67" s="35">
        <f>SUM(H65:H66)</f>
        <v>0</v>
      </c>
      <c r="I67" s="23">
        <f t="shared" si="3"/>
        <v>-190.8</v>
      </c>
      <c r="J67" s="37">
        <f t="shared" si="4"/>
        <v>0</v>
      </c>
      <c r="K67" s="4"/>
    </row>
    <row r="68" spans="1:11" ht="24.75" customHeight="1">
      <c r="A68" s="56">
        <v>49</v>
      </c>
      <c r="B68" s="64"/>
      <c r="C68" s="66" t="s">
        <v>122</v>
      </c>
      <c r="D68" s="67"/>
      <c r="E68" s="22" t="s">
        <v>19</v>
      </c>
      <c r="F68" s="26">
        <f>F24</f>
        <v>20</v>
      </c>
      <c r="G68" s="26">
        <f>G24</f>
        <v>20</v>
      </c>
      <c r="H68" s="26">
        <f>H24</f>
        <v>0</v>
      </c>
      <c r="I68" s="26">
        <f>H68-G68</f>
        <v>-20</v>
      </c>
      <c r="J68" s="58">
        <f>H68/G68*100</f>
        <v>0</v>
      </c>
      <c r="K68" s="55"/>
    </row>
    <row r="69" spans="1:11" ht="30" customHeight="1">
      <c r="A69" s="56">
        <v>50</v>
      </c>
      <c r="B69" s="65"/>
      <c r="C69" s="68"/>
      <c r="D69" s="69"/>
      <c r="E69" s="57" t="s">
        <v>15</v>
      </c>
      <c r="F69" s="59">
        <f>F68</f>
        <v>20</v>
      </c>
      <c r="G69" s="59">
        <f>G68</f>
        <v>20</v>
      </c>
      <c r="H69" s="59">
        <f>H68</f>
        <v>0</v>
      </c>
      <c r="I69" s="59">
        <f>H69-G69</f>
        <v>-20</v>
      </c>
      <c r="J69" s="60">
        <f>H69/G69*100</f>
        <v>0</v>
      </c>
      <c r="K69" s="54"/>
    </row>
    <row r="70" spans="2:12" ht="59.25" customHeight="1">
      <c r="B70" s="112" t="s">
        <v>39</v>
      </c>
      <c r="C70" s="114"/>
      <c r="D70" s="114"/>
      <c r="E70" s="28"/>
      <c r="F70" s="30" t="s">
        <v>123</v>
      </c>
      <c r="G70" s="28"/>
      <c r="H70" s="28"/>
      <c r="I70" s="28"/>
      <c r="J70" s="29" t="s">
        <v>43</v>
      </c>
      <c r="K70" s="29" t="s">
        <v>44</v>
      </c>
      <c r="L70" s="27"/>
    </row>
    <row r="71" spans="2:12" ht="18.75">
      <c r="B71" s="111" t="s">
        <v>22</v>
      </c>
      <c r="C71" s="111"/>
      <c r="D71" s="111"/>
      <c r="E71" s="111"/>
      <c r="F71" s="111"/>
      <c r="G71" s="111"/>
      <c r="H71" s="111"/>
      <c r="I71" s="111"/>
      <c r="J71" s="111"/>
      <c r="K71" s="111"/>
      <c r="L71" s="111"/>
    </row>
    <row r="72" spans="2:12" ht="15.75">
      <c r="B72" s="25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2:12" ht="29.25" customHeight="1">
      <c r="B73" s="112" t="s">
        <v>38</v>
      </c>
      <c r="C73" s="112"/>
      <c r="D73" s="28"/>
      <c r="E73" s="28"/>
      <c r="F73" s="30" t="s">
        <v>40</v>
      </c>
      <c r="G73" s="28"/>
      <c r="H73" s="28"/>
      <c r="I73" s="28"/>
      <c r="J73" s="29" t="s">
        <v>109</v>
      </c>
      <c r="K73" s="29" t="s">
        <v>108</v>
      </c>
      <c r="L73" s="27"/>
    </row>
    <row r="74" spans="2:12" ht="18.75">
      <c r="B74" s="111" t="s">
        <v>23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</row>
    <row r="76" spans="2:12" s="24" customFormat="1" ht="29.25" customHeight="1">
      <c r="B76" s="112" t="s">
        <v>42</v>
      </c>
      <c r="C76" s="112"/>
      <c r="D76" s="28"/>
      <c r="E76" s="28"/>
      <c r="F76" s="30" t="s">
        <v>41</v>
      </c>
      <c r="G76" s="28"/>
      <c r="H76" s="28"/>
      <c r="I76" s="28"/>
      <c r="J76" s="29" t="s">
        <v>111</v>
      </c>
      <c r="K76" s="29" t="s">
        <v>112</v>
      </c>
      <c r="L76" s="27"/>
    </row>
    <row r="77" spans="2:12" s="24" customFormat="1" ht="18.75">
      <c r="B77" s="111" t="s">
        <v>23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</row>
  </sheetData>
  <sheetProtection/>
  <mergeCells count="73">
    <mergeCell ref="I11:J11"/>
    <mergeCell ref="C48:D51"/>
    <mergeCell ref="C56:K56"/>
    <mergeCell ref="K11:K13"/>
    <mergeCell ref="B18:K18"/>
    <mergeCell ref="B19:K19"/>
    <mergeCell ref="B43:K43"/>
    <mergeCell ref="B44:K44"/>
    <mergeCell ref="B32:B38"/>
    <mergeCell ref="B45:B47"/>
    <mergeCell ref="B65:B67"/>
    <mergeCell ref="C65:D67"/>
    <mergeCell ref="K45:K47"/>
    <mergeCell ref="B57:B60"/>
    <mergeCell ref="C57:D60"/>
    <mergeCell ref="B77:L77"/>
    <mergeCell ref="B76:C76"/>
    <mergeCell ref="B52:B55"/>
    <mergeCell ref="C52:D55"/>
    <mergeCell ref="B61:B64"/>
    <mergeCell ref="C61:D64"/>
    <mergeCell ref="B71:L71"/>
    <mergeCell ref="B74:L74"/>
    <mergeCell ref="B73:C73"/>
    <mergeCell ref="B70:D70"/>
    <mergeCell ref="D22:D23"/>
    <mergeCell ref="B22:B24"/>
    <mergeCell ref="C22:C24"/>
    <mergeCell ref="C39:D42"/>
    <mergeCell ref="D35:D36"/>
    <mergeCell ref="C32:C38"/>
    <mergeCell ref="D32:D34"/>
    <mergeCell ref="D37:D38"/>
    <mergeCell ref="B4:J4"/>
    <mergeCell ref="B5:J5"/>
    <mergeCell ref="B6:J6"/>
    <mergeCell ref="B7:D7"/>
    <mergeCell ref="B9:D9"/>
    <mergeCell ref="D45:D47"/>
    <mergeCell ref="C45:C47"/>
    <mergeCell ref="B20:B21"/>
    <mergeCell ref="B10:I10"/>
    <mergeCell ref="D11:D13"/>
    <mergeCell ref="A43:A44"/>
    <mergeCell ref="C20:C21"/>
    <mergeCell ref="B11:B13"/>
    <mergeCell ref="C11:C13"/>
    <mergeCell ref="B15:K15"/>
    <mergeCell ref="B16:K16"/>
    <mergeCell ref="B17:K17"/>
    <mergeCell ref="E11:E13"/>
    <mergeCell ref="F11:F13"/>
    <mergeCell ref="J12:J13"/>
    <mergeCell ref="A11:A13"/>
    <mergeCell ref="A15:A17"/>
    <mergeCell ref="A18:A19"/>
    <mergeCell ref="C25:D27"/>
    <mergeCell ref="B25:B27"/>
    <mergeCell ref="K30:K31"/>
    <mergeCell ref="A28:A29"/>
    <mergeCell ref="I12:I13"/>
    <mergeCell ref="G11:G13"/>
    <mergeCell ref="H11:H13"/>
    <mergeCell ref="K32:K38"/>
    <mergeCell ref="B68:B69"/>
    <mergeCell ref="C68:D69"/>
    <mergeCell ref="B28:K28"/>
    <mergeCell ref="B29:K29"/>
    <mergeCell ref="B48:B51"/>
    <mergeCell ref="B39:B42"/>
    <mergeCell ref="B30:B31"/>
    <mergeCell ref="C30:C31"/>
    <mergeCell ref="D30:D31"/>
  </mergeCells>
  <printOptions/>
  <pageMargins left="0.5118110236220472" right="0.31496062992125984" top="0.5511811023622047" bottom="0.35433070866141736" header="0" footer="0"/>
  <pageSetup fitToHeight="0" fitToWidth="1" horizontalDpi="180" verticalDpi="18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2017-04-12T04:55:28Z</dcterms:modified>
  <cp:category/>
  <cp:version/>
  <cp:contentType/>
  <cp:contentStatus/>
</cp:coreProperties>
</file>