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гот расчет от 14.11.2018" sheetId="5" r:id="rId1"/>
    <sheet name="мой расчет" sheetId="4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35" i="5" l="1"/>
  <c r="I35" i="5" s="1"/>
  <c r="H34" i="5"/>
  <c r="I34" i="5" s="1"/>
  <c r="H33" i="5"/>
  <c r="I33" i="5" s="1"/>
  <c r="H32" i="5"/>
  <c r="I32" i="5" s="1"/>
  <c r="H29" i="5"/>
  <c r="I29" i="5" s="1"/>
  <c r="I30" i="5" s="1"/>
  <c r="H26" i="5"/>
  <c r="I26" i="5" s="1"/>
  <c r="H23" i="5"/>
  <c r="I24" i="5" s="1"/>
  <c r="H20" i="5"/>
  <c r="I20" i="5" s="1"/>
  <c r="H19" i="5"/>
  <c r="I19" i="5" s="1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  <c r="H7" i="5"/>
  <c r="I7" i="5" s="1"/>
  <c r="I27" i="5" l="1"/>
  <c r="I21" i="5"/>
  <c r="I36" i="5"/>
  <c r="I23" i="5"/>
  <c r="I40" i="4"/>
  <c r="H36" i="4"/>
  <c r="H37" i="4"/>
  <c r="H38" i="4"/>
  <c r="H35" i="4"/>
  <c r="H31" i="4"/>
  <c r="H30" i="4"/>
  <c r="H27" i="4"/>
  <c r="H24" i="4"/>
  <c r="H21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7" i="4"/>
  <c r="I37" i="5" l="1"/>
  <c r="I36" i="4"/>
  <c r="I24" i="4"/>
  <c r="I31" i="4" l="1"/>
  <c r="I25" i="4" l="1"/>
  <c r="I27" i="4"/>
  <c r="I28" i="4"/>
  <c r="I14" i="4"/>
  <c r="I7" i="4" l="1"/>
  <c r="I13" i="4" l="1"/>
  <c r="I38" i="4" l="1"/>
  <c r="I37" i="4" l="1"/>
  <c r="I35" i="4"/>
  <c r="I30" i="4"/>
  <c r="I32" i="4" s="1"/>
  <c r="I21" i="4"/>
  <c r="I20" i="4"/>
  <c r="I19" i="4"/>
  <c r="I18" i="4"/>
  <c r="I17" i="4"/>
  <c r="I16" i="4"/>
  <c r="I15" i="4"/>
  <c r="I12" i="4"/>
  <c r="I11" i="4"/>
  <c r="I10" i="4"/>
  <c r="I9" i="4"/>
  <c r="I8" i="4"/>
  <c r="I22" i="4" l="1"/>
  <c r="I39" i="4"/>
</calcChain>
</file>

<file path=xl/sharedStrings.xml><?xml version="1.0" encoding="utf-8"?>
<sst xmlns="http://schemas.openxmlformats.org/spreadsheetml/2006/main" count="104" uniqueCount="57">
  <si>
    <t>Наименование издания</t>
  </si>
  <si>
    <t>Журнал "Гражданская защита"</t>
  </si>
  <si>
    <t>Администрация города Югорска</t>
  </si>
  <si>
    <t>Средняя цена, руб.</t>
  </si>
  <si>
    <t>Подписной индекс</t>
  </si>
  <si>
    <t>Журнал «Делопроизводство»</t>
  </si>
  <si>
    <t>Кол-во выходов в 1 комп.</t>
  </si>
  <si>
    <t>Газета «Югорский вестник»</t>
  </si>
  <si>
    <t>ИТОГО</t>
  </si>
  <si>
    <t>Журнал "Зарплата"</t>
  </si>
  <si>
    <t>Журнал "ГОСЗАКУПКИ.ру. Официальная информация. Письма. Комментарии. Административная практика с ежеквартальным приложением АДМИНИСТРАТИВНАЯ ПРАКТИКА ФАС"</t>
  </si>
  <si>
    <t>Журнал "Архитектура и строительство России"</t>
  </si>
  <si>
    <t>81706</t>
  </si>
  <si>
    <t>Журнал "Беспризорник"</t>
  </si>
  <si>
    <t>81941</t>
  </si>
  <si>
    <t>Журнал "Инспектор по делам несовершеннолетних"</t>
  </si>
  <si>
    <t>Журнал "Сметно-договорная работа в строительстве"</t>
  </si>
  <si>
    <t>Кол-во комп.</t>
  </si>
  <si>
    <t>Итого начальная (максимальная) цена контракта</t>
  </si>
  <si>
    <t>IV. Обоснование начальной (максимальной) цены контракта среди субъектов малого предпринимательства и социально ориентированных некоммерческих организаций на право заключения муниципального контракта на оказание услуг по предоставлению годовой подписки на периодические издания.</t>
  </si>
  <si>
    <t>Газета «Новости Югры» (комплект)</t>
  </si>
  <si>
    <t>Газета «Первая Советская» ГОДОВОЙ</t>
  </si>
  <si>
    <t>Газета «Югорский вестник» Годовая</t>
  </si>
  <si>
    <t>Журнал «Жилищное право» Годовая</t>
  </si>
  <si>
    <t>НМЦ</t>
  </si>
  <si>
    <t>Журнал"Ландшафтная архитектура Благоустройство и озеленение города"</t>
  </si>
  <si>
    <t>Журнал "Экология производства"</t>
  </si>
  <si>
    <t>Журнал "Экологическое право"</t>
  </si>
  <si>
    <r>
      <t>Журнал "</t>
    </r>
    <r>
      <rPr>
        <sz val="8"/>
        <color theme="1"/>
        <rFont val="Times New Roman"/>
        <family val="1"/>
        <charset val="204"/>
      </rPr>
      <t>БЮДЖЕТНЫЙ УЧЕТ И ОТЧЕТНОСТЬ В ВОПРОСАХ И ОТВЕТАХ</t>
    </r>
    <r>
      <rPr>
        <sz val="10"/>
        <color theme="1"/>
        <rFont val="Times New Roman"/>
        <family val="1"/>
        <charset val="204"/>
      </rPr>
      <t>"</t>
    </r>
  </si>
  <si>
    <t xml:space="preserve">Отдел опеки и попечительства </t>
  </si>
  <si>
    <t>Комиссия по делам несовершеннолетних</t>
  </si>
  <si>
    <t>Новости Югры</t>
  </si>
  <si>
    <t>Газета "Российская газета"+"Российская газета "Неделя"+ Российская бизнес газета</t>
  </si>
  <si>
    <t>Загс</t>
  </si>
  <si>
    <t>Архив</t>
  </si>
  <si>
    <t>Журнал "Загс"</t>
  </si>
  <si>
    <t>Журнал "Отечественные архивы"</t>
  </si>
  <si>
    <t>Администрация</t>
  </si>
  <si>
    <t>Исп. Гл. эксперт                                                                                      М.Г. Филиппова</t>
  </si>
  <si>
    <r>
      <t xml:space="preserve">Метод определения начальной (максимальной) цены: </t>
    </r>
    <r>
      <rPr>
        <sz val="10"/>
        <color theme="1"/>
        <rFont val="Times New Roman"/>
        <family val="1"/>
        <charset val="204"/>
      </rPr>
      <t xml:space="preserve">метод сопоставимых рыночных цен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 xml:space="preserve">Способ размещения заказа: </t>
    </r>
    <r>
      <rPr>
        <sz val="10"/>
        <color theme="1"/>
        <rFont val="Times New Roman"/>
        <family val="1"/>
        <charset val="204"/>
      </rPr>
      <t>аукцион в электронной форме среди субъектов малого предпринимательства и социально ориентированных некоммерческих организации</t>
    </r>
  </si>
  <si>
    <t>кп</t>
  </si>
  <si>
    <t>кп 1-</t>
  </si>
  <si>
    <t>кп 2-</t>
  </si>
  <si>
    <t>кп 3-</t>
  </si>
  <si>
    <t>Исп. Гл. специалист                                                                                                                                                                                    Н.Б. Королева</t>
  </si>
  <si>
    <t>Начальная (максимальная) цена контракта, рублей</t>
  </si>
  <si>
    <t>Средняя цена, рублей</t>
  </si>
  <si>
    <r>
      <t xml:space="preserve">Метод определения начальной (максимальной) цены: </t>
    </r>
    <r>
      <rPr>
        <sz val="10"/>
        <color theme="1"/>
        <rFont val="Times New Roman"/>
        <family val="1"/>
        <charset val="204"/>
      </rPr>
      <t xml:space="preserve">метод сопоставимых рыночных цен.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 xml:space="preserve">Способ размещения заказа: </t>
    </r>
    <r>
      <rPr>
        <sz val="10"/>
        <color theme="1"/>
        <rFont val="Times New Roman"/>
        <family val="1"/>
        <charset val="204"/>
      </rPr>
      <t>аукцион в электронной форме среди субъектов малого предпринимательства и социально ориентированных некоммерческих организаций.</t>
    </r>
  </si>
  <si>
    <t xml:space="preserve">Цены коммерческих предложений, рублей </t>
  </si>
  <si>
    <t>кп1</t>
  </si>
  <si>
    <t>кп2</t>
  </si>
  <si>
    <t>кп3</t>
  </si>
  <si>
    <t>коммерческое предложение б/н от 09.11.2018.</t>
  </si>
  <si>
    <t>коммерческое предложение № 74 от 04.02.2019 г</t>
  </si>
  <si>
    <t>коммерческие предложения № 93 от 04.02.2019 г</t>
  </si>
  <si>
    <t>Дата составления расчета 26.02.2019 г.</t>
  </si>
  <si>
    <t>IV. Обоснование начальной (максимальной) цены контракта среди субъектов малого предпринимательства и социально ориентированных некоммерческих организаций на право заключения муниципального контракта на оказание услуг по предоставлению  подписки на периодические издания.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</si>
</sst>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#,##0_р_."/>
    <numFmt numFmtId="167" formatCode="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165" fontId="3" fillId="0" borderId="0" xfId="1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" fontId="4" fillId="0" borderId="0" xfId="1" applyNumberFormat="1" applyFont="1" applyAlignment="1">
      <alignment horizontal="right" vertical="center" wrapText="1"/>
    </xf>
    <xf numFmtId="166" fontId="3" fillId="0" borderId="1" xfId="0" applyNumberFormat="1" applyFont="1" applyFill="1" applyBorder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left" vertical="center" wrapText="1"/>
    </xf>
    <xf numFmtId="166" fontId="3" fillId="0" borderId="0" xfId="0" applyNumberFormat="1" applyFont="1" applyAlignment="1">
      <alignment horizontal="left" vertical="center" wrapText="1"/>
    </xf>
    <xf numFmtId="167" fontId="3" fillId="0" borderId="1" xfId="0" applyNumberFormat="1" applyFont="1" applyFill="1" applyBorder="1" applyAlignment="1">
      <alignment horizontal="left" vertical="center" wrapText="1"/>
    </xf>
    <xf numFmtId="166" fontId="3" fillId="0" borderId="0" xfId="0" applyNumberFormat="1" applyFont="1" applyFill="1" applyAlignment="1">
      <alignment horizontal="left" vertical="center" wrapText="1"/>
    </xf>
    <xf numFmtId="4" fontId="2" fillId="2" borderId="1" xfId="1" applyNumberFormat="1" applyFont="1" applyFill="1" applyBorder="1" applyAlignment="1">
      <alignment horizontal="right" vertical="center" wrapText="1"/>
    </xf>
    <xf numFmtId="166" fontId="3" fillId="2" borderId="1" xfId="0" applyNumberFormat="1" applyFont="1" applyFill="1" applyBorder="1" applyAlignment="1">
      <alignment horizontal="right" vertical="center" wrapText="1"/>
    </xf>
    <xf numFmtId="166" fontId="3" fillId="2" borderId="1" xfId="0" applyNumberFormat="1" applyFont="1" applyFill="1" applyBorder="1" applyAlignment="1">
      <alignment horizontal="left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166" fontId="3" fillId="0" borderId="0" xfId="0" applyNumberFormat="1" applyFont="1" applyFill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left" vertical="center" wrapText="1"/>
    </xf>
    <xf numFmtId="166" fontId="3" fillId="2" borderId="5" xfId="0" applyNumberFormat="1" applyFont="1" applyFill="1" applyBorder="1" applyAlignment="1">
      <alignment horizontal="left" vertical="center" wrapText="1"/>
    </xf>
    <xf numFmtId="166" fontId="3" fillId="0" borderId="5" xfId="0" applyNumberFormat="1" applyFont="1" applyFill="1" applyBorder="1" applyAlignment="1">
      <alignment horizontal="center" vertical="center" wrapText="1"/>
    </xf>
    <xf numFmtId="166" fontId="3" fillId="0" borderId="6" xfId="0" applyNumberFormat="1" applyFont="1" applyFill="1" applyBorder="1" applyAlignment="1">
      <alignment horizontal="left" vertical="center" wrapText="1"/>
    </xf>
    <xf numFmtId="166" fontId="3" fillId="2" borderId="6" xfId="0" applyNumberFormat="1" applyFont="1" applyFill="1" applyBorder="1" applyAlignment="1">
      <alignment horizontal="left" vertical="center" wrapText="1"/>
    </xf>
    <xf numFmtId="166" fontId="3" fillId="0" borderId="6" xfId="0" applyNumberFormat="1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left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left" vertical="center" wrapText="1"/>
    </xf>
    <xf numFmtId="166" fontId="3" fillId="0" borderId="3" xfId="0" applyNumberFormat="1" applyFont="1" applyFill="1" applyBorder="1" applyAlignment="1">
      <alignment horizontal="right"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left" wrapText="1"/>
    </xf>
    <xf numFmtId="165" fontId="2" fillId="0" borderId="0" xfId="1" applyNumberFormat="1" applyFont="1" applyAlignment="1">
      <alignment horizontal="left" vertical="center" wrapText="1"/>
    </xf>
    <xf numFmtId="166" fontId="2" fillId="0" borderId="0" xfId="1" applyNumberFormat="1" applyFont="1" applyAlignment="1">
      <alignment horizontal="left" vertical="center" wrapText="1"/>
    </xf>
    <xf numFmtId="4" fontId="2" fillId="3" borderId="1" xfId="1" applyNumberFormat="1" applyFont="1" applyFill="1" applyBorder="1" applyAlignment="1">
      <alignment horizontal="right" vertical="center" wrapText="1"/>
    </xf>
    <xf numFmtId="166" fontId="2" fillId="3" borderId="1" xfId="1" applyNumberFormat="1" applyFont="1" applyFill="1" applyBorder="1" applyAlignment="1">
      <alignment horizontal="right" vertical="center" wrapText="1"/>
    </xf>
    <xf numFmtId="166" fontId="4" fillId="0" borderId="0" xfId="0" applyNumberFormat="1" applyFont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5" xfId="1" applyNumberFormat="1" applyFont="1" applyFill="1" applyBorder="1" applyAlignment="1">
      <alignment horizontal="center" vertical="center" wrapText="1"/>
    </xf>
    <xf numFmtId="4" fontId="2" fillId="3" borderId="1" xfId="1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4" fontId="2" fillId="0" borderId="4" xfId="1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6" xfId="1" applyNumberFormat="1" applyFont="1" applyFill="1" applyBorder="1" applyAlignment="1">
      <alignment horizontal="center" vertical="center" wrapText="1"/>
    </xf>
    <xf numFmtId="4" fontId="2" fillId="3" borderId="6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horizontal="right"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left" wrapText="1"/>
    </xf>
    <xf numFmtId="4" fontId="2" fillId="2" borderId="1" xfId="1" applyNumberFormat="1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166" fontId="3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6" xfId="1" applyNumberFormat="1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right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right" vertical="center" wrapText="1"/>
    </xf>
    <xf numFmtId="4" fontId="2" fillId="4" borderId="1" xfId="1" applyNumberFormat="1" applyFont="1" applyFill="1" applyBorder="1" applyAlignment="1">
      <alignment horizontal="center" vertical="center" wrapText="1"/>
    </xf>
    <xf numFmtId="4" fontId="2" fillId="4" borderId="6" xfId="1" applyNumberFormat="1" applyFont="1" applyFill="1" applyBorder="1" applyAlignment="1">
      <alignment horizontal="center" vertical="center" wrapText="1"/>
    </xf>
    <xf numFmtId="4" fontId="4" fillId="4" borderId="0" xfId="1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/>
    </xf>
    <xf numFmtId="0" fontId="0" fillId="0" borderId="0" xfId="0" applyFill="1"/>
    <xf numFmtId="0" fontId="3" fillId="0" borderId="0" xfId="0" applyFont="1" applyAlignment="1">
      <alignment horizontal="left" vertical="center" wrapText="1"/>
    </xf>
    <xf numFmtId="166" fontId="4" fillId="0" borderId="0" xfId="0" applyNumberFormat="1" applyFont="1" applyAlignment="1">
      <alignment horizontal="left" vertical="center" wrapText="1"/>
    </xf>
    <xf numFmtId="166" fontId="3" fillId="0" borderId="0" xfId="0" applyNumberFormat="1" applyFont="1" applyAlignment="1">
      <alignment horizontal="left" vertical="center" wrapText="1"/>
    </xf>
    <xf numFmtId="165" fontId="2" fillId="0" borderId="5" xfId="1" applyNumberFormat="1" applyFont="1" applyBorder="1" applyAlignment="1">
      <alignment horizontal="center"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6" fontId="2" fillId="2" borderId="2" xfId="0" applyNumberFormat="1" applyFont="1" applyFill="1" applyBorder="1" applyAlignment="1">
      <alignment horizontal="left" vertical="center" wrapText="1"/>
    </xf>
    <xf numFmtId="166" fontId="2" fillId="2" borderId="3" xfId="0" applyNumberFormat="1" applyFont="1" applyFill="1" applyBorder="1" applyAlignment="1">
      <alignment horizontal="left" vertical="center" wrapText="1"/>
    </xf>
    <xf numFmtId="166" fontId="2" fillId="2" borderId="4" xfId="0" applyNumberFormat="1" applyFont="1" applyFill="1" applyBorder="1" applyAlignment="1">
      <alignment horizontal="left" vertical="center" wrapText="1"/>
    </xf>
    <xf numFmtId="166" fontId="4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4"/>
  <sheetViews>
    <sheetView tabSelected="1" topLeftCell="A13" zoomScaleNormal="100" workbookViewId="0">
      <selection activeCell="B34" sqref="B34"/>
    </sheetView>
  </sheetViews>
  <sheetFormatPr defaultColWidth="8.85546875" defaultRowHeight="12.75" x14ac:dyDescent="0.25"/>
  <cols>
    <col min="1" max="1" width="10" style="2" customWidth="1"/>
    <col min="2" max="2" width="42.85546875" style="2" customWidth="1"/>
    <col min="3" max="3" width="9.28515625" style="2" customWidth="1"/>
    <col min="4" max="4" width="10.28515625" style="6" customWidth="1"/>
    <col min="5" max="5" width="14.140625" style="2" customWidth="1"/>
    <col min="6" max="7" width="11.140625" style="2" customWidth="1"/>
    <col min="8" max="8" width="15.140625" style="35" customWidth="1"/>
    <col min="9" max="9" width="16.28515625" style="35" customWidth="1"/>
    <col min="10" max="10" width="8.85546875" style="1"/>
    <col min="11" max="11" width="10.85546875" style="1" customWidth="1"/>
    <col min="12" max="12" width="22.28515625" style="1" customWidth="1"/>
    <col min="13" max="13" width="17.28515625" style="1" customWidth="1"/>
    <col min="14" max="14" width="16.140625" style="2" customWidth="1"/>
    <col min="15" max="15" width="16.85546875" style="2" customWidth="1"/>
    <col min="16" max="16" width="8.85546875" style="2" customWidth="1"/>
    <col min="17" max="17" width="12" style="2" bestFit="1" customWidth="1"/>
    <col min="18" max="16384" width="8.85546875" style="2"/>
  </cols>
  <sheetData>
    <row r="1" spans="1:13" ht="47.1" customHeight="1" x14ac:dyDescent="0.25">
      <c r="A1" s="89" t="s">
        <v>56</v>
      </c>
      <c r="B1" s="89"/>
      <c r="C1" s="89"/>
      <c r="D1" s="89"/>
      <c r="E1" s="89"/>
      <c r="F1" s="89"/>
      <c r="G1" s="89"/>
      <c r="H1" s="89"/>
      <c r="J1" s="2"/>
      <c r="K1" s="2"/>
      <c r="L1" s="2"/>
      <c r="M1" s="2"/>
    </row>
    <row r="2" spans="1:13" ht="42" customHeight="1" x14ac:dyDescent="0.25">
      <c r="A2" s="90" t="s">
        <v>47</v>
      </c>
      <c r="B2" s="90"/>
      <c r="C2" s="90"/>
      <c r="D2" s="90"/>
      <c r="E2" s="90"/>
      <c r="F2" s="90"/>
      <c r="G2" s="90"/>
      <c r="H2" s="90"/>
      <c r="J2" s="2"/>
      <c r="K2" s="2"/>
    </row>
    <row r="3" spans="1:13" ht="16.5" customHeight="1" x14ac:dyDescent="0.25">
      <c r="A3" s="90" t="s">
        <v>2</v>
      </c>
      <c r="B3" s="90"/>
      <c r="C3" s="90"/>
      <c r="D3" s="90"/>
      <c r="E3" s="90"/>
      <c r="F3" s="90"/>
      <c r="G3" s="90"/>
      <c r="H3" s="90"/>
      <c r="J3" s="2"/>
      <c r="K3" s="2"/>
    </row>
    <row r="4" spans="1:13" ht="27" customHeight="1" x14ac:dyDescent="0.25">
      <c r="A4" s="91" t="s">
        <v>4</v>
      </c>
      <c r="B4" s="91" t="s">
        <v>0</v>
      </c>
      <c r="C4" s="91" t="s">
        <v>17</v>
      </c>
      <c r="D4" s="93" t="s">
        <v>6</v>
      </c>
      <c r="E4" s="95" t="s">
        <v>48</v>
      </c>
      <c r="F4" s="96"/>
      <c r="G4" s="97"/>
      <c r="H4" s="98" t="s">
        <v>46</v>
      </c>
      <c r="I4" s="81" t="s">
        <v>45</v>
      </c>
      <c r="J4" s="2"/>
      <c r="K4" s="2"/>
    </row>
    <row r="5" spans="1:13" ht="31.5" customHeight="1" x14ac:dyDescent="0.25">
      <c r="A5" s="92"/>
      <c r="B5" s="92"/>
      <c r="C5" s="92"/>
      <c r="D5" s="94"/>
      <c r="E5" s="60" t="s">
        <v>49</v>
      </c>
      <c r="F5" s="60" t="s">
        <v>50</v>
      </c>
      <c r="G5" s="60" t="s">
        <v>51</v>
      </c>
      <c r="H5" s="98"/>
      <c r="I5" s="82"/>
      <c r="J5" s="2"/>
      <c r="K5" s="2"/>
    </row>
    <row r="6" spans="1:13" ht="13.5" customHeight="1" x14ac:dyDescent="0.25">
      <c r="A6" s="83" t="s">
        <v>37</v>
      </c>
      <c r="B6" s="84"/>
      <c r="C6" s="60"/>
      <c r="D6" s="61"/>
      <c r="E6" s="60"/>
      <c r="F6" s="60"/>
      <c r="G6" s="60"/>
      <c r="H6" s="62"/>
      <c r="I6" s="57"/>
      <c r="J6" s="2"/>
      <c r="K6" s="2"/>
    </row>
    <row r="7" spans="1:13" s="6" customFormat="1" ht="17.25" customHeight="1" x14ac:dyDescent="0.25">
      <c r="A7" s="4">
        <v>73073</v>
      </c>
      <c r="B7" s="14" t="s">
        <v>1</v>
      </c>
      <c r="C7" s="5">
        <v>1</v>
      </c>
      <c r="D7" s="5">
        <v>9</v>
      </c>
      <c r="E7" s="42">
        <v>3994.68</v>
      </c>
      <c r="F7" s="42">
        <v>4176.24</v>
      </c>
      <c r="G7" s="42">
        <v>4357.8</v>
      </c>
      <c r="H7" s="43">
        <f>ROUND((E7+F7+G7)/3,2)</f>
        <v>4176.24</v>
      </c>
      <c r="I7" s="43">
        <f>H7*C7</f>
        <v>4176.24</v>
      </c>
      <c r="J7"/>
    </row>
    <row r="8" spans="1:13" s="6" customFormat="1" ht="15" customHeight="1" x14ac:dyDescent="0.25">
      <c r="A8" s="4">
        <v>29657</v>
      </c>
      <c r="B8" s="14" t="s">
        <v>5</v>
      </c>
      <c r="C8" s="5">
        <v>1</v>
      </c>
      <c r="D8" s="5">
        <v>3</v>
      </c>
      <c r="E8" s="42">
        <v>5386.06</v>
      </c>
      <c r="F8" s="42">
        <v>5630.87</v>
      </c>
      <c r="G8" s="42">
        <v>5875.71</v>
      </c>
      <c r="H8" s="43">
        <f t="shared" ref="H8:H19" si="0">ROUND((E8+F8+G8)/3,2)</f>
        <v>5630.88</v>
      </c>
      <c r="I8" s="43">
        <f>H8*C8</f>
        <v>5630.88</v>
      </c>
      <c r="J8"/>
    </row>
    <row r="9" spans="1:13" s="6" customFormat="1" ht="15" customHeight="1" x14ac:dyDescent="0.25">
      <c r="A9" s="4">
        <v>54347</v>
      </c>
      <c r="B9" s="14" t="s">
        <v>21</v>
      </c>
      <c r="C9" s="5">
        <v>1</v>
      </c>
      <c r="D9" s="5">
        <v>77</v>
      </c>
      <c r="E9" s="42">
        <v>1447.82</v>
      </c>
      <c r="F9" s="42">
        <v>1513.42</v>
      </c>
      <c r="G9" s="42">
        <v>1579.79</v>
      </c>
      <c r="H9" s="43">
        <f t="shared" si="0"/>
        <v>1513.68</v>
      </c>
      <c r="I9" s="43">
        <f>H9*C9</f>
        <v>1513.68</v>
      </c>
      <c r="J9"/>
    </row>
    <row r="10" spans="1:13" s="6" customFormat="1" ht="15" customHeight="1" x14ac:dyDescent="0.25">
      <c r="A10" s="4">
        <v>54392</v>
      </c>
      <c r="B10" s="14" t="s">
        <v>20</v>
      </c>
      <c r="C10" s="5">
        <v>1</v>
      </c>
      <c r="D10" s="5">
        <v>39</v>
      </c>
      <c r="E10" s="44">
        <v>2406.87</v>
      </c>
      <c r="F10" s="44">
        <v>2516.2199999999998</v>
      </c>
      <c r="G10" s="44">
        <v>2625.57</v>
      </c>
      <c r="H10" s="43">
        <f t="shared" si="0"/>
        <v>2516.2199999999998</v>
      </c>
      <c r="I10" s="43">
        <f>H10*C10</f>
        <v>2516.2199999999998</v>
      </c>
      <c r="J10"/>
    </row>
    <row r="11" spans="1:13" s="6" customFormat="1" ht="15" customHeight="1" x14ac:dyDescent="0.25">
      <c r="A11" s="4">
        <v>32498</v>
      </c>
      <c r="B11" s="14" t="s">
        <v>22</v>
      </c>
      <c r="C11" s="5">
        <v>3</v>
      </c>
      <c r="D11" s="5">
        <v>39</v>
      </c>
      <c r="E11" s="42">
        <v>969.24</v>
      </c>
      <c r="F11" s="42">
        <v>1013.19</v>
      </c>
      <c r="G11" s="42">
        <v>1057.53</v>
      </c>
      <c r="H11" s="43">
        <f t="shared" si="0"/>
        <v>1013.32</v>
      </c>
      <c r="I11" s="43">
        <f>C11*H11</f>
        <v>3039.96</v>
      </c>
      <c r="J11"/>
      <c r="K11"/>
      <c r="L11"/>
    </row>
    <row r="12" spans="1:13" s="6" customFormat="1" ht="37.5" customHeight="1" x14ac:dyDescent="0.25">
      <c r="A12" s="4">
        <v>50202</v>
      </c>
      <c r="B12" s="14" t="s">
        <v>32</v>
      </c>
      <c r="C12" s="5">
        <v>1</v>
      </c>
      <c r="D12" s="5">
        <v>227</v>
      </c>
      <c r="E12" s="42">
        <v>5524.65</v>
      </c>
      <c r="F12" s="42">
        <v>5774.77</v>
      </c>
      <c r="G12" s="42">
        <v>6026.75</v>
      </c>
      <c r="H12" s="43">
        <f t="shared" si="0"/>
        <v>5775.39</v>
      </c>
      <c r="I12" s="43">
        <f t="shared" ref="I12:I20" si="1">H12*C12</f>
        <v>5775.39</v>
      </c>
      <c r="J12"/>
      <c r="K12"/>
      <c r="L12"/>
    </row>
    <row r="13" spans="1:13" s="6" customFormat="1" ht="15" x14ac:dyDescent="0.25">
      <c r="A13" s="4">
        <v>29044</v>
      </c>
      <c r="B13" s="14" t="s">
        <v>23</v>
      </c>
      <c r="C13" s="5">
        <v>1</v>
      </c>
      <c r="D13" s="5">
        <v>9</v>
      </c>
      <c r="E13" s="42">
        <v>18402.18</v>
      </c>
      <c r="F13" s="42">
        <v>19238.61</v>
      </c>
      <c r="G13" s="42">
        <v>20075.13</v>
      </c>
      <c r="H13" s="43">
        <f t="shared" si="0"/>
        <v>19238.64</v>
      </c>
      <c r="I13" s="43">
        <f t="shared" si="1"/>
        <v>19238.64</v>
      </c>
      <c r="J13"/>
      <c r="K13"/>
    </row>
    <row r="14" spans="1:13" s="6" customFormat="1" ht="68.25" customHeight="1" x14ac:dyDescent="0.25">
      <c r="A14" s="4">
        <v>37293</v>
      </c>
      <c r="B14" s="14" t="s">
        <v>10</v>
      </c>
      <c r="C14" s="5">
        <v>1</v>
      </c>
      <c r="D14" s="5">
        <v>16</v>
      </c>
      <c r="E14" s="42">
        <v>30358.560000000001</v>
      </c>
      <c r="F14" s="42">
        <v>31738.58</v>
      </c>
      <c r="G14" s="42">
        <v>33118.480000000003</v>
      </c>
      <c r="H14" s="43">
        <f t="shared" si="0"/>
        <v>31738.54</v>
      </c>
      <c r="I14" s="43">
        <f t="shared" si="1"/>
        <v>31738.54</v>
      </c>
      <c r="J14"/>
      <c r="K14"/>
    </row>
    <row r="15" spans="1:13" s="6" customFormat="1" ht="15.75" customHeight="1" x14ac:dyDescent="0.25">
      <c r="A15" s="4">
        <v>36357</v>
      </c>
      <c r="B15" s="14" t="s">
        <v>9</v>
      </c>
      <c r="C15" s="5">
        <v>1</v>
      </c>
      <c r="D15" s="5">
        <v>9</v>
      </c>
      <c r="E15" s="42">
        <v>22011.57</v>
      </c>
      <c r="F15" s="42">
        <v>23012.1</v>
      </c>
      <c r="G15" s="42">
        <v>24012.63</v>
      </c>
      <c r="H15" s="43">
        <f t="shared" si="0"/>
        <v>23012.1</v>
      </c>
      <c r="I15" s="43">
        <f t="shared" si="1"/>
        <v>23012.1</v>
      </c>
      <c r="J15"/>
      <c r="K15"/>
    </row>
    <row r="16" spans="1:13" s="6" customFormat="1" ht="31.5" customHeight="1" x14ac:dyDescent="0.25">
      <c r="A16" s="4">
        <v>322018</v>
      </c>
      <c r="B16" s="14" t="s">
        <v>28</v>
      </c>
      <c r="C16" s="5">
        <v>2</v>
      </c>
      <c r="D16" s="5">
        <v>9</v>
      </c>
      <c r="E16" s="42">
        <v>23802.3</v>
      </c>
      <c r="F16" s="42">
        <v>24884.28</v>
      </c>
      <c r="G16" s="42">
        <v>25966.17</v>
      </c>
      <c r="H16" s="43">
        <f t="shared" si="0"/>
        <v>24884.25</v>
      </c>
      <c r="I16" s="43">
        <f t="shared" si="1"/>
        <v>49768.5</v>
      </c>
      <c r="J16"/>
      <c r="K16"/>
    </row>
    <row r="17" spans="1:54" s="76" customFormat="1" ht="28.5" customHeight="1" x14ac:dyDescent="0.25">
      <c r="A17" s="4">
        <v>73271</v>
      </c>
      <c r="B17" s="4" t="s">
        <v>11</v>
      </c>
      <c r="C17" s="5">
        <v>1</v>
      </c>
      <c r="D17" s="5">
        <v>3</v>
      </c>
      <c r="E17" s="42">
        <v>5959.05</v>
      </c>
      <c r="F17" s="42">
        <v>6229.92</v>
      </c>
      <c r="G17" s="42">
        <v>6500.79</v>
      </c>
      <c r="H17" s="43">
        <f t="shared" si="0"/>
        <v>6229.92</v>
      </c>
      <c r="I17" s="43">
        <f>H17*C17</f>
        <v>6229.92</v>
      </c>
      <c r="J17" s="77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</row>
    <row r="18" spans="1:54" s="6" customFormat="1" ht="30" customHeight="1" x14ac:dyDescent="0.25">
      <c r="A18" s="4">
        <v>81338</v>
      </c>
      <c r="B18" s="14" t="s">
        <v>25</v>
      </c>
      <c r="C18" s="5">
        <v>1</v>
      </c>
      <c r="D18" s="5">
        <v>9</v>
      </c>
      <c r="E18" s="42">
        <v>34224.93</v>
      </c>
      <c r="F18" s="42">
        <v>35780.67</v>
      </c>
      <c r="G18" s="42">
        <v>37336.32</v>
      </c>
      <c r="H18" s="43">
        <f t="shared" si="0"/>
        <v>35780.639999999999</v>
      </c>
      <c r="I18" s="43">
        <f t="shared" si="1"/>
        <v>35780.639999999999</v>
      </c>
      <c r="J18"/>
    </row>
    <row r="19" spans="1:54" s="6" customFormat="1" ht="15" x14ac:dyDescent="0.25">
      <c r="A19" s="10">
        <v>20820</v>
      </c>
      <c r="B19" s="14" t="s">
        <v>26</v>
      </c>
      <c r="C19" s="5">
        <v>1</v>
      </c>
      <c r="D19" s="5">
        <v>9</v>
      </c>
      <c r="E19" s="42">
        <v>12838.08</v>
      </c>
      <c r="F19" s="42">
        <v>13421.67</v>
      </c>
      <c r="G19" s="42">
        <v>14005.17</v>
      </c>
      <c r="H19" s="43">
        <f t="shared" si="0"/>
        <v>13421.64</v>
      </c>
      <c r="I19" s="43">
        <f t="shared" si="1"/>
        <v>13421.64</v>
      </c>
      <c r="J19"/>
    </row>
    <row r="20" spans="1:54" s="6" customFormat="1" ht="15" customHeight="1" x14ac:dyDescent="0.25">
      <c r="A20" s="19">
        <v>85491</v>
      </c>
      <c r="B20" s="20" t="s">
        <v>27</v>
      </c>
      <c r="C20" s="21">
        <v>1</v>
      </c>
      <c r="D20" s="21">
        <v>5</v>
      </c>
      <c r="E20" s="45">
        <v>3191.95</v>
      </c>
      <c r="F20" s="45">
        <v>3337.05</v>
      </c>
      <c r="G20" s="45">
        <v>3482.15</v>
      </c>
      <c r="H20" s="43">
        <f>ROUND((E20+F20+G20)/3,2)</f>
        <v>3337.05</v>
      </c>
      <c r="I20" s="46">
        <f t="shared" si="1"/>
        <v>3337.05</v>
      </c>
      <c r="J20"/>
    </row>
    <row r="21" spans="1:54" s="6" customFormat="1" ht="15" customHeight="1" x14ac:dyDescent="0.25">
      <c r="A21" s="63"/>
      <c r="B21" s="14"/>
      <c r="C21" s="15"/>
      <c r="D21" s="15"/>
      <c r="E21" s="40"/>
      <c r="F21" s="40"/>
      <c r="G21" s="40"/>
      <c r="H21" s="64" t="s">
        <v>8</v>
      </c>
      <c r="I21" s="73">
        <f>SUM(I7:I20)</f>
        <v>205179.40000000002</v>
      </c>
      <c r="J21"/>
    </row>
    <row r="22" spans="1:54" s="6" customFormat="1" ht="15" customHeight="1" x14ac:dyDescent="0.25">
      <c r="A22" s="58" t="s">
        <v>33</v>
      </c>
      <c r="B22" s="25"/>
      <c r="C22" s="65"/>
      <c r="D22" s="65"/>
      <c r="E22" s="66"/>
      <c r="F22" s="66"/>
      <c r="G22" s="66"/>
      <c r="H22" s="64"/>
      <c r="I22" s="54"/>
      <c r="J22"/>
    </row>
    <row r="23" spans="1:54" s="6" customFormat="1" ht="15" customHeight="1" x14ac:dyDescent="0.25">
      <c r="A23" s="23">
        <v>84790</v>
      </c>
      <c r="B23" s="23" t="s">
        <v>35</v>
      </c>
      <c r="C23" s="67">
        <v>1</v>
      </c>
      <c r="D23" s="67">
        <v>9</v>
      </c>
      <c r="E23" s="68">
        <v>10047.99</v>
      </c>
      <c r="F23" s="68">
        <v>10467.950000000001</v>
      </c>
      <c r="G23" s="68">
        <v>10887.92</v>
      </c>
      <c r="H23" s="41">
        <f>ROUND((E23+F23+G23)/3,2)</f>
        <v>10467.950000000001</v>
      </c>
      <c r="I23" s="69">
        <f>H23*C23</f>
        <v>10467.950000000001</v>
      </c>
      <c r="J23"/>
    </row>
    <row r="24" spans="1:54" s="6" customFormat="1" ht="15" customHeight="1" x14ac:dyDescent="0.25">
      <c r="A24" s="13"/>
      <c r="B24" s="13"/>
      <c r="C24" s="13"/>
      <c r="D24" s="13"/>
      <c r="E24" s="15"/>
      <c r="F24" s="40"/>
      <c r="G24" s="40"/>
      <c r="H24" s="64" t="s">
        <v>8</v>
      </c>
      <c r="I24" s="74">
        <f>H23*C23</f>
        <v>10467.950000000001</v>
      </c>
      <c r="J24"/>
    </row>
    <row r="25" spans="1:54" s="6" customFormat="1" ht="15" customHeight="1" x14ac:dyDescent="0.25">
      <c r="A25" s="58" t="s">
        <v>34</v>
      </c>
      <c r="B25" s="70"/>
      <c r="C25" s="70"/>
      <c r="D25" s="70"/>
      <c r="E25" s="65"/>
      <c r="F25" s="66"/>
      <c r="G25" s="66"/>
      <c r="H25" s="64"/>
      <c r="I25" s="54"/>
      <c r="J25"/>
    </row>
    <row r="26" spans="1:54" s="6" customFormat="1" ht="15" customHeight="1" x14ac:dyDescent="0.25">
      <c r="A26" s="14">
        <v>70913</v>
      </c>
      <c r="B26" s="14" t="s">
        <v>36</v>
      </c>
      <c r="C26" s="15">
        <v>1</v>
      </c>
      <c r="D26" s="15">
        <v>5</v>
      </c>
      <c r="E26" s="40">
        <v>4961.59</v>
      </c>
      <c r="F26" s="40">
        <v>5185.26</v>
      </c>
      <c r="G26" s="40">
        <v>5408.92</v>
      </c>
      <c r="H26" s="41">
        <f>ROUND((E26+F26+G26)/3,2)</f>
        <v>5185.26</v>
      </c>
      <c r="I26" s="41">
        <f>C26*H26</f>
        <v>5185.26</v>
      </c>
      <c r="J26"/>
    </row>
    <row r="27" spans="1:54" s="6" customFormat="1" ht="15" customHeight="1" x14ac:dyDescent="0.25">
      <c r="A27" s="13"/>
      <c r="B27" s="13"/>
      <c r="C27" s="13"/>
      <c r="D27" s="13"/>
      <c r="E27" s="15"/>
      <c r="F27" s="40"/>
      <c r="G27" s="40"/>
      <c r="H27" s="71" t="s">
        <v>8</v>
      </c>
      <c r="I27" s="73">
        <f>C26*H26</f>
        <v>5185.26</v>
      </c>
      <c r="J27"/>
    </row>
    <row r="28" spans="1:54" s="6" customFormat="1" ht="15" customHeight="1" x14ac:dyDescent="0.25">
      <c r="A28" s="85" t="s">
        <v>29</v>
      </c>
      <c r="B28" s="86"/>
      <c r="C28" s="86"/>
      <c r="D28" s="86"/>
      <c r="E28" s="86"/>
      <c r="F28" s="86"/>
      <c r="G28" s="86"/>
      <c r="H28" s="86"/>
      <c r="I28" s="87"/>
      <c r="J28"/>
    </row>
    <row r="29" spans="1:54" s="6" customFormat="1" ht="15" customHeight="1" x14ac:dyDescent="0.25">
      <c r="A29" s="14">
        <v>32498</v>
      </c>
      <c r="B29" s="14" t="s">
        <v>7</v>
      </c>
      <c r="C29" s="15">
        <v>1</v>
      </c>
      <c r="D29" s="15">
        <v>39</v>
      </c>
      <c r="E29" s="42">
        <v>969.24</v>
      </c>
      <c r="F29" s="42">
        <v>1013.19</v>
      </c>
      <c r="G29" s="42">
        <v>1057.53</v>
      </c>
      <c r="H29" s="41">
        <f>ROUND((E29+F29+G29)/3,2)</f>
        <v>1013.32</v>
      </c>
      <c r="I29" s="41">
        <f>H29*C29</f>
        <v>1013.32</v>
      </c>
      <c r="J29"/>
    </row>
    <row r="30" spans="1:54" s="6" customFormat="1" ht="15" customHeight="1" x14ac:dyDescent="0.25">
      <c r="A30" s="13"/>
      <c r="B30" s="13"/>
      <c r="C30" s="13"/>
      <c r="D30" s="13"/>
      <c r="E30" s="15"/>
      <c r="F30" s="15"/>
      <c r="G30" s="15"/>
      <c r="H30" s="71" t="s">
        <v>8</v>
      </c>
      <c r="I30" s="73">
        <f>SUM(I29:I29)</f>
        <v>1013.32</v>
      </c>
      <c r="J30"/>
    </row>
    <row r="31" spans="1:54" s="6" customFormat="1" ht="15" customHeight="1" x14ac:dyDescent="0.25">
      <c r="A31" s="85" t="s">
        <v>30</v>
      </c>
      <c r="B31" s="86"/>
      <c r="C31" s="86"/>
      <c r="D31" s="86"/>
      <c r="E31" s="86"/>
      <c r="F31" s="86"/>
      <c r="G31" s="86"/>
      <c r="H31" s="86"/>
      <c r="I31" s="87"/>
      <c r="J31"/>
    </row>
    <row r="32" spans="1:54" s="6" customFormat="1" ht="15" customHeight="1" x14ac:dyDescent="0.25">
      <c r="A32" s="14">
        <v>32498</v>
      </c>
      <c r="B32" s="14" t="s">
        <v>22</v>
      </c>
      <c r="C32" s="15">
        <v>1</v>
      </c>
      <c r="D32" s="15">
        <v>39</v>
      </c>
      <c r="E32" s="42">
        <v>969.24</v>
      </c>
      <c r="F32" s="42">
        <v>1013.19</v>
      </c>
      <c r="G32" s="42">
        <v>1057.53</v>
      </c>
      <c r="H32" s="41">
        <f>ROUND((E32+F32+G32)/3,2)</f>
        <v>1013.32</v>
      </c>
      <c r="I32" s="41">
        <f>H32*C32</f>
        <v>1013.32</v>
      </c>
      <c r="J32"/>
    </row>
    <row r="33" spans="1:13" s="6" customFormat="1" ht="15" customHeight="1" x14ac:dyDescent="0.25">
      <c r="A33" s="14">
        <v>54392</v>
      </c>
      <c r="B33" s="14" t="s">
        <v>31</v>
      </c>
      <c r="C33" s="15">
        <v>1</v>
      </c>
      <c r="D33" s="15">
        <v>39</v>
      </c>
      <c r="E33" s="44">
        <v>2406.87</v>
      </c>
      <c r="F33" s="44">
        <v>2516.2199999999998</v>
      </c>
      <c r="G33" s="44">
        <v>2625.57</v>
      </c>
      <c r="H33" s="41">
        <f t="shared" ref="H33:H35" si="2">ROUND((E33+F33+G33)/3,2)</f>
        <v>2516.2199999999998</v>
      </c>
      <c r="I33" s="41">
        <f>H33*C33</f>
        <v>2516.2199999999998</v>
      </c>
      <c r="J33"/>
    </row>
    <row r="34" spans="1:13" s="6" customFormat="1" ht="15" x14ac:dyDescent="0.25">
      <c r="A34" s="14" t="s">
        <v>12</v>
      </c>
      <c r="B34" s="14" t="s">
        <v>13</v>
      </c>
      <c r="C34" s="15">
        <v>1</v>
      </c>
      <c r="D34" s="15">
        <v>5</v>
      </c>
      <c r="E34" s="40">
        <v>2034.3</v>
      </c>
      <c r="F34" s="40">
        <v>2126.8000000000002</v>
      </c>
      <c r="G34" s="40">
        <v>2219.25</v>
      </c>
      <c r="H34" s="41">
        <f t="shared" si="2"/>
        <v>2126.7800000000002</v>
      </c>
      <c r="I34" s="41">
        <f>H34*C34</f>
        <v>2126.7800000000002</v>
      </c>
      <c r="J34"/>
    </row>
    <row r="35" spans="1:13" s="6" customFormat="1" ht="20.25" customHeight="1" x14ac:dyDescent="0.25">
      <c r="A35" s="14">
        <v>39619</v>
      </c>
      <c r="B35" s="14" t="s">
        <v>15</v>
      </c>
      <c r="C35" s="15">
        <v>1</v>
      </c>
      <c r="D35" s="15">
        <v>9</v>
      </c>
      <c r="E35" s="40">
        <v>4215.93</v>
      </c>
      <c r="F35" s="40">
        <v>4407.51</v>
      </c>
      <c r="G35" s="40">
        <v>4599.18</v>
      </c>
      <c r="H35" s="41">
        <f t="shared" si="2"/>
        <v>4407.54</v>
      </c>
      <c r="I35" s="41">
        <f>H35*C35</f>
        <v>4407.54</v>
      </c>
      <c r="J35"/>
    </row>
    <row r="36" spans="1:13" s="6" customFormat="1" ht="15" customHeight="1" x14ac:dyDescent="0.25">
      <c r="A36" s="13"/>
      <c r="B36" s="13"/>
      <c r="C36" s="13"/>
      <c r="D36" s="13"/>
      <c r="E36" s="13"/>
      <c r="F36" s="13"/>
      <c r="G36" s="13"/>
      <c r="H36" s="72" t="s">
        <v>8</v>
      </c>
      <c r="I36" s="73">
        <f>SUM(I32:I35)</f>
        <v>10063.86</v>
      </c>
      <c r="J36"/>
    </row>
    <row r="37" spans="1:13" s="6" customFormat="1" ht="15" customHeight="1" x14ac:dyDescent="0.25">
      <c r="A37" s="88" t="s">
        <v>18</v>
      </c>
      <c r="B37" s="88"/>
      <c r="C37" s="88"/>
      <c r="D37" s="88"/>
      <c r="E37" s="88"/>
      <c r="F37" s="88"/>
      <c r="G37" s="88"/>
      <c r="H37" s="88"/>
      <c r="I37" s="75">
        <f>I36+I30+I27+I24+I21</f>
        <v>231909.79000000004</v>
      </c>
    </row>
    <row r="38" spans="1:13" s="6" customFormat="1" ht="16.5" customHeight="1" x14ac:dyDescent="0.25">
      <c r="A38" s="56" t="s">
        <v>41</v>
      </c>
      <c r="B38" s="80" t="s">
        <v>52</v>
      </c>
      <c r="C38" s="80"/>
      <c r="D38" s="80"/>
      <c r="E38" s="80"/>
      <c r="F38" s="80"/>
      <c r="G38" s="80"/>
      <c r="H38" s="80"/>
      <c r="I38" s="80"/>
    </row>
    <row r="39" spans="1:13" s="6" customFormat="1" ht="15" customHeight="1" x14ac:dyDescent="0.25">
      <c r="A39" s="56" t="s">
        <v>42</v>
      </c>
      <c r="B39" s="80" t="s">
        <v>53</v>
      </c>
      <c r="C39" s="80"/>
      <c r="D39" s="80"/>
      <c r="E39" s="80"/>
      <c r="F39" s="80"/>
      <c r="G39" s="80"/>
      <c r="H39" s="80"/>
      <c r="I39" s="80"/>
    </row>
    <row r="40" spans="1:13" s="6" customFormat="1" ht="15.75" customHeight="1" x14ac:dyDescent="0.25">
      <c r="A40" s="56" t="s">
        <v>43</v>
      </c>
      <c r="B40" s="80" t="s">
        <v>54</v>
      </c>
      <c r="C40" s="80"/>
      <c r="D40" s="80"/>
      <c r="E40" s="80"/>
      <c r="F40" s="80"/>
      <c r="G40" s="80"/>
      <c r="H40" s="80"/>
      <c r="I40" s="80"/>
    </row>
    <row r="41" spans="1:13" ht="15.75" customHeight="1" x14ac:dyDescent="0.25">
      <c r="A41" s="79" t="s">
        <v>44</v>
      </c>
      <c r="B41" s="79"/>
      <c r="C41" s="79"/>
      <c r="D41" s="79"/>
      <c r="E41" s="79"/>
      <c r="F41" s="79"/>
      <c r="G41" s="79"/>
      <c r="H41" s="79"/>
      <c r="I41" s="79"/>
      <c r="J41" s="2"/>
      <c r="K41" s="2"/>
      <c r="L41" s="2"/>
      <c r="M41" s="2"/>
    </row>
    <row r="42" spans="1:13" ht="14.25" customHeight="1" x14ac:dyDescent="0.25">
      <c r="A42" s="78" t="s">
        <v>55</v>
      </c>
      <c r="B42" s="78"/>
      <c r="J42" s="2"/>
      <c r="K42" s="2"/>
      <c r="L42" s="2"/>
      <c r="M42" s="2"/>
    </row>
    <row r="43" spans="1:13" ht="37.5" customHeight="1" x14ac:dyDescent="0.25">
      <c r="J43" s="2"/>
      <c r="K43" s="2"/>
      <c r="L43" s="2"/>
      <c r="M43" s="2"/>
    </row>
    <row r="44" spans="1:13" ht="15" customHeight="1" x14ac:dyDescent="0.25">
      <c r="J44" s="2"/>
      <c r="K44" s="2"/>
      <c r="L44" s="2"/>
      <c r="M44" s="2"/>
    </row>
    <row r="45" spans="1:13" ht="15" customHeight="1" x14ac:dyDescent="0.25">
      <c r="J45" s="2"/>
      <c r="K45" s="2"/>
      <c r="L45" s="2"/>
      <c r="M45" s="2"/>
    </row>
    <row r="46" spans="1:13" ht="15" customHeight="1" x14ac:dyDescent="0.25">
      <c r="J46" s="2"/>
      <c r="K46" s="2"/>
      <c r="L46" s="2"/>
      <c r="M46" s="2"/>
    </row>
    <row r="47" spans="1:13" ht="15" customHeight="1" x14ac:dyDescent="0.25">
      <c r="H47" s="59"/>
      <c r="I47" s="59"/>
      <c r="J47" s="2"/>
      <c r="K47" s="2"/>
      <c r="L47" s="2"/>
      <c r="M47" s="2"/>
    </row>
    <row r="48" spans="1:13" ht="15" customHeight="1" x14ac:dyDescent="0.25">
      <c r="H48" s="59"/>
      <c r="I48" s="59"/>
      <c r="J48" s="2"/>
      <c r="K48" s="2"/>
      <c r="L48" s="2"/>
      <c r="M48" s="2"/>
    </row>
    <row r="49" spans="4:13" ht="15" customHeight="1" x14ac:dyDescent="0.25">
      <c r="H49" s="59"/>
      <c r="I49" s="59"/>
      <c r="J49" s="2"/>
      <c r="K49" s="2"/>
      <c r="L49" s="2"/>
      <c r="M49" s="2"/>
    </row>
    <row r="50" spans="4:13" ht="15" customHeight="1" x14ac:dyDescent="0.25">
      <c r="H50" s="59"/>
      <c r="I50" s="59"/>
      <c r="J50" s="2"/>
      <c r="K50" s="2"/>
      <c r="L50" s="2"/>
      <c r="M50" s="2"/>
    </row>
    <row r="51" spans="4:13" ht="15" customHeight="1" x14ac:dyDescent="0.25">
      <c r="H51" s="59"/>
      <c r="I51" s="59"/>
      <c r="J51" s="2"/>
      <c r="K51" s="2"/>
      <c r="L51" s="2"/>
      <c r="M51" s="2"/>
    </row>
    <row r="52" spans="4:13" ht="15" customHeight="1" x14ac:dyDescent="0.25">
      <c r="H52" s="59"/>
      <c r="I52" s="59"/>
      <c r="J52" s="2"/>
      <c r="K52" s="2"/>
      <c r="L52" s="2"/>
      <c r="M52" s="2"/>
    </row>
    <row r="53" spans="4:13" ht="15" customHeight="1" x14ac:dyDescent="0.25">
      <c r="H53" s="59"/>
      <c r="I53" s="59"/>
      <c r="J53" s="2"/>
      <c r="K53" s="2"/>
      <c r="L53" s="2"/>
      <c r="M53" s="2"/>
    </row>
    <row r="54" spans="4:13" ht="15" customHeight="1" x14ac:dyDescent="0.25">
      <c r="D54" s="2"/>
      <c r="H54" s="59"/>
      <c r="I54" s="59"/>
      <c r="J54" s="2"/>
      <c r="K54" s="2"/>
      <c r="L54" s="2"/>
      <c r="M54" s="2"/>
    </row>
    <row r="55" spans="4:13" ht="15" customHeight="1" x14ac:dyDescent="0.25">
      <c r="D55" s="2"/>
      <c r="H55" s="59"/>
      <c r="I55" s="59"/>
      <c r="J55" s="2"/>
      <c r="K55" s="2"/>
      <c r="L55" s="2"/>
      <c r="M55" s="2"/>
    </row>
    <row r="56" spans="4:13" ht="15" customHeight="1" x14ac:dyDescent="0.25">
      <c r="D56" s="2"/>
      <c r="H56" s="59"/>
      <c r="I56" s="59"/>
      <c r="J56" s="2"/>
      <c r="K56" s="2"/>
      <c r="L56" s="2"/>
      <c r="M56" s="2"/>
    </row>
    <row r="57" spans="4:13" ht="15" customHeight="1" x14ac:dyDescent="0.25">
      <c r="D57" s="2"/>
      <c r="H57" s="59"/>
      <c r="I57" s="59"/>
      <c r="J57" s="2"/>
      <c r="K57" s="2"/>
      <c r="L57" s="2"/>
      <c r="M57" s="2"/>
    </row>
    <row r="58" spans="4:13" ht="15" customHeight="1" x14ac:dyDescent="0.25">
      <c r="D58" s="2"/>
      <c r="H58" s="59"/>
      <c r="I58" s="59"/>
      <c r="J58" s="2"/>
      <c r="K58" s="2"/>
      <c r="L58" s="2"/>
      <c r="M58" s="2"/>
    </row>
    <row r="59" spans="4:13" ht="15" customHeight="1" x14ac:dyDescent="0.25">
      <c r="D59" s="2"/>
      <c r="H59" s="59"/>
      <c r="I59" s="59"/>
      <c r="J59" s="2"/>
      <c r="K59" s="2"/>
      <c r="L59" s="2"/>
      <c r="M59" s="2"/>
    </row>
    <row r="60" spans="4:13" ht="15" customHeight="1" x14ac:dyDescent="0.25">
      <c r="D60" s="2"/>
      <c r="H60" s="59"/>
      <c r="I60" s="59"/>
      <c r="J60" s="2"/>
      <c r="K60" s="2"/>
      <c r="L60" s="2"/>
      <c r="M60" s="2"/>
    </row>
    <row r="61" spans="4:13" ht="15" customHeight="1" x14ac:dyDescent="0.25">
      <c r="D61" s="2"/>
      <c r="H61" s="59"/>
      <c r="I61" s="59"/>
      <c r="J61" s="2"/>
      <c r="K61" s="2"/>
      <c r="L61" s="2"/>
      <c r="M61" s="2"/>
    </row>
    <row r="62" spans="4:13" ht="15" customHeight="1" x14ac:dyDescent="0.25">
      <c r="J62" s="2"/>
      <c r="K62" s="2"/>
      <c r="L62" s="2"/>
      <c r="M62" s="2"/>
    </row>
    <row r="63" spans="4:13" ht="15" customHeight="1" x14ac:dyDescent="0.25">
      <c r="J63" s="2"/>
      <c r="K63" s="2"/>
      <c r="L63" s="2"/>
      <c r="M63" s="2"/>
    </row>
    <row r="64" spans="4:13" ht="15" customHeight="1" x14ac:dyDescent="0.25">
      <c r="J64" s="2"/>
      <c r="K64" s="2"/>
    </row>
  </sheetData>
  <mergeCells count="19">
    <mergeCell ref="A1:H1"/>
    <mergeCell ref="A2:H2"/>
    <mergeCell ref="A3:H3"/>
    <mergeCell ref="A4:A5"/>
    <mergeCell ref="B4:B5"/>
    <mergeCell ref="C4:C5"/>
    <mergeCell ref="D4:D5"/>
    <mergeCell ref="E4:G4"/>
    <mergeCell ref="H4:H5"/>
    <mergeCell ref="A42:B42"/>
    <mergeCell ref="A41:I41"/>
    <mergeCell ref="B39:I39"/>
    <mergeCell ref="B40:I40"/>
    <mergeCell ref="I4:I5"/>
    <mergeCell ref="A6:B6"/>
    <mergeCell ref="A28:I28"/>
    <mergeCell ref="A31:I31"/>
    <mergeCell ref="A37:H37"/>
    <mergeCell ref="B38:I38"/>
  </mergeCells>
  <pageMargins left="0.23622047244094491" right="0.23622047244094491" top="0.19685039370078741" bottom="0.19685039370078741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0"/>
  <sheetViews>
    <sheetView topLeftCell="A22" zoomScaleNormal="100" workbookViewId="0">
      <selection activeCell="B31" sqref="B31"/>
    </sheetView>
  </sheetViews>
  <sheetFormatPr defaultColWidth="8.85546875" defaultRowHeight="12.75" x14ac:dyDescent="0.25"/>
  <cols>
    <col min="1" max="1" width="10" style="2" customWidth="1"/>
    <col min="2" max="2" width="42.85546875" style="2" customWidth="1"/>
    <col min="3" max="3" width="9.28515625" style="2" customWidth="1"/>
    <col min="4" max="4" width="10.28515625" style="6" customWidth="1"/>
    <col min="5" max="5" width="14.140625" style="2" customWidth="1"/>
    <col min="6" max="7" width="11.140625" style="2" customWidth="1"/>
    <col min="8" max="8" width="15.85546875" style="35" customWidth="1"/>
    <col min="9" max="9" width="17" style="35" customWidth="1"/>
    <col min="10" max="10" width="8.85546875" style="1"/>
    <col min="11" max="11" width="7" style="1" customWidth="1"/>
    <col min="12" max="12" width="22.28515625" style="1" customWidth="1"/>
    <col min="13" max="13" width="17.28515625" style="1" customWidth="1"/>
    <col min="14" max="14" width="16.140625" style="2" customWidth="1"/>
    <col min="15" max="15" width="16.85546875" style="2" customWidth="1"/>
    <col min="16" max="16" width="8.85546875" style="2" customWidth="1"/>
    <col min="17" max="17" width="12" style="2" bestFit="1" customWidth="1"/>
    <col min="18" max="16384" width="8.85546875" style="2"/>
  </cols>
  <sheetData>
    <row r="1" spans="1:13" ht="47.1" customHeight="1" x14ac:dyDescent="0.25">
      <c r="A1" s="89" t="s">
        <v>19</v>
      </c>
      <c r="B1" s="89"/>
      <c r="C1" s="89"/>
      <c r="D1" s="89"/>
      <c r="E1" s="89"/>
      <c r="F1" s="89"/>
      <c r="G1" s="89"/>
      <c r="H1" s="89"/>
      <c r="J1" s="2"/>
      <c r="K1" s="2"/>
      <c r="L1" s="2"/>
      <c r="M1" s="2"/>
    </row>
    <row r="2" spans="1:13" ht="55.7" customHeight="1" x14ac:dyDescent="0.25">
      <c r="A2" s="90" t="s">
        <v>39</v>
      </c>
      <c r="B2" s="90"/>
      <c r="C2" s="90"/>
      <c r="D2" s="90"/>
      <c r="E2" s="90"/>
      <c r="F2" s="90"/>
      <c r="G2" s="90"/>
      <c r="H2" s="90"/>
      <c r="J2" s="2"/>
      <c r="K2" s="2"/>
    </row>
    <row r="3" spans="1:13" ht="16.5" customHeight="1" x14ac:dyDescent="0.25">
      <c r="A3" s="90" t="s">
        <v>2</v>
      </c>
      <c r="B3" s="90"/>
      <c r="C3" s="90"/>
      <c r="D3" s="90"/>
      <c r="E3" s="90"/>
      <c r="F3" s="90"/>
      <c r="G3" s="90"/>
      <c r="H3" s="90"/>
      <c r="J3" s="2"/>
      <c r="K3" s="2"/>
    </row>
    <row r="4" spans="1:13" ht="27" customHeight="1" x14ac:dyDescent="0.25">
      <c r="A4" s="91" t="s">
        <v>4</v>
      </c>
      <c r="B4" s="91" t="s">
        <v>0</v>
      </c>
      <c r="C4" s="91" t="s">
        <v>17</v>
      </c>
      <c r="D4" s="93" t="s">
        <v>6</v>
      </c>
      <c r="E4" s="95" t="s">
        <v>40</v>
      </c>
      <c r="F4" s="96"/>
      <c r="G4" s="97"/>
      <c r="H4" s="98" t="s">
        <v>3</v>
      </c>
      <c r="I4" s="81" t="s">
        <v>24</v>
      </c>
      <c r="J4" s="2"/>
      <c r="K4" s="2"/>
    </row>
    <row r="5" spans="1:13" ht="31.5" customHeight="1" x14ac:dyDescent="0.25">
      <c r="A5" s="92"/>
      <c r="B5" s="92"/>
      <c r="C5" s="92"/>
      <c r="D5" s="94"/>
      <c r="E5" s="18">
        <v>1</v>
      </c>
      <c r="F5" s="18">
        <v>2</v>
      </c>
      <c r="G5" s="18">
        <v>3</v>
      </c>
      <c r="H5" s="98"/>
      <c r="I5" s="82"/>
      <c r="J5" s="2"/>
      <c r="K5" s="2"/>
    </row>
    <row r="6" spans="1:13" ht="13.5" customHeight="1" x14ac:dyDescent="0.25">
      <c r="A6" s="83" t="s">
        <v>37</v>
      </c>
      <c r="B6" s="84"/>
      <c r="C6" s="31"/>
      <c r="D6" s="32"/>
      <c r="E6" s="31"/>
      <c r="F6" s="31"/>
      <c r="G6" s="31"/>
      <c r="H6" s="33"/>
      <c r="I6" s="29"/>
      <c r="J6" s="2"/>
      <c r="K6" s="2"/>
    </row>
    <row r="7" spans="1:13" s="6" customFormat="1" ht="27" customHeight="1" x14ac:dyDescent="0.25">
      <c r="A7" s="4">
        <v>72223</v>
      </c>
      <c r="B7" s="14" t="s">
        <v>1</v>
      </c>
      <c r="C7" s="5">
        <v>1</v>
      </c>
      <c r="D7" s="5">
        <v>12</v>
      </c>
      <c r="E7" s="42">
        <v>5412.48</v>
      </c>
      <c r="F7" s="42">
        <v>4849.5600000000004</v>
      </c>
      <c r="G7" s="42">
        <v>4309.68</v>
      </c>
      <c r="H7" s="43">
        <f>ROUND((E7+F7+G7)/3,2)</f>
        <v>4857.24</v>
      </c>
      <c r="I7" s="43">
        <f>H7*C7</f>
        <v>4857.24</v>
      </c>
      <c r="J7"/>
    </row>
    <row r="8" spans="1:13" s="6" customFormat="1" ht="15" customHeight="1" x14ac:dyDescent="0.25">
      <c r="A8" s="4">
        <v>80992</v>
      </c>
      <c r="B8" s="14" t="s">
        <v>5</v>
      </c>
      <c r="C8" s="5">
        <v>1</v>
      </c>
      <c r="D8" s="5">
        <v>4</v>
      </c>
      <c r="E8" s="42">
        <v>6227.36</v>
      </c>
      <c r="F8" s="42">
        <v>5579.72</v>
      </c>
      <c r="G8" s="42">
        <v>5045.38</v>
      </c>
      <c r="H8" s="43">
        <f t="shared" ref="H8:H20" si="0">ROUND((E8+F8+G8)/3,2)</f>
        <v>5617.49</v>
      </c>
      <c r="I8" s="43">
        <f>H8*C8</f>
        <v>5617.49</v>
      </c>
      <c r="J8"/>
    </row>
    <row r="9" spans="1:13" s="6" customFormat="1" ht="15" customHeight="1" x14ac:dyDescent="0.25">
      <c r="A9" s="4">
        <v>54347</v>
      </c>
      <c r="B9" s="14" t="s">
        <v>21</v>
      </c>
      <c r="C9" s="5">
        <v>1</v>
      </c>
      <c r="D9" s="5">
        <v>51</v>
      </c>
      <c r="E9" s="42">
        <v>1267.32</v>
      </c>
      <c r="F9" s="42">
        <v>1185.93</v>
      </c>
      <c r="G9" s="42">
        <v>1459.96</v>
      </c>
      <c r="H9" s="43">
        <f t="shared" si="0"/>
        <v>1304.4000000000001</v>
      </c>
      <c r="I9" s="43">
        <f>H9*C9</f>
        <v>1304.4000000000001</v>
      </c>
      <c r="J9"/>
    </row>
    <row r="10" spans="1:13" s="6" customFormat="1" ht="15" customHeight="1" x14ac:dyDescent="0.25">
      <c r="A10" s="4">
        <v>54392</v>
      </c>
      <c r="B10" s="14" t="s">
        <v>20</v>
      </c>
      <c r="C10" s="5">
        <v>1</v>
      </c>
      <c r="D10" s="5">
        <v>52</v>
      </c>
      <c r="E10" s="44">
        <v>3673.82</v>
      </c>
      <c r="F10" s="44">
        <v>3736.98</v>
      </c>
      <c r="G10" s="44">
        <v>3939.38</v>
      </c>
      <c r="H10" s="43">
        <f t="shared" si="0"/>
        <v>3783.39</v>
      </c>
      <c r="I10" s="43">
        <f>H10*C10</f>
        <v>3783.39</v>
      </c>
      <c r="J10"/>
    </row>
    <row r="11" spans="1:13" s="6" customFormat="1" ht="15" customHeight="1" x14ac:dyDescent="0.25">
      <c r="A11" s="4">
        <v>84751</v>
      </c>
      <c r="B11" s="14" t="s">
        <v>22</v>
      </c>
      <c r="C11" s="5">
        <v>3</v>
      </c>
      <c r="D11" s="5">
        <v>52</v>
      </c>
      <c r="E11" s="42">
        <v>1287.3900000000001</v>
      </c>
      <c r="F11" s="42">
        <v>1153.3599999999999</v>
      </c>
      <c r="G11" s="42">
        <v>956.94</v>
      </c>
      <c r="H11" s="43">
        <f t="shared" si="0"/>
        <v>1132.56</v>
      </c>
      <c r="I11" s="43">
        <f>C11*H11</f>
        <v>3397.68</v>
      </c>
      <c r="J11"/>
      <c r="K11"/>
      <c r="L11"/>
    </row>
    <row r="12" spans="1:13" s="6" customFormat="1" ht="37.5" customHeight="1" x14ac:dyDescent="0.25">
      <c r="A12" s="4">
        <v>60598</v>
      </c>
      <c r="B12" s="14" t="s">
        <v>32</v>
      </c>
      <c r="C12" s="5">
        <v>1</v>
      </c>
      <c r="D12" s="5">
        <v>296</v>
      </c>
      <c r="E12" s="42">
        <v>7253.37</v>
      </c>
      <c r="F12" s="42">
        <v>6673.16</v>
      </c>
      <c r="G12" s="42">
        <v>6529.72</v>
      </c>
      <c r="H12" s="43">
        <f t="shared" si="0"/>
        <v>6818.75</v>
      </c>
      <c r="I12" s="43">
        <f t="shared" ref="I12:I21" si="1">H12*C12</f>
        <v>6818.75</v>
      </c>
      <c r="J12"/>
      <c r="K12"/>
      <c r="L12"/>
    </row>
    <row r="13" spans="1:13" s="6" customFormat="1" ht="15" x14ac:dyDescent="0.25">
      <c r="A13" s="4">
        <v>79357</v>
      </c>
      <c r="B13" s="14" t="s">
        <v>23</v>
      </c>
      <c r="C13" s="5">
        <v>1</v>
      </c>
      <c r="D13" s="5">
        <v>12</v>
      </c>
      <c r="E13" s="42">
        <v>21682.080000000002</v>
      </c>
      <c r="F13" s="42">
        <v>19427.16</v>
      </c>
      <c r="G13" s="42">
        <v>19000</v>
      </c>
      <c r="H13" s="43">
        <f t="shared" si="0"/>
        <v>20036.41</v>
      </c>
      <c r="I13" s="43">
        <f t="shared" si="1"/>
        <v>20036.41</v>
      </c>
      <c r="J13"/>
      <c r="K13"/>
    </row>
    <row r="14" spans="1:13" s="6" customFormat="1" ht="68.25" customHeight="1" x14ac:dyDescent="0.25">
      <c r="A14" s="4">
        <v>37305</v>
      </c>
      <c r="B14" s="14" t="s">
        <v>10</v>
      </c>
      <c r="C14" s="5">
        <v>1</v>
      </c>
      <c r="D14" s="5">
        <v>16</v>
      </c>
      <c r="E14" s="42">
        <v>29528.34</v>
      </c>
      <c r="F14" s="42">
        <v>26457.439999999999</v>
      </c>
      <c r="G14" s="42">
        <v>25500</v>
      </c>
      <c r="H14" s="43">
        <f t="shared" si="0"/>
        <v>27161.93</v>
      </c>
      <c r="I14" s="43">
        <f t="shared" si="1"/>
        <v>27161.93</v>
      </c>
      <c r="J14"/>
      <c r="K14"/>
    </row>
    <row r="15" spans="1:13" s="6" customFormat="1" ht="15.75" customHeight="1" x14ac:dyDescent="0.25">
      <c r="A15" s="4">
        <v>99054</v>
      </c>
      <c r="B15" s="14" t="s">
        <v>9</v>
      </c>
      <c r="C15" s="5">
        <v>1</v>
      </c>
      <c r="D15" s="5">
        <v>12</v>
      </c>
      <c r="E15" s="42">
        <v>26365.88</v>
      </c>
      <c r="F15" s="42">
        <v>23623.72</v>
      </c>
      <c r="G15" s="42">
        <v>23000</v>
      </c>
      <c r="H15" s="43">
        <f t="shared" si="0"/>
        <v>24329.87</v>
      </c>
      <c r="I15" s="43">
        <f t="shared" si="1"/>
        <v>24329.87</v>
      </c>
      <c r="J15"/>
      <c r="K15"/>
    </row>
    <row r="16" spans="1:13" s="6" customFormat="1" ht="31.5" customHeight="1" x14ac:dyDescent="0.25">
      <c r="A16" s="4">
        <v>37000</v>
      </c>
      <c r="B16" s="14" t="s">
        <v>28</v>
      </c>
      <c r="C16" s="5">
        <v>3</v>
      </c>
      <c r="D16" s="5">
        <v>12</v>
      </c>
      <c r="E16" s="42">
        <v>25809.200000000001</v>
      </c>
      <c r="F16" s="42">
        <v>23125</v>
      </c>
      <c r="G16" s="42">
        <v>22666.67</v>
      </c>
      <c r="H16" s="43">
        <f t="shared" si="0"/>
        <v>23866.959999999999</v>
      </c>
      <c r="I16" s="43">
        <f t="shared" si="1"/>
        <v>71600.88</v>
      </c>
      <c r="J16"/>
      <c r="K16"/>
    </row>
    <row r="17" spans="1:10" s="6" customFormat="1" ht="26.25" customHeight="1" x14ac:dyDescent="0.25">
      <c r="A17" s="4">
        <v>84782</v>
      </c>
      <c r="B17" s="14" t="s">
        <v>16</v>
      </c>
      <c r="C17" s="5">
        <v>1</v>
      </c>
      <c r="D17" s="5">
        <v>12</v>
      </c>
      <c r="E17" s="42">
        <v>20556.240000000002</v>
      </c>
      <c r="F17" s="42">
        <v>18418.38</v>
      </c>
      <c r="G17" s="42">
        <v>38000</v>
      </c>
      <c r="H17" s="43">
        <f t="shared" si="0"/>
        <v>25658.21</v>
      </c>
      <c r="I17" s="43">
        <f t="shared" si="1"/>
        <v>25658.21</v>
      </c>
      <c r="J17"/>
    </row>
    <row r="18" spans="1:10" s="6" customFormat="1" ht="28.5" customHeight="1" x14ac:dyDescent="0.25">
      <c r="A18" s="4">
        <v>73271</v>
      </c>
      <c r="B18" s="14" t="s">
        <v>11</v>
      </c>
      <c r="C18" s="5">
        <v>1</v>
      </c>
      <c r="D18" s="5">
        <v>4</v>
      </c>
      <c r="E18" s="42">
        <v>4014.44</v>
      </c>
      <c r="F18" s="42">
        <v>3596.94</v>
      </c>
      <c r="G18" s="42">
        <v>7500</v>
      </c>
      <c r="H18" s="43">
        <f t="shared" si="0"/>
        <v>5037.13</v>
      </c>
      <c r="I18" s="43">
        <f t="shared" si="1"/>
        <v>5037.13</v>
      </c>
      <c r="J18"/>
    </row>
    <row r="19" spans="1:10" s="6" customFormat="1" ht="30" customHeight="1" x14ac:dyDescent="0.25">
      <c r="A19" s="4">
        <v>81338</v>
      </c>
      <c r="B19" s="14" t="s">
        <v>25</v>
      </c>
      <c r="C19" s="5">
        <v>1</v>
      </c>
      <c r="D19" s="5">
        <v>12</v>
      </c>
      <c r="E19" s="42">
        <v>22928.04</v>
      </c>
      <c r="F19" s="42">
        <v>20543.52</v>
      </c>
      <c r="G19" s="42">
        <v>43000</v>
      </c>
      <c r="H19" s="43">
        <f t="shared" si="0"/>
        <v>28823.85</v>
      </c>
      <c r="I19" s="43">
        <f t="shared" si="1"/>
        <v>28823.85</v>
      </c>
      <c r="J19"/>
    </row>
    <row r="20" spans="1:10" s="6" customFormat="1" ht="15" x14ac:dyDescent="0.25">
      <c r="A20" s="10">
        <v>48872</v>
      </c>
      <c r="B20" s="14" t="s">
        <v>26</v>
      </c>
      <c r="C20" s="5">
        <v>1</v>
      </c>
      <c r="D20" s="5">
        <v>12</v>
      </c>
      <c r="E20" s="42">
        <v>17251.68</v>
      </c>
      <c r="F20" s="42">
        <v>15457.44</v>
      </c>
      <c r="G20" s="42">
        <v>14413.52</v>
      </c>
      <c r="H20" s="43">
        <f t="shared" si="0"/>
        <v>15707.55</v>
      </c>
      <c r="I20" s="43">
        <f t="shared" si="1"/>
        <v>15707.55</v>
      </c>
      <c r="J20"/>
    </row>
    <row r="21" spans="1:10" s="6" customFormat="1" ht="15" customHeight="1" x14ac:dyDescent="0.25">
      <c r="A21" s="19">
        <v>47642</v>
      </c>
      <c r="B21" s="20" t="s">
        <v>27</v>
      </c>
      <c r="C21" s="21">
        <v>1</v>
      </c>
      <c r="D21" s="21">
        <v>3</v>
      </c>
      <c r="E21" s="45">
        <v>1955.82</v>
      </c>
      <c r="F21" s="45">
        <v>1752.42</v>
      </c>
      <c r="G21" s="45">
        <v>3829.02</v>
      </c>
      <c r="H21" s="43">
        <f>ROUND((E21+F21+G21)/3,2)</f>
        <v>2512.42</v>
      </c>
      <c r="I21" s="46">
        <f t="shared" si="1"/>
        <v>2512.42</v>
      </c>
      <c r="J21"/>
    </row>
    <row r="22" spans="1:10" s="6" customFormat="1" ht="15" customHeight="1" x14ac:dyDescent="0.25">
      <c r="A22" s="34"/>
      <c r="B22" s="14"/>
      <c r="C22" s="5"/>
      <c r="D22" s="5"/>
      <c r="E22" s="42"/>
      <c r="F22" s="42"/>
      <c r="G22" s="42"/>
      <c r="H22" s="47" t="s">
        <v>8</v>
      </c>
      <c r="I22" s="47">
        <f>SUM(I7:I21)</f>
        <v>246647.2</v>
      </c>
      <c r="J22"/>
    </row>
    <row r="23" spans="1:10" s="6" customFormat="1" ht="15" customHeight="1" x14ac:dyDescent="0.25">
      <c r="A23" s="27" t="s">
        <v>33</v>
      </c>
      <c r="B23" s="25"/>
      <c r="C23" s="26"/>
      <c r="D23" s="26"/>
      <c r="E23" s="48"/>
      <c r="F23" s="48"/>
      <c r="G23" s="48"/>
      <c r="H23" s="49"/>
      <c r="I23" s="50"/>
      <c r="J23"/>
    </row>
    <row r="24" spans="1:10" s="6" customFormat="1" ht="15" customHeight="1" x14ac:dyDescent="0.25">
      <c r="A24" s="22"/>
      <c r="B24" s="23" t="s">
        <v>35</v>
      </c>
      <c r="C24" s="24">
        <v>1</v>
      </c>
      <c r="D24" s="24">
        <v>12</v>
      </c>
      <c r="E24" s="51">
        <v>14368.8</v>
      </c>
      <c r="F24" s="51">
        <v>13770.12</v>
      </c>
      <c r="G24" s="51">
        <v>12800</v>
      </c>
      <c r="H24" s="43">
        <f>ROUND((E24+F24+G24)/3,2)</f>
        <v>13646.31</v>
      </c>
      <c r="I24" s="52">
        <f>H24*C24</f>
        <v>13646.31</v>
      </c>
      <c r="J24"/>
    </row>
    <row r="25" spans="1:10" s="6" customFormat="1" ht="15" customHeight="1" x14ac:dyDescent="0.25">
      <c r="A25" s="7"/>
      <c r="B25" s="7"/>
      <c r="C25" s="7"/>
      <c r="D25" s="7"/>
      <c r="E25" s="5"/>
      <c r="F25" s="42"/>
      <c r="G25" s="42"/>
      <c r="H25" s="47" t="s">
        <v>8</v>
      </c>
      <c r="I25" s="53">
        <f>H24*C24</f>
        <v>13646.31</v>
      </c>
      <c r="J25"/>
    </row>
    <row r="26" spans="1:10" s="6" customFormat="1" ht="15" customHeight="1" x14ac:dyDescent="0.25">
      <c r="A26" s="27" t="s">
        <v>34</v>
      </c>
      <c r="B26" s="28"/>
      <c r="C26" s="28"/>
      <c r="D26" s="28"/>
      <c r="E26" s="26"/>
      <c r="F26" s="48"/>
      <c r="G26" s="48"/>
      <c r="H26" s="49"/>
      <c r="I26" s="54"/>
      <c r="J26"/>
    </row>
    <row r="27" spans="1:10" s="6" customFormat="1" ht="15" customHeight="1" x14ac:dyDescent="0.25">
      <c r="A27" s="7"/>
      <c r="B27" s="4" t="s">
        <v>36</v>
      </c>
      <c r="C27" s="5">
        <v>1</v>
      </c>
      <c r="D27" s="5">
        <v>6</v>
      </c>
      <c r="E27" s="42">
        <v>6081.24</v>
      </c>
      <c r="F27" s="42">
        <v>5594.76</v>
      </c>
      <c r="G27" s="42">
        <v>5200</v>
      </c>
      <c r="H27" s="43">
        <f>ROUND((E27+F27+G27)/3,2)</f>
        <v>5625.33</v>
      </c>
      <c r="I27" s="41">
        <f>C27*H27</f>
        <v>5625.33</v>
      </c>
      <c r="J27"/>
    </row>
    <row r="28" spans="1:10" s="6" customFormat="1" ht="15" customHeight="1" x14ac:dyDescent="0.25">
      <c r="A28" s="7"/>
      <c r="B28" s="7"/>
      <c r="C28" s="7"/>
      <c r="D28" s="7"/>
      <c r="E28" s="5"/>
      <c r="F28" s="42"/>
      <c r="G28" s="42"/>
      <c r="H28" s="55" t="s">
        <v>8</v>
      </c>
      <c r="I28" s="47">
        <f>C27*H27</f>
        <v>5625.33</v>
      </c>
      <c r="J28"/>
    </row>
    <row r="29" spans="1:10" s="6" customFormat="1" ht="15" customHeight="1" x14ac:dyDescent="0.25">
      <c r="A29" s="85" t="s">
        <v>29</v>
      </c>
      <c r="B29" s="86"/>
      <c r="C29" s="86"/>
      <c r="D29" s="86"/>
      <c r="E29" s="86"/>
      <c r="F29" s="86"/>
      <c r="G29" s="86"/>
      <c r="H29" s="86"/>
      <c r="I29" s="87"/>
      <c r="J29"/>
    </row>
    <row r="30" spans="1:10" s="6" customFormat="1" ht="15" customHeight="1" x14ac:dyDescent="0.25">
      <c r="A30" s="14">
        <v>84751</v>
      </c>
      <c r="B30" s="14" t="s">
        <v>7</v>
      </c>
      <c r="C30" s="15">
        <v>1</v>
      </c>
      <c r="D30" s="5">
        <v>52</v>
      </c>
      <c r="E30" s="40">
        <v>1287.3900000000001</v>
      </c>
      <c r="F30" s="40">
        <v>1153.3599999999999</v>
      </c>
      <c r="G30" s="40">
        <v>956.96</v>
      </c>
      <c r="H30" s="41">
        <f>ROUND((E30+F30+G30)/3,2)</f>
        <v>1132.57</v>
      </c>
      <c r="I30" s="41">
        <f>H30*C30</f>
        <v>1132.57</v>
      </c>
      <c r="J30"/>
    </row>
    <row r="31" spans="1:10" s="6" customFormat="1" ht="15" customHeight="1" x14ac:dyDescent="0.25">
      <c r="A31" s="14">
        <v>54392</v>
      </c>
      <c r="B31" s="14" t="s">
        <v>31</v>
      </c>
      <c r="C31" s="15">
        <v>1</v>
      </c>
      <c r="D31" s="5">
        <v>52</v>
      </c>
      <c r="E31" s="40">
        <v>3673.82</v>
      </c>
      <c r="F31" s="40">
        <v>3736.98</v>
      </c>
      <c r="G31" s="40">
        <v>3939.38</v>
      </c>
      <c r="H31" s="41">
        <f>ROUND((E31+F31+G31)/3,2)</f>
        <v>3783.39</v>
      </c>
      <c r="I31" s="41">
        <f>H31*C31</f>
        <v>3783.39</v>
      </c>
      <c r="J31"/>
    </row>
    <row r="32" spans="1:10" s="6" customFormat="1" ht="15" customHeight="1" x14ac:dyDescent="0.25">
      <c r="A32" s="13"/>
      <c r="B32" s="13"/>
      <c r="C32" s="13"/>
      <c r="D32" s="7"/>
      <c r="E32" s="15"/>
      <c r="F32" s="15"/>
      <c r="G32" s="15"/>
      <c r="H32" s="55" t="s">
        <v>8</v>
      </c>
      <c r="I32" s="47">
        <f>SUM(I30:I31)</f>
        <v>4915.96</v>
      </c>
      <c r="J32"/>
    </row>
    <row r="33" spans="1:17" s="6" customFormat="1" ht="15" customHeight="1" x14ac:dyDescent="0.25">
      <c r="A33" s="85" t="s">
        <v>30</v>
      </c>
      <c r="B33" s="86"/>
      <c r="C33" s="86"/>
      <c r="D33" s="86"/>
      <c r="E33" s="86"/>
      <c r="F33" s="86"/>
      <c r="G33" s="86"/>
      <c r="H33" s="86"/>
      <c r="I33" s="87"/>
      <c r="J33"/>
    </row>
    <row r="34" spans="1:17" s="6" customFormat="1" ht="15" customHeight="1" x14ac:dyDescent="0.25">
      <c r="A34" s="14"/>
      <c r="B34" s="14"/>
      <c r="C34" s="15"/>
      <c r="D34" s="5"/>
      <c r="E34" s="16"/>
      <c r="F34" s="16"/>
      <c r="G34" s="16"/>
      <c r="H34" s="12"/>
      <c r="I34" s="12"/>
      <c r="J34"/>
    </row>
    <row r="35" spans="1:17" s="6" customFormat="1" ht="15" customHeight="1" x14ac:dyDescent="0.25">
      <c r="A35" s="14">
        <v>84751</v>
      </c>
      <c r="B35" s="14" t="s">
        <v>22</v>
      </c>
      <c r="C35" s="15">
        <v>1</v>
      </c>
      <c r="D35" s="5">
        <v>52</v>
      </c>
      <c r="E35" s="40">
        <v>1287.3900000000001</v>
      </c>
      <c r="F35" s="40">
        <v>1153.3599999999999</v>
      </c>
      <c r="G35" s="40">
        <v>956.96</v>
      </c>
      <c r="H35" s="41">
        <f>ROUND((E35+F35+G35)/3,2)</f>
        <v>1132.57</v>
      </c>
      <c r="I35" s="41">
        <f>H35*C35</f>
        <v>1132.57</v>
      </c>
      <c r="J35"/>
    </row>
    <row r="36" spans="1:17" s="6" customFormat="1" ht="15" customHeight="1" x14ac:dyDescent="0.25">
      <c r="A36" s="14">
        <v>54392</v>
      </c>
      <c r="B36" s="14" t="s">
        <v>31</v>
      </c>
      <c r="C36" s="15">
        <v>1</v>
      </c>
      <c r="D36" s="5">
        <v>52</v>
      </c>
      <c r="E36" s="40">
        <v>3673.82</v>
      </c>
      <c r="F36" s="40">
        <v>3736.98</v>
      </c>
      <c r="G36" s="40">
        <v>3939.38</v>
      </c>
      <c r="H36" s="41">
        <f t="shared" ref="H36:H38" si="2">ROUND((E36+F36+G36)/3,2)</f>
        <v>3783.39</v>
      </c>
      <c r="I36" s="41">
        <f>H36*C36</f>
        <v>3783.39</v>
      </c>
      <c r="J36"/>
    </row>
    <row r="37" spans="1:17" s="6" customFormat="1" ht="15" x14ac:dyDescent="0.25">
      <c r="A37" s="14" t="s">
        <v>12</v>
      </c>
      <c r="B37" s="14" t="s">
        <v>13</v>
      </c>
      <c r="C37" s="15">
        <v>1</v>
      </c>
      <c r="D37" s="5">
        <v>6</v>
      </c>
      <c r="E37" s="40">
        <v>2838.24</v>
      </c>
      <c r="F37" s="40">
        <v>2678.97</v>
      </c>
      <c r="G37" s="40">
        <v>2700</v>
      </c>
      <c r="H37" s="41">
        <f t="shared" si="2"/>
        <v>2739.07</v>
      </c>
      <c r="I37" s="41">
        <f>H37*C37</f>
        <v>2739.07</v>
      </c>
      <c r="J37"/>
    </row>
    <row r="38" spans="1:17" s="6" customFormat="1" ht="20.25" customHeight="1" x14ac:dyDescent="0.25">
      <c r="A38" s="14" t="s">
        <v>14</v>
      </c>
      <c r="B38" s="14" t="s">
        <v>15</v>
      </c>
      <c r="C38" s="15">
        <v>1</v>
      </c>
      <c r="D38" s="5">
        <v>12</v>
      </c>
      <c r="E38" s="40">
        <v>6035.88</v>
      </c>
      <c r="F38" s="40">
        <v>5571.6</v>
      </c>
      <c r="G38" s="40">
        <v>4968</v>
      </c>
      <c r="H38" s="41">
        <f t="shared" si="2"/>
        <v>5525.16</v>
      </c>
      <c r="I38" s="41">
        <f>H38*C38</f>
        <v>5525.16</v>
      </c>
      <c r="J38"/>
    </row>
    <row r="39" spans="1:17" s="6" customFormat="1" ht="15" customHeight="1" x14ac:dyDescent="0.25">
      <c r="A39" s="13"/>
      <c r="B39" s="13"/>
      <c r="C39" s="13"/>
      <c r="D39" s="7"/>
      <c r="E39" s="13"/>
      <c r="F39" s="13"/>
      <c r="G39" s="13"/>
      <c r="H39" s="38" t="s">
        <v>8</v>
      </c>
      <c r="I39" s="37">
        <f>SUM(I35:I38)</f>
        <v>13180.19</v>
      </c>
      <c r="J39"/>
    </row>
    <row r="40" spans="1:17" s="6" customFormat="1" ht="15" customHeight="1" x14ac:dyDescent="0.25">
      <c r="A40" s="88" t="s">
        <v>18</v>
      </c>
      <c r="B40" s="88"/>
      <c r="C40" s="88"/>
      <c r="D40" s="88"/>
      <c r="E40" s="88"/>
      <c r="F40" s="88"/>
      <c r="G40" s="88"/>
      <c r="H40" s="88"/>
      <c r="I40" s="3">
        <f>I22+I25+I28+I32+I39</f>
        <v>284014.99000000005</v>
      </c>
    </row>
    <row r="41" spans="1:17" s="6" customFormat="1" ht="15" customHeight="1" x14ac:dyDescent="0.25">
      <c r="A41" s="39" t="s">
        <v>41</v>
      </c>
      <c r="B41" s="80"/>
      <c r="C41" s="101"/>
      <c r="D41" s="101"/>
      <c r="E41" s="101"/>
      <c r="F41" s="101"/>
      <c r="G41" s="39"/>
      <c r="H41" s="39"/>
      <c r="I41" s="3"/>
    </row>
    <row r="42" spans="1:17" s="6" customFormat="1" ht="15" customHeight="1" x14ac:dyDescent="0.25">
      <c r="A42" s="39" t="s">
        <v>42</v>
      </c>
      <c r="B42" s="80"/>
      <c r="C42" s="101"/>
      <c r="D42" s="101"/>
      <c r="E42" s="101"/>
      <c r="F42" s="101"/>
      <c r="G42" s="39"/>
      <c r="H42" s="39"/>
      <c r="I42" s="3"/>
    </row>
    <row r="43" spans="1:17" s="6" customFormat="1" ht="15" customHeight="1" x14ac:dyDescent="0.25">
      <c r="A43" s="39" t="s">
        <v>43</v>
      </c>
      <c r="B43" s="80"/>
      <c r="C43" s="101"/>
      <c r="D43" s="101"/>
      <c r="E43" s="101"/>
      <c r="F43" s="101"/>
      <c r="G43" s="39"/>
      <c r="H43" s="39"/>
      <c r="I43" s="3"/>
    </row>
    <row r="44" spans="1:17" s="6" customFormat="1" ht="30" customHeight="1" x14ac:dyDescent="0.25">
      <c r="A44" s="99"/>
      <c r="B44" s="99"/>
      <c r="C44" s="99"/>
      <c r="D44" s="99"/>
      <c r="E44" s="9"/>
      <c r="F44" s="9"/>
      <c r="G44" s="9"/>
      <c r="H44" s="36"/>
      <c r="I44" s="36"/>
    </row>
    <row r="45" spans="1:17" s="6" customFormat="1" ht="29.25" customHeight="1" x14ac:dyDescent="0.25">
      <c r="A45" s="100"/>
      <c r="B45" s="100"/>
      <c r="C45" s="100"/>
      <c r="D45" s="100"/>
      <c r="E45" s="9"/>
      <c r="F45" s="9"/>
      <c r="G45" s="9"/>
      <c r="H45" s="36"/>
      <c r="I45" s="36"/>
      <c r="L45" s="2"/>
      <c r="M45" s="2"/>
      <c r="P45" s="2"/>
      <c r="Q45" s="2"/>
    </row>
    <row r="46" spans="1:17" ht="15" customHeight="1" x14ac:dyDescent="0.25">
      <c r="A46" s="11"/>
      <c r="B46" s="11"/>
      <c r="C46" s="11"/>
      <c r="D46" s="17"/>
      <c r="E46" s="9"/>
      <c r="F46" s="9"/>
      <c r="G46" s="9"/>
      <c r="H46" s="36"/>
      <c r="I46" s="36"/>
      <c r="J46" s="2"/>
      <c r="K46" s="8"/>
      <c r="L46" s="2"/>
      <c r="M46" s="2"/>
    </row>
    <row r="47" spans="1:17" ht="27.75" customHeight="1" x14ac:dyDescent="0.25">
      <c r="A47" s="79" t="s">
        <v>38</v>
      </c>
      <c r="B47" s="79"/>
      <c r="C47" s="79"/>
      <c r="D47" s="79"/>
      <c r="E47" s="79"/>
      <c r="F47" s="79"/>
      <c r="G47" s="79"/>
      <c r="H47" s="79"/>
      <c r="I47" s="79"/>
      <c r="J47" s="2"/>
      <c r="K47" s="2"/>
      <c r="L47" s="2"/>
      <c r="M47" s="2"/>
    </row>
    <row r="48" spans="1:17" ht="24.75" customHeight="1" x14ac:dyDescent="0.25">
      <c r="J48" s="2"/>
      <c r="K48" s="2"/>
      <c r="L48" s="2"/>
      <c r="M48" s="2"/>
    </row>
    <row r="49" spans="4:13" ht="37.5" customHeight="1" x14ac:dyDescent="0.25">
      <c r="J49" s="2"/>
      <c r="K49" s="2"/>
      <c r="L49" s="2"/>
      <c r="M49" s="2"/>
    </row>
    <row r="50" spans="4:13" ht="15" customHeight="1" x14ac:dyDescent="0.25">
      <c r="J50" s="2"/>
      <c r="K50" s="2"/>
      <c r="L50" s="2"/>
      <c r="M50" s="2"/>
    </row>
    <row r="51" spans="4:13" ht="15" customHeight="1" x14ac:dyDescent="0.25">
      <c r="J51" s="2"/>
      <c r="K51" s="2"/>
      <c r="L51" s="2"/>
      <c r="M51" s="2"/>
    </row>
    <row r="52" spans="4:13" ht="15" customHeight="1" x14ac:dyDescent="0.25">
      <c r="J52" s="2"/>
      <c r="K52" s="2"/>
      <c r="L52" s="2"/>
      <c r="M52" s="2"/>
    </row>
    <row r="53" spans="4:13" ht="15" customHeight="1" x14ac:dyDescent="0.25">
      <c r="H53" s="30"/>
      <c r="I53" s="30"/>
      <c r="J53" s="2"/>
      <c r="K53" s="2"/>
      <c r="L53" s="2"/>
      <c r="M53" s="2"/>
    </row>
    <row r="54" spans="4:13" ht="15" customHeight="1" x14ac:dyDescent="0.25">
      <c r="H54" s="30"/>
      <c r="I54" s="30"/>
      <c r="J54" s="2"/>
      <c r="K54" s="2"/>
      <c r="L54" s="2"/>
      <c r="M54" s="2"/>
    </row>
    <row r="55" spans="4:13" ht="15" customHeight="1" x14ac:dyDescent="0.25">
      <c r="H55" s="30"/>
      <c r="I55" s="30"/>
      <c r="J55" s="2"/>
      <c r="K55" s="2"/>
      <c r="L55" s="2"/>
      <c r="M55" s="2"/>
    </row>
    <row r="56" spans="4:13" ht="15" customHeight="1" x14ac:dyDescent="0.25">
      <c r="H56" s="30"/>
      <c r="I56" s="30"/>
      <c r="J56" s="2"/>
      <c r="K56" s="2"/>
      <c r="L56" s="2"/>
      <c r="M56" s="2"/>
    </row>
    <row r="57" spans="4:13" ht="15" customHeight="1" x14ac:dyDescent="0.25">
      <c r="H57" s="30"/>
      <c r="I57" s="30"/>
      <c r="J57" s="2"/>
      <c r="K57" s="2"/>
      <c r="L57" s="2"/>
      <c r="M57" s="2"/>
    </row>
    <row r="58" spans="4:13" ht="15" customHeight="1" x14ac:dyDescent="0.25">
      <c r="H58" s="30"/>
      <c r="I58" s="30"/>
      <c r="J58" s="2"/>
      <c r="K58" s="2"/>
      <c r="L58" s="2"/>
      <c r="M58" s="2"/>
    </row>
    <row r="59" spans="4:13" ht="15" customHeight="1" x14ac:dyDescent="0.25">
      <c r="H59" s="30"/>
      <c r="I59" s="30"/>
      <c r="J59" s="2"/>
      <c r="K59" s="2"/>
      <c r="L59" s="2"/>
      <c r="M59" s="2"/>
    </row>
    <row r="60" spans="4:13" ht="15" customHeight="1" x14ac:dyDescent="0.25">
      <c r="D60" s="2"/>
      <c r="H60" s="30"/>
      <c r="I60" s="30"/>
      <c r="J60" s="2"/>
      <c r="K60" s="2"/>
      <c r="L60" s="2"/>
      <c r="M60" s="2"/>
    </row>
    <row r="61" spans="4:13" ht="15" customHeight="1" x14ac:dyDescent="0.25">
      <c r="D61" s="2"/>
      <c r="H61" s="30"/>
      <c r="I61" s="30"/>
      <c r="J61" s="2"/>
      <c r="K61" s="2"/>
      <c r="L61" s="2"/>
      <c r="M61" s="2"/>
    </row>
    <row r="62" spans="4:13" ht="15" customHeight="1" x14ac:dyDescent="0.25">
      <c r="D62" s="2"/>
      <c r="H62" s="30"/>
      <c r="I62" s="30"/>
      <c r="J62" s="2"/>
      <c r="K62" s="2"/>
      <c r="L62" s="2"/>
      <c r="M62" s="2"/>
    </row>
    <row r="63" spans="4:13" ht="15" customHeight="1" x14ac:dyDescent="0.25">
      <c r="D63" s="2"/>
      <c r="H63" s="30"/>
      <c r="I63" s="30"/>
      <c r="J63" s="2"/>
      <c r="K63" s="2"/>
      <c r="L63" s="2"/>
      <c r="M63" s="2"/>
    </row>
    <row r="64" spans="4:13" ht="15" customHeight="1" x14ac:dyDescent="0.25">
      <c r="D64" s="2"/>
      <c r="H64" s="30"/>
      <c r="I64" s="30"/>
      <c r="J64" s="2"/>
      <c r="K64" s="2"/>
      <c r="L64" s="2"/>
      <c r="M64" s="2"/>
    </row>
    <row r="65" spans="4:13" ht="15" customHeight="1" x14ac:dyDescent="0.25">
      <c r="D65" s="2"/>
      <c r="H65" s="30"/>
      <c r="I65" s="30"/>
      <c r="J65" s="2"/>
      <c r="K65" s="2"/>
      <c r="L65" s="2"/>
      <c r="M65" s="2"/>
    </row>
    <row r="66" spans="4:13" ht="15" customHeight="1" x14ac:dyDescent="0.25">
      <c r="D66" s="2"/>
      <c r="H66" s="30"/>
      <c r="I66" s="30"/>
      <c r="J66" s="2"/>
      <c r="K66" s="2"/>
      <c r="L66" s="2"/>
      <c r="M66" s="2"/>
    </row>
    <row r="67" spans="4:13" ht="15" customHeight="1" x14ac:dyDescent="0.25">
      <c r="D67" s="2"/>
      <c r="H67" s="30"/>
      <c r="I67" s="30"/>
      <c r="J67" s="2"/>
      <c r="K67" s="2"/>
      <c r="L67" s="2"/>
      <c r="M67" s="2"/>
    </row>
    <row r="68" spans="4:13" ht="15" customHeight="1" x14ac:dyDescent="0.25">
      <c r="J68" s="2"/>
      <c r="K68" s="2"/>
      <c r="L68" s="2"/>
      <c r="M68" s="2"/>
    </row>
    <row r="69" spans="4:13" ht="15" customHeight="1" x14ac:dyDescent="0.25">
      <c r="J69" s="2"/>
      <c r="K69" s="2"/>
      <c r="L69" s="2"/>
      <c r="M69" s="2"/>
    </row>
    <row r="70" spans="4:13" ht="15" customHeight="1" x14ac:dyDescent="0.25">
      <c r="J70" s="2"/>
      <c r="K70" s="2"/>
    </row>
  </sheetData>
  <mergeCells count="20">
    <mergeCell ref="A1:H1"/>
    <mergeCell ref="A2:H2"/>
    <mergeCell ref="A3:H3"/>
    <mergeCell ref="A4:A5"/>
    <mergeCell ref="B4:B5"/>
    <mergeCell ref="C4:C5"/>
    <mergeCell ref="D4:D5"/>
    <mergeCell ref="H4:H5"/>
    <mergeCell ref="A40:H40"/>
    <mergeCell ref="A44:D44"/>
    <mergeCell ref="A47:I47"/>
    <mergeCell ref="A45:D45"/>
    <mergeCell ref="I4:I5"/>
    <mergeCell ref="A29:I29"/>
    <mergeCell ref="A33:I33"/>
    <mergeCell ref="E4:G4"/>
    <mergeCell ref="B43:F43"/>
    <mergeCell ref="B42:F42"/>
    <mergeCell ref="B41:F41"/>
    <mergeCell ref="A6:B6"/>
  </mergeCells>
  <pageMargins left="0.24" right="0.23622047244094491" top="0.21" bottom="0.19" header="0" footer="0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гот расчет от 14.11.2018</vt:lpstr>
      <vt:lpstr>мой расчет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2019-02-27T07:12:37Z</dcterms:modified>
</cp:coreProperties>
</file>