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55" yWindow="-255" windowWidth="14805" windowHeight="964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10" i="1" l="1"/>
  <c r="K10" i="1" s="1"/>
  <c r="H15" i="1" l="1"/>
  <c r="J15" i="1" l="1"/>
  <c r="F10" i="1" l="1"/>
  <c r="F12" i="1"/>
  <c r="F14" i="1"/>
  <c r="F15" i="1" l="1"/>
  <c r="G14" i="1"/>
  <c r="K14" i="1" s="1"/>
  <c r="I12" i="1"/>
  <c r="I14" i="1" s="1"/>
  <c r="G12" i="1"/>
  <c r="K12" i="1" s="1"/>
  <c r="K15" i="1" s="1"/>
  <c r="I10" i="1"/>
  <c r="K8" i="1"/>
  <c r="I15" i="1" l="1"/>
  <c r="G15" i="1"/>
</calcChain>
</file>

<file path=xl/sharedStrings.xml><?xml version="1.0" encoding="utf-8"?>
<sst xmlns="http://schemas.openxmlformats.org/spreadsheetml/2006/main" count="28" uniqueCount="23">
  <si>
    <t>Показатели</t>
  </si>
  <si>
    <t>Мужчины</t>
  </si>
  <si>
    <t>Женщины</t>
  </si>
  <si>
    <t>до 40 лет</t>
  </si>
  <si>
    <t>после 40 лет</t>
  </si>
  <si>
    <t>Основание, письмо, № дата</t>
  </si>
  <si>
    <t>Наименование организации</t>
  </si>
  <si>
    <t>Всего:</t>
  </si>
  <si>
    <t>Стоимоть одного медосмотра (руб.)</t>
  </si>
  <si>
    <t>Стоимость услуги с учетом численности (руб.)</t>
  </si>
  <si>
    <t>согласно пункта 3.2.2.4 (приложение №1) приказа Минтруда РФ № 302 н</t>
  </si>
  <si>
    <t>ООО "Газпром трансгаз Югорск" Санаторий - профилакторий</t>
  </si>
  <si>
    <r>
      <t xml:space="preserve">Кол-во лиц, подлежащих периодическому медосмотру осмотру </t>
    </r>
    <r>
      <rPr>
        <sz val="11"/>
        <color theme="1"/>
        <rFont val="Times New Roman"/>
        <family val="1"/>
        <charset val="204"/>
      </rPr>
      <t>( не муниципальные служащие)</t>
    </r>
  </si>
  <si>
    <t>Средняя стоимость услуги, рублей</t>
  </si>
  <si>
    <t>Расчет начальной (максимальной) цены для прохождения периодического медицинского осмотра в 2017 году</t>
  </si>
  <si>
    <t>5-00-47</t>
  </si>
  <si>
    <t>Гл. эксперт                                                                                                             М.Г. Филиппова</t>
  </si>
  <si>
    <t>БУ "Югорская городская больница"</t>
  </si>
  <si>
    <t>исх от 24.08.2017                       № 01/2381</t>
  </si>
  <si>
    <t>исх. От 20.09.2017                           № 36/01/12-977</t>
  </si>
  <si>
    <t>АУ ХМАО-Югры "Центр профессиональной патологии"</t>
  </si>
  <si>
    <t>исх. от 19.09.2017                           № 3328</t>
  </si>
  <si>
    <t>Итого: Начальная (максимальная) цена контракта: 60 288 (шестьдесят тысяч двести восемьдесят восемь) рублей 33 копейки.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</si>
</sst>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0" fillId="0" borderId="0" xfId="0" quotePrefix="1" applyFont="1" applyAlignment="1">
      <alignment horizontal="left" wrapText="1"/>
    </xf>
    <xf numFmtId="0" fontId="11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9" fillId="0" borderId="0" xfId="0" applyFont="1" applyAlignment="1"/>
    <xf numFmtId="0" fontId="7" fillId="0" borderId="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Q13" sqref="Q13"/>
    </sheetView>
  </sheetViews>
  <sheetFormatPr defaultRowHeight="15" x14ac:dyDescent="0.25"/>
  <cols>
    <col min="1" max="1" width="29" customWidth="1"/>
    <col min="2" max="2" width="14.5703125" customWidth="1"/>
    <col min="6" max="6" width="10.42578125" customWidth="1"/>
    <col min="7" max="7" width="9.5703125" customWidth="1"/>
    <col min="8" max="8" width="5.140625" hidden="1" customWidth="1"/>
    <col min="9" max="9" width="9.42578125" customWidth="1"/>
    <col min="10" max="10" width="5.85546875" hidden="1" customWidth="1"/>
    <col min="11" max="11" width="10.85546875" customWidth="1"/>
  </cols>
  <sheetData>
    <row r="2" spans="1:11" ht="15.75" x14ac:dyDescent="0.2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8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"/>
      <c r="B4" s="3"/>
      <c r="C4" s="3"/>
      <c r="D4" s="23"/>
      <c r="E4" s="23"/>
      <c r="F4" s="23"/>
      <c r="G4" s="23"/>
      <c r="H4" s="23"/>
      <c r="I4" s="3"/>
      <c r="J4" s="3"/>
      <c r="K4" s="3"/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4.45" customHeight="1" x14ac:dyDescent="0.25">
      <c r="A6" s="24" t="s">
        <v>6</v>
      </c>
      <c r="B6" s="24" t="s">
        <v>5</v>
      </c>
      <c r="C6" s="24" t="s">
        <v>0</v>
      </c>
      <c r="D6" s="24"/>
      <c r="E6" s="24"/>
      <c r="F6" s="4" t="s">
        <v>1</v>
      </c>
      <c r="G6" s="24" t="s">
        <v>2</v>
      </c>
      <c r="H6" s="24"/>
      <c r="I6" s="24"/>
      <c r="J6" s="24"/>
      <c r="K6" s="20" t="s">
        <v>7</v>
      </c>
    </row>
    <row r="7" spans="1:11" ht="36.75" customHeight="1" x14ac:dyDescent="0.25">
      <c r="A7" s="24"/>
      <c r="B7" s="24"/>
      <c r="C7" s="24"/>
      <c r="D7" s="24"/>
      <c r="E7" s="24"/>
      <c r="F7" s="2" t="s">
        <v>3</v>
      </c>
      <c r="G7" s="24" t="s">
        <v>3</v>
      </c>
      <c r="H7" s="24"/>
      <c r="I7" s="24" t="s">
        <v>4</v>
      </c>
      <c r="J7" s="24"/>
      <c r="K7" s="21"/>
    </row>
    <row r="8" spans="1:11" ht="32.450000000000003" customHeight="1" x14ac:dyDescent="0.25">
      <c r="A8" s="33" t="s">
        <v>12</v>
      </c>
      <c r="B8" s="34"/>
      <c r="C8" s="34"/>
      <c r="D8" s="34"/>
      <c r="E8" s="35"/>
      <c r="F8" s="5">
        <v>1</v>
      </c>
      <c r="G8" s="22">
        <v>9</v>
      </c>
      <c r="H8" s="22"/>
      <c r="I8" s="22">
        <v>1</v>
      </c>
      <c r="J8" s="22"/>
      <c r="K8" s="5">
        <f>SUM(F8:J8)</f>
        <v>11</v>
      </c>
    </row>
    <row r="9" spans="1:11" s="6" customFormat="1" ht="30" customHeight="1" x14ac:dyDescent="0.25">
      <c r="A9" s="49" t="s">
        <v>20</v>
      </c>
      <c r="B9" s="51" t="s">
        <v>21</v>
      </c>
      <c r="C9" s="30" t="s">
        <v>8</v>
      </c>
      <c r="D9" s="31"/>
      <c r="E9" s="32"/>
      <c r="F9" s="9">
        <v>5523</v>
      </c>
      <c r="G9" s="28">
        <v>6417</v>
      </c>
      <c r="H9" s="28"/>
      <c r="I9" s="28">
        <v>7975</v>
      </c>
      <c r="J9" s="28"/>
      <c r="K9" s="10"/>
    </row>
    <row r="10" spans="1:11" s="6" customFormat="1" ht="36.6" customHeight="1" x14ac:dyDescent="0.25">
      <c r="A10" s="50"/>
      <c r="B10" s="52"/>
      <c r="C10" s="30" t="s">
        <v>9</v>
      </c>
      <c r="D10" s="31"/>
      <c r="E10" s="32"/>
      <c r="F10" s="9">
        <f>SUM(F$8*F9)</f>
        <v>5523</v>
      </c>
      <c r="G10" s="28">
        <f>SUM(G$8*G9)</f>
        <v>57753</v>
      </c>
      <c r="H10" s="28"/>
      <c r="I10" s="28">
        <f t="shared" ref="I10:I14" si="0">SUM(I$8*I9)</f>
        <v>7975</v>
      </c>
      <c r="J10" s="28"/>
      <c r="K10" s="10">
        <f>SUM(F10:J10)</f>
        <v>71251</v>
      </c>
    </row>
    <row r="11" spans="1:11" s="6" customFormat="1" ht="33" customHeight="1" x14ac:dyDescent="0.25">
      <c r="A11" s="49" t="s">
        <v>11</v>
      </c>
      <c r="B11" s="51" t="s">
        <v>19</v>
      </c>
      <c r="C11" s="30" t="s">
        <v>8</v>
      </c>
      <c r="D11" s="31"/>
      <c r="E11" s="32"/>
      <c r="F11" s="9">
        <v>4582</v>
      </c>
      <c r="G11" s="28">
        <v>6256</v>
      </c>
      <c r="H11" s="28"/>
      <c r="I11" s="28">
        <v>7086</v>
      </c>
      <c r="J11" s="28"/>
      <c r="K11" s="10"/>
    </row>
    <row r="12" spans="1:11" s="6" customFormat="1" ht="30.75" customHeight="1" x14ac:dyDescent="0.25">
      <c r="A12" s="50"/>
      <c r="B12" s="52"/>
      <c r="C12" s="30" t="s">
        <v>9</v>
      </c>
      <c r="D12" s="31"/>
      <c r="E12" s="32"/>
      <c r="F12" s="9">
        <f>SUM(F$8*F11)</f>
        <v>4582</v>
      </c>
      <c r="G12" s="28">
        <f>SUM(G$8*G11)</f>
        <v>56304</v>
      </c>
      <c r="H12" s="28"/>
      <c r="I12" s="28">
        <f t="shared" si="0"/>
        <v>7086</v>
      </c>
      <c r="J12" s="28"/>
      <c r="K12" s="10">
        <f>SUM(F12:J12)</f>
        <v>67972</v>
      </c>
    </row>
    <row r="13" spans="1:11" ht="30" customHeight="1" x14ac:dyDescent="0.25">
      <c r="A13" s="39" t="s">
        <v>17</v>
      </c>
      <c r="B13" s="41" t="s">
        <v>18</v>
      </c>
      <c r="C13" s="43" t="s">
        <v>8</v>
      </c>
      <c r="D13" s="44"/>
      <c r="E13" s="45"/>
      <c r="F13" s="11">
        <v>3023</v>
      </c>
      <c r="G13" s="12">
        <v>3812</v>
      </c>
      <c r="H13" s="13"/>
      <c r="I13" s="28">
        <v>4311</v>
      </c>
      <c r="J13" s="28"/>
      <c r="K13" s="9"/>
    </row>
    <row r="14" spans="1:11" ht="34.5" customHeight="1" x14ac:dyDescent="0.25">
      <c r="A14" s="40"/>
      <c r="B14" s="42"/>
      <c r="C14" s="46" t="s">
        <v>9</v>
      </c>
      <c r="D14" s="47"/>
      <c r="E14" s="48"/>
      <c r="F14" s="14">
        <f>SUM(F$8*F13)</f>
        <v>3023</v>
      </c>
      <c r="G14" s="29">
        <f>SUM(G$8*G13)</f>
        <v>34308</v>
      </c>
      <c r="H14" s="29"/>
      <c r="I14" s="29">
        <f t="shared" si="0"/>
        <v>4311</v>
      </c>
      <c r="J14" s="29"/>
      <c r="K14" s="15">
        <f>SUM(F14:J14)</f>
        <v>41642</v>
      </c>
    </row>
    <row r="15" spans="1:11" ht="27.95" customHeight="1" x14ac:dyDescent="0.25">
      <c r="A15" s="7" t="s">
        <v>13</v>
      </c>
      <c r="B15" s="8"/>
      <c r="C15" s="25"/>
      <c r="D15" s="26"/>
      <c r="E15" s="27"/>
      <c r="F15" s="16">
        <f>SUM(F10+F12+F14)/3</f>
        <v>4376</v>
      </c>
      <c r="G15" s="16">
        <f>SUM(G10+G12+G14)/G8/3</f>
        <v>5495</v>
      </c>
      <c r="H15" s="16" t="e">
        <f t="shared" ref="H15:I15" si="1">SUM(H10+H12+H14)/H8/3</f>
        <v>#DIV/0!</v>
      </c>
      <c r="I15" s="16">
        <f t="shared" si="1"/>
        <v>6457.333333333333</v>
      </c>
      <c r="J15" s="16" t="e">
        <f>SUM(J10+J12+J14)/J8/3</f>
        <v>#DIV/0!</v>
      </c>
      <c r="K15" s="16">
        <f>(K10+K12+K14)/3</f>
        <v>60288.333333333336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43.5" customHeight="1" x14ac:dyDescent="0.25">
      <c r="A17" s="18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5">
      <c r="B18" s="17"/>
    </row>
    <row r="19" spans="1:12" ht="15" customHeight="1" x14ac:dyDescent="0.25">
      <c r="A19" s="36" t="s">
        <v>16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2" x14ac:dyDescent="0.25">
      <c r="A20" t="s">
        <v>15</v>
      </c>
      <c r="B20" s="17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mergeCells count="38">
    <mergeCell ref="A19:K19"/>
    <mergeCell ref="A3:K3"/>
    <mergeCell ref="A13:A14"/>
    <mergeCell ref="B13:B14"/>
    <mergeCell ref="C13:E13"/>
    <mergeCell ref="C14:E14"/>
    <mergeCell ref="G11:H11"/>
    <mergeCell ref="I11:J11"/>
    <mergeCell ref="C12:E12"/>
    <mergeCell ref="G12:H12"/>
    <mergeCell ref="I12:J12"/>
    <mergeCell ref="A11:A12"/>
    <mergeCell ref="B11:B12"/>
    <mergeCell ref="C11:E11"/>
    <mergeCell ref="A9:A10"/>
    <mergeCell ref="B9:B10"/>
    <mergeCell ref="C9:E9"/>
    <mergeCell ref="I13:J13"/>
    <mergeCell ref="B6:B7"/>
    <mergeCell ref="A6:A7"/>
    <mergeCell ref="A8:E8"/>
    <mergeCell ref="C10:E10"/>
    <mergeCell ref="A17:L17"/>
    <mergeCell ref="K6:K7"/>
    <mergeCell ref="G8:H8"/>
    <mergeCell ref="I8:J8"/>
    <mergeCell ref="D4:H4"/>
    <mergeCell ref="C6:E7"/>
    <mergeCell ref="G6:J6"/>
    <mergeCell ref="G7:H7"/>
    <mergeCell ref="I7:J7"/>
    <mergeCell ref="C15:E15"/>
    <mergeCell ref="G9:H9"/>
    <mergeCell ref="I9:J9"/>
    <mergeCell ref="G10:H10"/>
    <mergeCell ref="I10:J10"/>
    <mergeCell ref="G14:H14"/>
    <mergeCell ref="I14:J14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2017-09-22T10:11:10Z</dcterms:modified>
</cp:coreProperties>
</file>