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85" windowWidth="15120" windowHeight="5730" activeTab="0"/>
  </bookViews>
  <sheets>
    <sheet name="финансовые итоги" sheetId="1" r:id="rId1"/>
    <sheet name="отчет о показателях" sheetId="2" r:id="rId2"/>
  </sheets>
  <definedNames>
    <definedName name="_xlnm.Print_Titles" localSheetId="0">'финансовые итоги'!$11:$14</definedName>
  </definedNames>
  <calcPr fullCalcOnLoad="1"/>
</workbook>
</file>

<file path=xl/sharedStrings.xml><?xml version="1.0" encoding="utf-8"?>
<sst xmlns="http://schemas.openxmlformats.org/spreadsheetml/2006/main" count="355" uniqueCount="160">
  <si>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</si>
  <si>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</si>
  <si>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</si>
  <si>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</si>
  <si>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</si>
  <si>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</si>
  <si>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</si>
  <si>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</si>
  <si>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</si>
  <si>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</si>
  <si>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</si>
  <si>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</si>
  <si>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</si>
  <si>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</si>
  <si>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</si>
  <si>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</si>
  <si>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по</t>
  </si>
  <si>
    <t>состоянию на</t>
  </si>
  <si>
    <t>/_________</t>
  </si>
  <si>
    <t>/__________</t>
  </si>
  <si>
    <t>(гр.7-гр.6)</t>
  </si>
  <si>
    <t xml:space="preserve"> Утвержденно по программе (план по программе)*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</si>
  <si>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</si>
  <si>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</si>
  <si>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</si>
  <si>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</si>
  <si>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</si>
  <si>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</si>
  <si>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</si>
  <si>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</si>
  <si>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</si>
  <si>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2.1</t>
  </si>
  <si>
    <t>Итого по подпрограмме 2:</t>
  </si>
  <si>
    <t>Итого по подпрограмме 3:</t>
  </si>
  <si>
    <t>Всего по муниципальной программе:</t>
  </si>
  <si>
    <t>В том числе: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</si>
  <si>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</si>
  <si>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</si>
  <si>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</si>
  <si>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</si>
  <si>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</si>
  <si>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</si>
  <si>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</si>
  <si>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</si>
  <si>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</si>
  <si>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</si>
  <si>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</si>
  <si>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</si>
  <si>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</si>
  <si>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</si>
  <si>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</si>
  <si>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</si>
  <si>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</si>
  <si>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</si>
  <si>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</si>
  <si>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</si>
  <si>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</si>
  <si>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</si>
  <si>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</si>
  <si>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</si>
  <si>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</si>
  <si>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</si>
  <si>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</si>
  <si>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</si>
  <si>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</si>
  <si>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</si>
  <si>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</si>
  <si>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</si>
  <si>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2.2</t>
  </si>
  <si>
    <t>Иванова Н.М.</t>
  </si>
  <si>
    <t>5-00-62  (вн.162)</t>
  </si>
  <si>
    <t xml:space="preserve">Управление внутренней политики 
и общественных связей  администрации города Югорска
</t>
  </si>
  <si>
    <t xml:space="preserve">Управление культуры  администрации города Югорска
</t>
  </si>
  <si>
    <t>Итого по мероприятию 2.2</t>
  </si>
  <si>
    <t>Хвощевская Т.В.</t>
  </si>
  <si>
    <t>5-01-00  (вн.156)</t>
  </si>
  <si>
    <t>Манахова К.М.</t>
  </si>
  <si>
    <t>2.3</t>
  </si>
  <si>
    <t>Оказание финансовой поддержки социально ориентированным некоммерческим организациям, зарегистрированным и действующим 
на территории города Югорска, 
не являющимися государственными (муниципальными) учреждениями</t>
  </si>
  <si>
    <t>(Ф.И.О. и.о. начальника)</t>
  </si>
  <si>
    <t>Занина И.М.</t>
  </si>
  <si>
    <t>Шибанов А.Н.</t>
  </si>
  <si>
    <t>5-00-73  (вн.174)</t>
  </si>
  <si>
    <t>об исполнении структурных элементов (основных мероприятий) муниципальной программы</t>
  </si>
  <si>
    <t>2022 г.</t>
  </si>
  <si>
    <t>Структурные элементы (основные мероприятия) муниципальной программы</t>
  </si>
  <si>
    <t>Подпрограмма 1 «Информационное сопровождение деятельности органов местного самоуправления»</t>
  </si>
  <si>
    <t>Подпрограмма 2 «Поддержка социально ориентированных некоммерческих организаций»</t>
  </si>
  <si>
    <t>Подпрограмма 3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</si>
  <si>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в том числе:</t>
  </si>
  <si>
    <t>Инвестиции в объекты муниципальной собственности</t>
  </si>
  <si>
    <t>Проектная часть</t>
  </si>
  <si>
    <t>Процессная часть</t>
  </si>
  <si>
    <t>Приложение 1 к письму УВПиОС                                               от _____________ № ______</t>
  </si>
  <si>
    <t>01 апреля</t>
  </si>
  <si>
    <t>№ структурного элемента (основного мероприятия)</t>
  </si>
  <si>
    <t xml:space="preserve"> Мероприятие запланировано на 3 квартал</t>
  </si>
  <si>
    <t>Мероприятие запланировано на 4 квартал</t>
  </si>
  <si>
    <t>Мероприятие запланировано на 3 квартал</t>
  </si>
  <si>
    <t>Исполнение мероприятия запланировано на II квартал 2022 года</t>
  </si>
  <si>
    <t>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Югорске</t>
  </si>
  <si>
    <t>Реализация мероприятия запланирована на III квартал по итогам конкурсного отбора муниципальных образований ХМАО-Югры на предоставление субсидий из бюджета ХМАО-Югры на развитие форм участия населения в местном самоуправлении</t>
  </si>
  <si>
    <t>В 2022 году реализация мероприятия не запланирована</t>
  </si>
  <si>
    <t>Осуществлена подготовка информационных материалов о деятельности администрации города Югорска  в объеме 456 минут (в том числе  2 спецрепортажа объемом 39,48 минута, 3 интервью ) В эфире телеканала Югорск ТВ размещно информационных материалов в объеме 613 минут. В сборнике муниципальных правовых актов опубликовано материалов  в объеме 66,28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147,15 газетных полос.</t>
  </si>
  <si>
    <t xml:space="preserve">Муниципальный контракт по мониторингу информационного сопрвождения деятельности органов местного самоуправления не заключен </t>
  </si>
  <si>
    <t xml:space="preserve">Приобретен реквизит для организации и проведения музыкально-игровой программы «Казачий стан», в рамках Дня России, который будет организован 12 июня 2022 года в городском парке (костюм сценический женский (детский казачий) 3 шт., обувь сценическая (кадрильки) – 3 шт.  </t>
  </si>
  <si>
    <t>Изготовлен и поставлен музыкальный инструмент кренных народов ханты и манси - санквылтап для организации деятельности ансамбля обско-угорских народных инструментов "Эрьин сым" (1 шт.)</t>
  </si>
  <si>
    <t>Управление образования администрации г.Югорска</t>
  </si>
  <si>
    <t>Отчет о достижении целевых показателей эффективности муниципальной программы по состоянию на 01.04.2022 г.</t>
  </si>
  <si>
    <t>«Развитие гражданского общества, реализация государственной национальной политики, профилактика экстремизма»</t>
  </si>
  <si>
    <t>Ответственный исполнитель: управление внутренней политики и общестенных связей администрации города Югорска</t>
  </si>
  <si>
    <t>№</t>
  </si>
  <si>
    <t>Наименование целевого показателя</t>
  </si>
  <si>
    <t>Ответственный исполнитель/ соисполнитель (наименование органа или структурного подразделения, учреждения)</t>
  </si>
  <si>
    <t>Ед. изм.</t>
  </si>
  <si>
    <t>Базовый показатель на начало реализации программы</t>
  </si>
  <si>
    <t>Фактическое значение за предыдущие отчетные периоды</t>
  </si>
  <si>
    <t>Отчетный период</t>
  </si>
  <si>
    <t>Обоснование отклонения фактического значения целевого показателя от планового</t>
  </si>
  <si>
    <t>Плановое значение</t>
  </si>
  <si>
    <t>Фактическое значение</t>
  </si>
  <si>
    <t>Абсолютное значение*</t>
  </si>
  <si>
    <t>Относительное значение, %*</t>
  </si>
  <si>
    <t>2019 год</t>
  </si>
  <si>
    <t>2020 год</t>
  </si>
  <si>
    <t>2021 год</t>
  </si>
  <si>
    <t>Объем информационных сообщений о деятельности органов местного самоуправления города Югорска                       в изданиях, зарегистрированных в качестве средств массовой информации.</t>
  </si>
  <si>
    <t>Газетная полоса</t>
  </si>
  <si>
    <t>Значение показателя будет достигнуто к концу отчетного периода</t>
  </si>
  <si>
    <t>Объем информационных сообщений о деятельности органов местного самоуправления города Югорска                     и социально-культурном развитии города Югорска в эфире телевизионных каналов.</t>
  </si>
  <si>
    <t>минуты</t>
  </si>
  <si>
    <t>Не менее 1 000</t>
  </si>
  <si>
    <t>Количество социально-значимых проектов, реализуемых некоммерческими организациями и получивших финансовую поддержку из местного бюджета.</t>
  </si>
  <si>
    <t>единица</t>
  </si>
  <si>
    <t>Проведение конкурса запланировано на II квартал</t>
  </si>
  <si>
    <t>Доля граждан, положительно оценивающих состояние межнациональных отношений в городе Югорске, в общем количестве граждан*</t>
  </si>
  <si>
    <t>процент</t>
  </si>
  <si>
    <t>58, 6</t>
  </si>
  <si>
    <t>Сведения предоставляются Департаментом внутренней политики Ханты-Мансийского автономного округа - Югры.</t>
  </si>
  <si>
    <t>Численность участников мероприятий, направленных на этнокультурное развитие народов России, проживающих на территории города Югорска.</t>
  </si>
  <si>
    <t>Управление внутренней политики и общественных связей администрации города Югорска, Управление культуры администрации города Югорска, управление социальной политики администрации города Югорска,</t>
  </si>
  <si>
    <t>тысяч человек</t>
  </si>
  <si>
    <t>1, 0</t>
  </si>
  <si>
    <t xml:space="preserve">Численность участников мероприятий, направленных на этнокультурное развитие народов России, проживающих на территории города Югорска, составила 0 человек  </t>
  </si>
  <si>
    <t>Количество участников мероприятий, направленных  на укрепление общероссийского гражданского единства.</t>
  </si>
  <si>
    <t>Управление внутренней политики и общественных связей , Управление культуры, управление социальной политики, Управление образования администрации города Югорска</t>
  </si>
  <si>
    <t>Количество участников мероприятий, направленных на укрепление общероссийского гражданского единства,  составило 2994 человека.</t>
  </si>
  <si>
    <t>Количество форм непосредственного осуществления местного самоуправления и участия населения  в осуществлении местного самоуправления в муниципальных образованиях и случаев их применения в городе Югорске.</t>
  </si>
  <si>
    <t>единиц</t>
  </si>
  <si>
    <t>Плановое значение показателя будет достигнуто к концу года</t>
  </si>
  <si>
    <t>Количество информационных сообщений, опубликованных на официальном сайте органов местного самоуправления, аккаунтах органов местного самоуправления в социальных сетях</t>
  </si>
  <si>
    <t>Степень выполнения целевых показателей муниципальной программы **</t>
  </si>
  <si>
    <t>Начальник управления внутренней политики и общественных связей ____________________ (А.Н. Шибанов)</t>
  </si>
  <si>
    <t xml:space="preserve">                                                                                                                                          (подпись)                                (ФИО)</t>
  </si>
  <si>
    <t>Исполнитель:</t>
  </si>
  <si>
    <t>Заместитель начальника УВПиОС Н.М. Иванова, 5-00-62 (внутр. - 162)</t>
  </si>
  <si>
    <t>Заместитель начальника УВПиОС К.М. Манахова, 5-00-73 (внутр. - 174)</t>
  </si>
  <si>
    <t>Начальник отдела гражданских инициатив УВПиОС Т.В. Хвощевская, 5-01-00 (внутр. - 156)</t>
  </si>
  <si>
    <t>_______</t>
  </si>
  <si>
    <t>Дата составления отчета 04/апреля/2022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</si>
</sst>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;[Red]\-#,##0.00;0.00"/>
    <numFmt numFmtId="181" formatCode="000\.000\.000"/>
    <numFmt numFmtId="182" formatCode="000\.00\.000\.0"/>
    <numFmt numFmtId="183" formatCode="000\.00\.0000"/>
    <numFmt numFmtId="184" formatCode="00\.00\.00"/>
    <numFmt numFmtId="185" formatCode="000"/>
    <numFmt numFmtId="186" formatCode="000\.00\.00"/>
    <numFmt numFmtId="187" formatCode="0000000"/>
    <numFmt numFmtId="188" formatCode="0000000000"/>
    <numFmt numFmtId="189" formatCode="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rgb="FF00000A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172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wrapText="1"/>
    </xf>
    <xf numFmtId="172" fontId="53" fillId="0" borderId="12" xfId="0" applyNumberFormat="1" applyFont="1" applyFill="1" applyBorder="1" applyAlignment="1">
      <alignment horizontal="center" vertical="center" wrapText="1"/>
    </xf>
    <xf numFmtId="172" fontId="53" fillId="0" borderId="13" xfId="0" applyNumberFormat="1" applyFont="1" applyFill="1" applyBorder="1" applyAlignment="1">
      <alignment horizontal="center" vertical="center" wrapText="1"/>
    </xf>
    <xf numFmtId="172" fontId="53" fillId="0" borderId="14" xfId="0" applyNumberFormat="1" applyFont="1" applyFill="1" applyBorder="1" applyAlignment="1">
      <alignment horizontal="center" vertical="center" wrapText="1"/>
    </xf>
    <xf numFmtId="172" fontId="53" fillId="0" borderId="15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172" fontId="53" fillId="0" borderId="16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wrapText="1"/>
    </xf>
    <xf numFmtId="172" fontId="53" fillId="0" borderId="17" xfId="0" applyNumberFormat="1" applyFont="1" applyFill="1" applyBorder="1" applyAlignment="1">
      <alignment horizontal="center" vertical="center" wrapText="1"/>
    </xf>
    <xf numFmtId="172" fontId="54" fillId="0" borderId="11" xfId="0" applyNumberFormat="1" applyFont="1" applyFill="1" applyBorder="1" applyAlignment="1">
      <alignment horizontal="center" vertical="center" wrapText="1"/>
    </xf>
    <xf numFmtId="172" fontId="54" fillId="0" borderId="17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172" fontId="53" fillId="0" borderId="0" xfId="0" applyNumberFormat="1" applyFont="1" applyAlignment="1">
      <alignment horizontal="center" vertical="top" wrapText="1"/>
    </xf>
    <xf numFmtId="172" fontId="56" fillId="0" borderId="0" xfId="0" applyNumberFormat="1" applyFont="1" applyAlignment="1">
      <alignment horizontal="center" wrapText="1"/>
    </xf>
    <xf numFmtId="172" fontId="56" fillId="0" borderId="0" xfId="0" applyNumberFormat="1" applyFont="1" applyAlignment="1">
      <alignment horizontal="right" wrapText="1"/>
    </xf>
    <xf numFmtId="0" fontId="57" fillId="0" borderId="10" xfId="0" applyFont="1" applyBorder="1" applyAlignment="1">
      <alignment horizontal="center" wrapText="1"/>
    </xf>
    <xf numFmtId="172" fontId="57" fillId="0" borderId="0" xfId="0" applyNumberFormat="1" applyFont="1" applyFill="1" applyAlignment="1">
      <alignment horizontal="left" wrapText="1"/>
    </xf>
    <xf numFmtId="172" fontId="53" fillId="0" borderId="0" xfId="0" applyNumberFormat="1" applyFont="1" applyFill="1" applyAlignment="1">
      <alignment horizontal="center" vertical="top" wrapText="1"/>
    </xf>
    <xf numFmtId="172" fontId="53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wrapText="1"/>
    </xf>
    <xf numFmtId="0" fontId="53" fillId="0" borderId="0" xfId="0" applyFont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center" wrapText="1"/>
    </xf>
    <xf numFmtId="172" fontId="53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vertical="center" wrapText="1"/>
    </xf>
    <xf numFmtId="0" fontId="53" fillId="0" borderId="2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172" fontId="53" fillId="0" borderId="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172" fontId="54" fillId="0" borderId="20" xfId="0" applyNumberFormat="1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wrapText="1"/>
    </xf>
    <xf numFmtId="172" fontId="3" fillId="0" borderId="23" xfId="0" applyNumberFormat="1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right" vertical="top" wrapText="1"/>
    </xf>
    <xf numFmtId="0" fontId="53" fillId="0" borderId="25" xfId="0" applyFont="1" applyFill="1" applyBorder="1" applyAlignment="1">
      <alignment horizontal="center" wrapText="1"/>
    </xf>
    <xf numFmtId="172" fontId="53" fillId="0" borderId="25" xfId="0" applyNumberFormat="1" applyFont="1" applyFill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172" fontId="53" fillId="0" borderId="26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53" fillId="0" borderId="0" xfId="0" applyNumberFormat="1" applyFont="1" applyAlignment="1">
      <alignment horizontal="right" vertical="top" wrapText="1"/>
    </xf>
    <xf numFmtId="172" fontId="53" fillId="0" borderId="0" xfId="0" applyNumberFormat="1" applyFont="1" applyAlignment="1">
      <alignment horizontal="left" vertical="top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6" fillId="0" borderId="0" xfId="0" applyFont="1" applyAlignment="1">
      <alignment horizontal="left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49" fontId="53" fillId="0" borderId="32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49" fontId="53" fillId="0" borderId="39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49" fontId="53" fillId="0" borderId="4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left" vertical="center" wrapText="1"/>
    </xf>
    <xf numFmtId="0" fontId="53" fillId="0" borderId="44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>
      <alignment horizontal="left" vertical="center" wrapText="1"/>
    </xf>
    <xf numFmtId="0" fontId="53" fillId="0" borderId="36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horizontal="left" vertical="center" wrapText="1"/>
    </xf>
    <xf numFmtId="0" fontId="53" fillId="0" borderId="38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5" fillId="0" borderId="4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4" fillId="0" borderId="48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49" fontId="53" fillId="0" borderId="47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25" xfId="0" applyFont="1" applyFill="1" applyBorder="1" applyAlignment="1">
      <alignment horizontal="center" vertical="top" wrapText="1"/>
    </xf>
    <xf numFmtId="0" fontId="53" fillId="0" borderId="51" xfId="0" applyFont="1" applyFill="1" applyBorder="1" applyAlignment="1">
      <alignment horizontal="center" vertical="top" wrapText="1"/>
    </xf>
    <xf numFmtId="49" fontId="53" fillId="0" borderId="52" xfId="0" applyNumberFormat="1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3" fillId="0" borderId="31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53" fillId="0" borderId="51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53" fillId="0" borderId="29" xfId="0" applyFont="1" applyFill="1" applyBorder="1" applyAlignment="1">
      <alignment horizontal="center" vertical="top" wrapText="1"/>
    </xf>
    <xf numFmtId="0" fontId="53" fillId="0" borderId="39" xfId="0" applyNumberFormat="1" applyFont="1" applyFill="1" applyBorder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center" vertical="center" wrapText="1"/>
    </xf>
    <xf numFmtId="0" fontId="53" fillId="0" borderId="52" xfId="0" applyNumberFormat="1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vertical="center" wrapText="1"/>
    </xf>
    <xf numFmtId="0" fontId="61" fillId="0" borderId="47" xfId="0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40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52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53" fillId="0" borderId="39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40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left" vertical="center" wrapText="1"/>
    </xf>
    <xf numFmtId="0" fontId="61" fillId="0" borderId="55" xfId="0" applyFont="1" applyFill="1" applyBorder="1" applyAlignment="1">
      <alignment horizontal="left" vertical="center" wrapText="1"/>
    </xf>
    <xf numFmtId="0" fontId="66" fillId="0" borderId="0" xfId="0" applyFont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0" fontId="53" fillId="0" borderId="56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wrapText="1"/>
    </xf>
    <xf numFmtId="0" fontId="60" fillId="0" borderId="56" xfId="0" applyFont="1" applyFill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60" fillId="0" borderId="56" xfId="0" applyFont="1" applyFill="1" applyBorder="1" applyAlignment="1">
      <alignment horizontal="center" vertical="center" wrapText="1"/>
    </xf>
    <xf numFmtId="0" fontId="53" fillId="0" borderId="56" xfId="0" applyFont="1" applyFill="1" applyBorder="1" applyAlignment="1">
      <alignment horizontal="center" vertical="center" wrapText="1"/>
    </xf>
    <xf numFmtId="10" fontId="60" fillId="0" borderId="56" xfId="0" applyNumberFormat="1" applyFont="1" applyFill="1" applyBorder="1" applyAlignment="1">
      <alignment horizontal="center" vertical="center" wrapText="1"/>
    </xf>
    <xf numFmtId="173" fontId="60" fillId="0" borderId="56" xfId="0" applyNumberFormat="1" applyFont="1" applyFill="1" applyBorder="1" applyAlignment="1">
      <alignment horizontal="center" vertical="center" wrapText="1"/>
    </xf>
    <xf numFmtId="0" fontId="57" fillId="0" borderId="56" xfId="0" applyFont="1" applyFill="1" applyBorder="1" applyAlignment="1">
      <alignment horizontal="center" vertical="center" wrapText="1"/>
    </xf>
    <xf numFmtId="0" fontId="67" fillId="0" borderId="56" xfId="0" applyFont="1" applyFill="1" applyBorder="1" applyAlignment="1">
      <alignment horizontal="center" vertical="center" wrapText="1"/>
    </xf>
    <xf numFmtId="0" fontId="60" fillId="0" borderId="56" xfId="0" applyFont="1" applyBorder="1" applyAlignment="1">
      <alignment horizontal="justify" vertical="center" wrapText="1"/>
    </xf>
    <xf numFmtId="0" fontId="60" fillId="0" borderId="56" xfId="0" applyFont="1" applyBorder="1" applyAlignment="1">
      <alignment vertical="center" wrapText="1"/>
    </xf>
    <xf numFmtId="10" fontId="60" fillId="0" borderId="56" xfId="0" applyNumberFormat="1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5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7" fillId="0" borderId="0" xfId="0" applyFont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9"/>
  <sheetViews>
    <sheetView tabSelected="1" zoomScale="80" zoomScaleNormal="80" zoomScaleSheetLayoutView="100" zoomScalePageLayoutView="0" workbookViewId="0" topLeftCell="B40">
      <selection activeCell="B104" sqref="B104:C108"/>
    </sheetView>
  </sheetViews>
  <sheetFormatPr defaultColWidth="9.140625" defaultRowHeight="15"/>
  <cols>
    <col min="1" max="1" width="4.00390625" style="0" customWidth="1"/>
    <col min="2" max="2" width="8.57421875" style="0" customWidth="1"/>
    <col min="3" max="3" width="30.8515625" style="0" customWidth="1"/>
    <col min="4" max="4" width="18.421875" style="0" customWidth="1"/>
    <col min="5" max="5" width="18.00390625" style="0" customWidth="1"/>
    <col min="6" max="6" width="16.28125" style="18" customWidth="1"/>
    <col min="7" max="7" width="12.57421875" style="0" customWidth="1"/>
    <col min="8" max="8" width="11.8515625" style="18" customWidth="1"/>
    <col min="9" max="9" width="10.8515625" style="0" customWidth="1"/>
    <col min="10" max="10" width="14.57421875" style="0" customWidth="1"/>
    <col min="11" max="11" width="56.57421875" style="18" customWidth="1"/>
    <col min="12" max="12" width="9.140625" style="0" customWidth="1"/>
    <col min="13" max="13" width="9.8515625" style="0" bestFit="1" customWidth="1"/>
  </cols>
  <sheetData>
    <row r="1" spans="11:13" ht="38.25" customHeight="1">
      <c r="K1" s="83" t="s">
        <v>93</v>
      </c>
      <c r="L1" s="82"/>
      <c r="M1" s="82"/>
    </row>
    <row r="2" spans="2:11" ht="15.75">
      <c r="B2" s="162" t="s">
        <v>15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2:11" ht="15.75">
      <c r="B3" s="162" t="s">
        <v>83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2:11" ht="15.75">
      <c r="B4" s="1"/>
      <c r="C4" s="1"/>
      <c r="D4" s="1"/>
      <c r="E4" s="2" t="s">
        <v>16</v>
      </c>
      <c r="F4" s="19" t="s">
        <v>17</v>
      </c>
      <c r="G4" s="3" t="s">
        <v>94</v>
      </c>
      <c r="H4" s="21" t="s">
        <v>84</v>
      </c>
      <c r="I4" s="1"/>
      <c r="J4" s="1"/>
      <c r="K4" s="22"/>
    </row>
    <row r="5" spans="2:11" ht="15" customHeight="1">
      <c r="B5" s="163"/>
      <c r="C5" s="163"/>
      <c r="D5" s="163"/>
      <c r="E5" s="163"/>
      <c r="F5" s="163"/>
      <c r="G5" s="163"/>
      <c r="H5" s="163"/>
      <c r="I5" s="95"/>
      <c r="J5" s="95"/>
      <c r="K5" s="20"/>
    </row>
    <row r="6" spans="2:11" ht="30" customHeight="1">
      <c r="B6" s="151" t="s">
        <v>22</v>
      </c>
      <c r="C6" s="151"/>
      <c r="D6" s="151"/>
      <c r="E6" s="151"/>
      <c r="F6" s="152"/>
      <c r="G6" s="153"/>
      <c r="H6" s="154"/>
      <c r="I6" s="154"/>
      <c r="J6" s="154"/>
      <c r="K6" s="154"/>
    </row>
    <row r="7" spans="2:11" ht="15" customHeight="1">
      <c r="B7" s="173"/>
      <c r="C7" s="95"/>
      <c r="D7" s="95"/>
      <c r="E7" s="95"/>
      <c r="F7" s="95"/>
      <c r="G7" s="23"/>
      <c r="H7" s="35"/>
      <c r="I7" s="23"/>
      <c r="J7" s="23"/>
      <c r="K7" s="20"/>
    </row>
    <row r="8" spans="2:11" ht="19.5" customHeight="1">
      <c r="B8" s="174" t="s">
        <v>39</v>
      </c>
      <c r="C8" s="175"/>
      <c r="D8" s="175"/>
      <c r="E8" s="175"/>
      <c r="F8" s="176"/>
      <c r="G8" s="176"/>
      <c r="H8" s="176"/>
      <c r="I8" s="176"/>
      <c r="J8" s="176"/>
      <c r="K8" s="176"/>
    </row>
    <row r="9" spans="2:11" ht="18" customHeight="1">
      <c r="B9" s="177" t="s">
        <v>10</v>
      </c>
      <c r="C9" s="177"/>
      <c r="D9" s="177"/>
      <c r="E9" s="177"/>
      <c r="F9" s="178"/>
      <c r="G9" s="178"/>
      <c r="H9" s="178"/>
      <c r="I9" s="178"/>
      <c r="J9" s="178"/>
      <c r="K9" s="178"/>
    </row>
    <row r="10" spans="2:11" ht="18" customHeight="1" thickBot="1">
      <c r="B10" s="49"/>
      <c r="C10" s="49"/>
      <c r="D10" s="49"/>
      <c r="E10" s="49"/>
      <c r="F10" s="50"/>
      <c r="G10" s="50"/>
      <c r="H10" s="58"/>
      <c r="I10" s="50"/>
      <c r="J10" s="50"/>
      <c r="K10" s="50"/>
    </row>
    <row r="11" spans="2:11" ht="33" customHeight="1">
      <c r="B11" s="179" t="s">
        <v>95</v>
      </c>
      <c r="C11" s="107" t="s">
        <v>85</v>
      </c>
      <c r="D11" s="107" t="s">
        <v>2</v>
      </c>
      <c r="E11" s="107" t="s">
        <v>0</v>
      </c>
      <c r="F11" s="107" t="s">
        <v>21</v>
      </c>
      <c r="G11" s="107" t="s">
        <v>3</v>
      </c>
      <c r="H11" s="107" t="s">
        <v>23</v>
      </c>
      <c r="I11" s="221" t="s">
        <v>7</v>
      </c>
      <c r="J11" s="222"/>
      <c r="K11" s="223"/>
    </row>
    <row r="12" spans="2:11" ht="39" customHeight="1">
      <c r="B12" s="180"/>
      <c r="C12" s="156"/>
      <c r="D12" s="156"/>
      <c r="E12" s="156"/>
      <c r="F12" s="156"/>
      <c r="G12" s="156"/>
      <c r="H12" s="156"/>
      <c r="I12" s="25" t="s">
        <v>4</v>
      </c>
      <c r="J12" s="25" t="s">
        <v>6</v>
      </c>
      <c r="K12" s="74" t="s">
        <v>24</v>
      </c>
    </row>
    <row r="13" spans="2:11" ht="51.75" customHeight="1">
      <c r="B13" s="181"/>
      <c r="C13" s="157"/>
      <c r="D13" s="157"/>
      <c r="E13" s="157"/>
      <c r="F13" s="157"/>
      <c r="G13" s="157"/>
      <c r="H13" s="157"/>
      <c r="I13" s="25" t="s">
        <v>20</v>
      </c>
      <c r="J13" s="25" t="s">
        <v>5</v>
      </c>
      <c r="K13" s="74"/>
    </row>
    <row r="14" spans="2:11" ht="18" customHeight="1">
      <c r="B14" s="24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61">
        <v>7</v>
      </c>
      <c r="I14" s="25">
        <v>8</v>
      </c>
      <c r="J14" s="25">
        <v>9</v>
      </c>
      <c r="K14" s="17">
        <v>10</v>
      </c>
    </row>
    <row r="15" spans="2:11" ht="18" customHeight="1" thickBot="1">
      <c r="B15" s="170" t="s">
        <v>86</v>
      </c>
      <c r="C15" s="171"/>
      <c r="D15" s="171"/>
      <c r="E15" s="171"/>
      <c r="F15" s="171"/>
      <c r="G15" s="171"/>
      <c r="H15" s="171"/>
      <c r="I15" s="171"/>
      <c r="J15" s="171"/>
      <c r="K15" s="172"/>
    </row>
    <row r="16" spans="2:11" ht="18.75" customHeight="1">
      <c r="B16" s="105" t="s">
        <v>28</v>
      </c>
      <c r="C16" s="107" t="s">
        <v>40</v>
      </c>
      <c r="D16" s="107" t="s">
        <v>41</v>
      </c>
      <c r="E16" s="40" t="s">
        <v>25</v>
      </c>
      <c r="F16" s="6">
        <f>SUM(F17:F20)</f>
        <v>22700</v>
      </c>
      <c r="G16" s="6">
        <f>SUM(G17:G20)</f>
        <v>22700</v>
      </c>
      <c r="H16" s="6">
        <f>SUM(H17:H20)</f>
        <v>7050.2</v>
      </c>
      <c r="I16" s="6">
        <f>SUM(I17:I20)</f>
        <v>-15649.8</v>
      </c>
      <c r="J16" s="6">
        <f>H16/G16*100</f>
        <v>31.058149779735682</v>
      </c>
      <c r="K16" s="183" t="s">
        <v>103</v>
      </c>
    </row>
    <row r="17" spans="2:11" ht="33.75" customHeight="1">
      <c r="B17" s="106"/>
      <c r="C17" s="108"/>
      <c r="D17" s="108"/>
      <c r="E17" s="39" t="s">
        <v>8</v>
      </c>
      <c r="F17" s="4">
        <v>0</v>
      </c>
      <c r="G17" s="4">
        <v>0</v>
      </c>
      <c r="H17" s="4">
        <v>0</v>
      </c>
      <c r="I17" s="4">
        <f>H17-G17</f>
        <v>0</v>
      </c>
      <c r="J17" s="9">
        <v>0</v>
      </c>
      <c r="K17" s="184"/>
    </row>
    <row r="18" spans="2:11" ht="42" customHeight="1">
      <c r="B18" s="106"/>
      <c r="C18" s="108"/>
      <c r="D18" s="108"/>
      <c r="E18" s="39" t="s">
        <v>26</v>
      </c>
      <c r="F18" s="4">
        <v>0</v>
      </c>
      <c r="G18" s="4">
        <v>0</v>
      </c>
      <c r="H18" s="4">
        <v>0</v>
      </c>
      <c r="I18" s="4">
        <f>H18-G18</f>
        <v>0</v>
      </c>
      <c r="J18" s="9">
        <v>0</v>
      </c>
      <c r="K18" s="184"/>
    </row>
    <row r="19" spans="2:11" ht="22.5" customHeight="1">
      <c r="B19" s="106"/>
      <c r="C19" s="108"/>
      <c r="D19" s="108"/>
      <c r="E19" s="5" t="s">
        <v>9</v>
      </c>
      <c r="F19" s="86">
        <v>22700</v>
      </c>
      <c r="G19" s="86">
        <v>22700</v>
      </c>
      <c r="H19" s="90">
        <v>7050.2</v>
      </c>
      <c r="I19" s="4">
        <f>H19-G19</f>
        <v>-15649.8</v>
      </c>
      <c r="J19" s="9">
        <f>H19/G19*100</f>
        <v>31.058149779735682</v>
      </c>
      <c r="K19" s="184"/>
    </row>
    <row r="20" spans="2:11" ht="26.25" customHeight="1" thickBot="1">
      <c r="B20" s="106"/>
      <c r="C20" s="182"/>
      <c r="D20" s="108"/>
      <c r="E20" s="84" t="s">
        <v>27</v>
      </c>
      <c r="F20" s="85">
        <v>0</v>
      </c>
      <c r="G20" s="85">
        <v>0</v>
      </c>
      <c r="H20" s="11">
        <v>0</v>
      </c>
      <c r="I20" s="4">
        <f>H20-G20</f>
        <v>0</v>
      </c>
      <c r="J20" s="9">
        <v>0</v>
      </c>
      <c r="K20" s="185"/>
    </row>
    <row r="21" spans="2:11" ht="18.75" customHeight="1">
      <c r="B21" s="186" t="s">
        <v>29</v>
      </c>
      <c r="C21" s="119" t="s">
        <v>42</v>
      </c>
      <c r="D21" s="119" t="s">
        <v>43</v>
      </c>
      <c r="E21" s="40" t="s">
        <v>25</v>
      </c>
      <c r="F21" s="6">
        <f>SUM(F22:F25)</f>
        <v>200</v>
      </c>
      <c r="G21" s="6">
        <f>SUM(G22:G25)</f>
        <v>200</v>
      </c>
      <c r="H21" s="6">
        <f>SUM(H22:H25)</f>
        <v>0</v>
      </c>
      <c r="I21" s="6">
        <f>SUM(I22:I25)</f>
        <v>-200</v>
      </c>
      <c r="J21" s="6">
        <f>H21/G21*100</f>
        <v>0</v>
      </c>
      <c r="K21" s="128" t="s">
        <v>104</v>
      </c>
    </row>
    <row r="22" spans="2:11" ht="36" customHeight="1">
      <c r="B22" s="187"/>
      <c r="C22" s="120"/>
      <c r="D22" s="120"/>
      <c r="E22" s="39" t="s">
        <v>8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129"/>
    </row>
    <row r="23" spans="2:11" ht="45.75" customHeight="1">
      <c r="B23" s="187"/>
      <c r="C23" s="120"/>
      <c r="D23" s="120"/>
      <c r="E23" s="39" t="s">
        <v>26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129"/>
    </row>
    <row r="24" spans="2:11" ht="27" customHeight="1">
      <c r="B24" s="187"/>
      <c r="C24" s="120"/>
      <c r="D24" s="120"/>
      <c r="E24" s="5" t="s">
        <v>9</v>
      </c>
      <c r="F24" s="4">
        <v>200</v>
      </c>
      <c r="G24" s="4">
        <v>200</v>
      </c>
      <c r="H24" s="4">
        <v>0</v>
      </c>
      <c r="I24" s="4">
        <f>H24-G24</f>
        <v>-200</v>
      </c>
      <c r="J24" s="4">
        <f>H24/G24*100</f>
        <v>0</v>
      </c>
      <c r="K24" s="129"/>
    </row>
    <row r="25" spans="2:11" ht="27" thickBot="1">
      <c r="B25" s="188"/>
      <c r="C25" s="122"/>
      <c r="D25" s="122"/>
      <c r="E25" s="48" t="s">
        <v>27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89"/>
    </row>
    <row r="26" spans="2:11" ht="14.25" customHeight="1">
      <c r="B26" s="192"/>
      <c r="C26" s="190" t="s">
        <v>30</v>
      </c>
      <c r="D26" s="119"/>
      <c r="E26" s="73" t="s">
        <v>25</v>
      </c>
      <c r="F26" s="6">
        <f>SUM(F27:F30)</f>
        <v>22900</v>
      </c>
      <c r="G26" s="6">
        <f>SUM(G27:G30)</f>
        <v>22900</v>
      </c>
      <c r="H26" s="6">
        <f>SUM(H27:H30)</f>
        <v>7050.2</v>
      </c>
      <c r="I26" s="6">
        <f>SUM(I27:I30)</f>
        <v>-15849.8</v>
      </c>
      <c r="J26" s="6">
        <f>H26/G26*100</f>
        <v>30.786899563318777</v>
      </c>
      <c r="K26" s="131"/>
    </row>
    <row r="27" spans="2:11" ht="32.25" customHeight="1">
      <c r="B27" s="193"/>
      <c r="C27" s="147"/>
      <c r="D27" s="120"/>
      <c r="E27" s="74" t="s">
        <v>8</v>
      </c>
      <c r="F27" s="4">
        <f>F22+F17</f>
        <v>0</v>
      </c>
      <c r="G27" s="4">
        <f>G22+G17</f>
        <v>0</v>
      </c>
      <c r="H27" s="4">
        <f>H22+H17</f>
        <v>0</v>
      </c>
      <c r="I27" s="4">
        <f>I22+I17</f>
        <v>0</v>
      </c>
      <c r="J27" s="4">
        <f>J22+J17</f>
        <v>0</v>
      </c>
      <c r="K27" s="132"/>
    </row>
    <row r="28" spans="2:11" ht="42.75" customHeight="1">
      <c r="B28" s="193"/>
      <c r="C28" s="147"/>
      <c r="D28" s="120"/>
      <c r="E28" s="74" t="s">
        <v>26</v>
      </c>
      <c r="F28" s="4">
        <f aca="true" t="shared" si="0" ref="F28:J30">F23+F18</f>
        <v>0</v>
      </c>
      <c r="G28" s="4">
        <f t="shared" si="0"/>
        <v>0</v>
      </c>
      <c r="H28" s="4">
        <f t="shared" si="0"/>
        <v>0</v>
      </c>
      <c r="I28" s="4">
        <f t="shared" si="0"/>
        <v>0</v>
      </c>
      <c r="J28" s="4">
        <f t="shared" si="0"/>
        <v>0</v>
      </c>
      <c r="K28" s="132"/>
    </row>
    <row r="29" spans="2:11" ht="18.75" customHeight="1">
      <c r="B29" s="193"/>
      <c r="C29" s="147"/>
      <c r="D29" s="120"/>
      <c r="E29" s="5" t="s">
        <v>9</v>
      </c>
      <c r="F29" s="4">
        <f t="shared" si="0"/>
        <v>22900</v>
      </c>
      <c r="G29" s="4">
        <f t="shared" si="0"/>
        <v>22900</v>
      </c>
      <c r="H29" s="4">
        <f>H19+H24</f>
        <v>7050.2</v>
      </c>
      <c r="I29" s="4">
        <f>H29-G29</f>
        <v>-15849.8</v>
      </c>
      <c r="J29" s="4">
        <f>H29/G29*100</f>
        <v>30.786899563318777</v>
      </c>
      <c r="K29" s="132"/>
    </row>
    <row r="30" spans="2:11" ht="27.75" customHeight="1">
      <c r="B30" s="194"/>
      <c r="C30" s="191"/>
      <c r="D30" s="122"/>
      <c r="E30" s="48" t="s">
        <v>27</v>
      </c>
      <c r="F30" s="4">
        <f t="shared" si="0"/>
        <v>0</v>
      </c>
      <c r="G30" s="4">
        <f t="shared" si="0"/>
        <v>0</v>
      </c>
      <c r="H30" s="4">
        <f t="shared" si="0"/>
        <v>0</v>
      </c>
      <c r="I30" s="4">
        <f t="shared" si="0"/>
        <v>0</v>
      </c>
      <c r="J30" s="4">
        <f t="shared" si="0"/>
        <v>0</v>
      </c>
      <c r="K30" s="155"/>
    </row>
    <row r="31" spans="2:11" ht="18" customHeight="1" thickBot="1">
      <c r="B31" s="158" t="s">
        <v>87</v>
      </c>
      <c r="C31" s="159"/>
      <c r="D31" s="159"/>
      <c r="E31" s="159"/>
      <c r="F31" s="159"/>
      <c r="G31" s="159"/>
      <c r="H31" s="159"/>
      <c r="I31" s="159"/>
      <c r="J31" s="159"/>
      <c r="K31" s="160"/>
    </row>
    <row r="32" spans="2:11" ht="20.25" customHeight="1">
      <c r="B32" s="105" t="s">
        <v>31</v>
      </c>
      <c r="C32" s="107" t="s">
        <v>44</v>
      </c>
      <c r="D32" s="107" t="s">
        <v>41</v>
      </c>
      <c r="E32" s="46" t="s">
        <v>25</v>
      </c>
      <c r="F32" s="6">
        <f>SUM(F33:F36)</f>
        <v>400</v>
      </c>
      <c r="G32" s="6">
        <f>SUM(G33:G36)</f>
        <v>400</v>
      </c>
      <c r="H32" s="6">
        <f>SUM(H33:H36)</f>
        <v>0</v>
      </c>
      <c r="I32" s="7">
        <f>SUM(I33:I36)</f>
        <v>-400</v>
      </c>
      <c r="J32" s="8">
        <v>0</v>
      </c>
      <c r="K32" s="141" t="s">
        <v>99</v>
      </c>
    </row>
    <row r="33" spans="2:11" ht="33" customHeight="1">
      <c r="B33" s="106"/>
      <c r="C33" s="108"/>
      <c r="D33" s="108"/>
      <c r="E33" s="45" t="s">
        <v>8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142"/>
    </row>
    <row r="34" spans="2:11" ht="47.25" customHeight="1">
      <c r="B34" s="106"/>
      <c r="C34" s="108"/>
      <c r="D34" s="108"/>
      <c r="E34" s="45" t="s">
        <v>26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142"/>
    </row>
    <row r="35" spans="2:11" ht="18.75" customHeight="1">
      <c r="B35" s="106"/>
      <c r="C35" s="108"/>
      <c r="D35" s="108"/>
      <c r="E35" s="10" t="s">
        <v>9</v>
      </c>
      <c r="F35" s="11">
        <v>400</v>
      </c>
      <c r="G35" s="11">
        <v>400</v>
      </c>
      <c r="H35" s="11">
        <v>0</v>
      </c>
      <c r="I35" s="4">
        <f>H35-G35</f>
        <v>-400</v>
      </c>
      <c r="J35" s="9">
        <v>0</v>
      </c>
      <c r="K35" s="142"/>
    </row>
    <row r="36" spans="2:11" ht="33.75" customHeight="1" thickBot="1">
      <c r="B36" s="106"/>
      <c r="C36" s="108"/>
      <c r="D36" s="108"/>
      <c r="E36" s="48" t="s">
        <v>27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42"/>
    </row>
    <row r="37" spans="2:11" ht="17.25" customHeight="1">
      <c r="B37" s="116" t="s">
        <v>68</v>
      </c>
      <c r="C37" s="119" t="s">
        <v>100</v>
      </c>
      <c r="D37" s="119" t="s">
        <v>71</v>
      </c>
      <c r="E37" s="56" t="s">
        <v>25</v>
      </c>
      <c r="F37" s="6">
        <f>SUM(F38:F41)</f>
        <v>6.1</v>
      </c>
      <c r="G37" s="6">
        <f>SUM(G38:G41)</f>
        <v>6.1</v>
      </c>
      <c r="H37" s="6">
        <f>SUM(H38:H41)</f>
        <v>0</v>
      </c>
      <c r="I37" s="6">
        <f>SUM(I38:I41)</f>
        <v>-6.1</v>
      </c>
      <c r="J37" s="6">
        <f>H37/G37*100</f>
        <v>0</v>
      </c>
      <c r="K37" s="141" t="s">
        <v>101</v>
      </c>
    </row>
    <row r="38" spans="2:11" ht="21" customHeight="1">
      <c r="B38" s="117"/>
      <c r="C38" s="120"/>
      <c r="D38" s="120"/>
      <c r="E38" s="57" t="s">
        <v>8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142"/>
    </row>
    <row r="39" spans="2:11" ht="26.25" customHeight="1">
      <c r="B39" s="117"/>
      <c r="C39" s="120"/>
      <c r="D39" s="120"/>
      <c r="E39" s="57" t="s">
        <v>26</v>
      </c>
      <c r="F39" s="4">
        <v>0</v>
      </c>
      <c r="G39" s="4">
        <v>0</v>
      </c>
      <c r="H39" s="4">
        <v>0</v>
      </c>
      <c r="I39" s="4">
        <f>H39-G39</f>
        <v>0</v>
      </c>
      <c r="J39" s="4">
        <v>0</v>
      </c>
      <c r="K39" s="142"/>
    </row>
    <row r="40" spans="2:11" ht="18.75" customHeight="1">
      <c r="B40" s="117"/>
      <c r="C40" s="120"/>
      <c r="D40" s="120"/>
      <c r="E40" s="5" t="s">
        <v>9</v>
      </c>
      <c r="F40" s="4">
        <v>6.1</v>
      </c>
      <c r="G40" s="4">
        <v>6.1</v>
      </c>
      <c r="H40" s="4">
        <v>0</v>
      </c>
      <c r="I40" s="4">
        <f>H40-G40</f>
        <v>-6.1</v>
      </c>
      <c r="J40" s="4">
        <f>H40/G40*100</f>
        <v>0</v>
      </c>
      <c r="K40" s="142"/>
    </row>
    <row r="41" spans="2:11" ht="32.25" customHeight="1" thickBot="1">
      <c r="B41" s="169"/>
      <c r="C41" s="122"/>
      <c r="D41" s="122"/>
      <c r="E41" s="48" t="s">
        <v>27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42"/>
    </row>
    <row r="42" spans="2:11" ht="20.25" customHeight="1">
      <c r="B42" s="116" t="s">
        <v>68</v>
      </c>
      <c r="C42" s="119" t="s">
        <v>100</v>
      </c>
      <c r="D42" s="119" t="s">
        <v>72</v>
      </c>
      <c r="E42" s="70" t="s">
        <v>25</v>
      </c>
      <c r="F42" s="6">
        <f>SUM(F43:F46)</f>
        <v>0</v>
      </c>
      <c r="G42" s="6">
        <f>SUM(G43:G46)</f>
        <v>0</v>
      </c>
      <c r="H42" s="6">
        <f>SUM(H43:H46)</f>
        <v>0</v>
      </c>
      <c r="I42" s="6">
        <f>SUM(I43:I46)</f>
        <v>0</v>
      </c>
      <c r="J42" s="6">
        <v>0</v>
      </c>
      <c r="K42" s="91"/>
    </row>
    <row r="43" spans="2:11" ht="30.75" customHeight="1">
      <c r="B43" s="117"/>
      <c r="C43" s="120"/>
      <c r="D43" s="120"/>
      <c r="E43" s="71" t="s">
        <v>8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92"/>
    </row>
    <row r="44" spans="2:11" ht="50.25" customHeight="1">
      <c r="B44" s="117"/>
      <c r="C44" s="120"/>
      <c r="D44" s="120"/>
      <c r="E44" s="71" t="s">
        <v>26</v>
      </c>
      <c r="F44" s="4">
        <v>0</v>
      </c>
      <c r="G44" s="4">
        <v>0</v>
      </c>
      <c r="H44" s="4">
        <v>0</v>
      </c>
      <c r="I44" s="4">
        <f>H44-G44</f>
        <v>0</v>
      </c>
      <c r="J44" s="4">
        <v>0</v>
      </c>
      <c r="K44" s="92"/>
    </row>
    <row r="45" spans="2:11" ht="15" customHeight="1">
      <c r="B45" s="117"/>
      <c r="C45" s="120"/>
      <c r="D45" s="120"/>
      <c r="E45" s="5" t="s">
        <v>9</v>
      </c>
      <c r="F45" s="4">
        <v>0</v>
      </c>
      <c r="G45" s="4">
        <v>0</v>
      </c>
      <c r="H45" s="4">
        <v>0</v>
      </c>
      <c r="I45" s="4">
        <f>H45-G45</f>
        <v>0</v>
      </c>
      <c r="J45" s="4">
        <v>0</v>
      </c>
      <c r="K45" s="92"/>
    </row>
    <row r="46" spans="2:11" ht="33.75" customHeight="1" thickBot="1">
      <c r="B46" s="118"/>
      <c r="C46" s="121"/>
      <c r="D46" s="121"/>
      <c r="E46" s="12" t="s">
        <v>27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93"/>
    </row>
    <row r="47" spans="2:11" ht="26.25" customHeight="1">
      <c r="B47" s="161" t="s">
        <v>68</v>
      </c>
      <c r="C47" s="112" t="s">
        <v>73</v>
      </c>
      <c r="D47" s="113"/>
      <c r="E47" s="51" t="s">
        <v>25</v>
      </c>
      <c r="F47" s="52">
        <f>SUM(F48:F51)</f>
        <v>6.1</v>
      </c>
      <c r="G47" s="52">
        <f>SUM(G48:G51)</f>
        <v>6.1</v>
      </c>
      <c r="H47" s="52">
        <f>SUM(H48:H51)</f>
        <v>0</v>
      </c>
      <c r="I47" s="52">
        <f>SUM(I48:I51)</f>
        <v>-6.1</v>
      </c>
      <c r="J47" s="52">
        <f>H47/G47*100</f>
        <v>0</v>
      </c>
      <c r="K47" s="109"/>
    </row>
    <row r="48" spans="2:11" ht="33" customHeight="1">
      <c r="B48" s="117"/>
      <c r="C48" s="112"/>
      <c r="D48" s="113"/>
      <c r="E48" s="60" t="s">
        <v>8</v>
      </c>
      <c r="F48" s="4">
        <f aca="true" t="shared" si="1" ref="F48:H51">F38+F43</f>
        <v>0</v>
      </c>
      <c r="G48" s="4">
        <f t="shared" si="1"/>
        <v>0</v>
      </c>
      <c r="H48" s="4">
        <f t="shared" si="1"/>
        <v>0</v>
      </c>
      <c r="I48" s="4">
        <v>0</v>
      </c>
      <c r="J48" s="4">
        <v>0</v>
      </c>
      <c r="K48" s="110"/>
    </row>
    <row r="49" spans="2:11" ht="42.75" customHeight="1">
      <c r="B49" s="117"/>
      <c r="C49" s="112"/>
      <c r="D49" s="113"/>
      <c r="E49" s="60" t="s">
        <v>26</v>
      </c>
      <c r="F49" s="4">
        <f t="shared" si="1"/>
        <v>0</v>
      </c>
      <c r="G49" s="4">
        <f t="shared" si="1"/>
        <v>0</v>
      </c>
      <c r="H49" s="4">
        <f t="shared" si="1"/>
        <v>0</v>
      </c>
      <c r="I49" s="4">
        <f>H49-G49</f>
        <v>0</v>
      </c>
      <c r="J49" s="4">
        <v>0</v>
      </c>
      <c r="K49" s="110"/>
    </row>
    <row r="50" spans="2:11" ht="16.5" customHeight="1">
      <c r="B50" s="117"/>
      <c r="C50" s="112"/>
      <c r="D50" s="113"/>
      <c r="E50" s="5" t="s">
        <v>9</v>
      </c>
      <c r="F50" s="4">
        <f t="shared" si="1"/>
        <v>6.1</v>
      </c>
      <c r="G50" s="4">
        <f t="shared" si="1"/>
        <v>6.1</v>
      </c>
      <c r="H50" s="4">
        <f t="shared" si="1"/>
        <v>0</v>
      </c>
      <c r="I50" s="4">
        <f>H50-G50</f>
        <v>-6.1</v>
      </c>
      <c r="J50" s="4">
        <f>H50/G50*100</f>
        <v>0</v>
      </c>
      <c r="K50" s="110"/>
    </row>
    <row r="51" spans="2:11" ht="33.75" customHeight="1" thickBot="1">
      <c r="B51" s="118"/>
      <c r="C51" s="114"/>
      <c r="D51" s="115"/>
      <c r="E51" s="12" t="s">
        <v>27</v>
      </c>
      <c r="F51" s="4">
        <f t="shared" si="1"/>
        <v>0</v>
      </c>
      <c r="G51" s="4">
        <f t="shared" si="1"/>
        <v>0</v>
      </c>
      <c r="H51" s="4">
        <f t="shared" si="1"/>
        <v>0</v>
      </c>
      <c r="I51" s="13">
        <v>0</v>
      </c>
      <c r="J51" s="13">
        <v>0</v>
      </c>
      <c r="K51" s="111"/>
    </row>
    <row r="52" spans="2:11" ht="24.75" customHeight="1">
      <c r="B52" s="116" t="s">
        <v>77</v>
      </c>
      <c r="C52" s="119" t="s">
        <v>78</v>
      </c>
      <c r="D52" s="119" t="s">
        <v>71</v>
      </c>
      <c r="E52" s="65" t="s">
        <v>25</v>
      </c>
      <c r="F52" s="6">
        <f>SUM(F53:F56)</f>
        <v>0</v>
      </c>
      <c r="G52" s="6">
        <f>SUM(G53:G56)</f>
        <v>0</v>
      </c>
      <c r="H52" s="6">
        <f>SUM(H53:H56)</f>
        <v>0</v>
      </c>
      <c r="I52" s="6">
        <f>SUM(I53:I56)</f>
        <v>0</v>
      </c>
      <c r="J52" s="6">
        <v>0</v>
      </c>
      <c r="K52" s="128" t="s">
        <v>102</v>
      </c>
    </row>
    <row r="53" spans="2:11" ht="35.25" customHeight="1">
      <c r="B53" s="117"/>
      <c r="C53" s="120"/>
      <c r="D53" s="120"/>
      <c r="E53" s="66" t="s">
        <v>8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129"/>
    </row>
    <row r="54" spans="2:11" ht="45" customHeight="1">
      <c r="B54" s="117"/>
      <c r="C54" s="120"/>
      <c r="D54" s="120"/>
      <c r="E54" s="66" t="s">
        <v>26</v>
      </c>
      <c r="F54" s="4">
        <v>0</v>
      </c>
      <c r="G54" s="4">
        <v>0</v>
      </c>
      <c r="H54" s="4">
        <v>0</v>
      </c>
      <c r="I54" s="4">
        <f>H54-G54</f>
        <v>0</v>
      </c>
      <c r="J54" s="4">
        <v>0</v>
      </c>
      <c r="K54" s="129"/>
    </row>
    <row r="55" spans="2:11" ht="18.75" customHeight="1">
      <c r="B55" s="117"/>
      <c r="C55" s="120"/>
      <c r="D55" s="120"/>
      <c r="E55" s="5" t="s">
        <v>9</v>
      </c>
      <c r="F55" s="4">
        <v>0</v>
      </c>
      <c r="G55" s="4">
        <v>0</v>
      </c>
      <c r="H55" s="4">
        <v>0</v>
      </c>
      <c r="I55" s="4">
        <f>H55-G55</f>
        <v>0</v>
      </c>
      <c r="J55" s="4">
        <v>0</v>
      </c>
      <c r="K55" s="129"/>
    </row>
    <row r="56" spans="2:11" ht="33.75" customHeight="1" thickBot="1">
      <c r="B56" s="118"/>
      <c r="C56" s="121"/>
      <c r="D56" s="121"/>
      <c r="E56" s="12" t="s">
        <v>27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0"/>
    </row>
    <row r="57" spans="2:11" s="81" customFormat="1" ht="19.5" customHeight="1">
      <c r="B57" s="192"/>
      <c r="C57" s="190" t="s">
        <v>32</v>
      </c>
      <c r="D57" s="119"/>
      <c r="E57" s="73" t="s">
        <v>25</v>
      </c>
      <c r="F57" s="6">
        <f>SUM(F58:F61)</f>
        <v>406.1</v>
      </c>
      <c r="G57" s="6">
        <f>SUM(G58:G61)</f>
        <v>406.1</v>
      </c>
      <c r="H57" s="6">
        <f>SUM(H58:H61)</f>
        <v>0</v>
      </c>
      <c r="I57" s="6">
        <f>SUM(I58:I61)</f>
        <v>-406.1</v>
      </c>
      <c r="J57" s="6">
        <f>H57/G57*100</f>
        <v>0</v>
      </c>
      <c r="K57" s="123"/>
    </row>
    <row r="58" spans="2:11" s="81" customFormat="1" ht="28.5" customHeight="1">
      <c r="B58" s="193"/>
      <c r="C58" s="147"/>
      <c r="D58" s="120"/>
      <c r="E58" s="74" t="s">
        <v>8</v>
      </c>
      <c r="F58" s="4">
        <f>F33+F48</f>
        <v>0</v>
      </c>
      <c r="G58" s="4">
        <f>G33+G48</f>
        <v>0</v>
      </c>
      <c r="H58" s="4">
        <f>H33+H48</f>
        <v>0</v>
      </c>
      <c r="I58" s="4">
        <f>I48+I43</f>
        <v>0</v>
      </c>
      <c r="J58" s="4">
        <f>J48+J43</f>
        <v>0</v>
      </c>
      <c r="K58" s="110"/>
    </row>
    <row r="59" spans="2:11" s="81" customFormat="1" ht="33" customHeight="1">
      <c r="B59" s="193"/>
      <c r="C59" s="147"/>
      <c r="D59" s="120"/>
      <c r="E59" s="74" t="s">
        <v>26</v>
      </c>
      <c r="F59" s="4">
        <f aca="true" t="shared" si="2" ref="F59:H60">F34+F49+F54</f>
        <v>0</v>
      </c>
      <c r="G59" s="4">
        <f t="shared" si="2"/>
        <v>0</v>
      </c>
      <c r="H59" s="4">
        <f t="shared" si="2"/>
        <v>0</v>
      </c>
      <c r="I59" s="4">
        <f>I49+I44</f>
        <v>0</v>
      </c>
      <c r="J59" s="4">
        <v>0</v>
      </c>
      <c r="K59" s="110"/>
    </row>
    <row r="60" spans="2:11" s="81" customFormat="1" ht="18" customHeight="1">
      <c r="B60" s="193"/>
      <c r="C60" s="147"/>
      <c r="D60" s="120"/>
      <c r="E60" s="5" t="s">
        <v>9</v>
      </c>
      <c r="F60" s="4">
        <f t="shared" si="2"/>
        <v>406.1</v>
      </c>
      <c r="G60" s="4">
        <f t="shared" si="2"/>
        <v>406.1</v>
      </c>
      <c r="H60" s="4">
        <f t="shared" si="2"/>
        <v>0</v>
      </c>
      <c r="I60" s="4">
        <f>H60-G60</f>
        <v>-406.1</v>
      </c>
      <c r="J60" s="4">
        <f>H60/G60*100</f>
        <v>0</v>
      </c>
      <c r="K60" s="110"/>
    </row>
    <row r="61" spans="2:11" s="81" customFormat="1" ht="33" customHeight="1" thickBot="1">
      <c r="B61" s="194"/>
      <c r="C61" s="191"/>
      <c r="D61" s="122"/>
      <c r="E61" s="48" t="s">
        <v>27</v>
      </c>
      <c r="F61" s="4">
        <f>F36+F51</f>
        <v>0</v>
      </c>
      <c r="G61" s="4">
        <f>G36+G51</f>
        <v>0</v>
      </c>
      <c r="H61" s="4">
        <f>H36+H51</f>
        <v>0</v>
      </c>
      <c r="I61" s="4">
        <f>I51+I46</f>
        <v>0</v>
      </c>
      <c r="J61" s="4">
        <f>J51+J46</f>
        <v>0</v>
      </c>
      <c r="K61" s="124"/>
    </row>
    <row r="62" spans="2:11" ht="34.5" customHeight="1" thickBot="1">
      <c r="B62" s="102" t="s">
        <v>88</v>
      </c>
      <c r="C62" s="103"/>
      <c r="D62" s="103"/>
      <c r="E62" s="103"/>
      <c r="F62" s="103"/>
      <c r="G62" s="103"/>
      <c r="H62" s="103"/>
      <c r="I62" s="103"/>
      <c r="J62" s="103"/>
      <c r="K62" s="104"/>
    </row>
    <row r="63" spans="2:11" ht="20.25" customHeight="1">
      <c r="B63" s="105" t="s">
        <v>45</v>
      </c>
      <c r="C63" s="107" t="s">
        <v>46</v>
      </c>
      <c r="D63" s="107" t="s">
        <v>47</v>
      </c>
      <c r="E63" s="59" t="s">
        <v>25</v>
      </c>
      <c r="F63" s="6">
        <v>30</v>
      </c>
      <c r="G63" s="6">
        <f>SUM(G64:G67)</f>
        <v>30</v>
      </c>
      <c r="H63" s="6">
        <v>0</v>
      </c>
      <c r="I63" s="7">
        <f>H63-G63</f>
        <v>-30</v>
      </c>
      <c r="J63" s="8">
        <f>H63/G63*100</f>
        <v>0</v>
      </c>
      <c r="K63" s="149" t="s">
        <v>96</v>
      </c>
    </row>
    <row r="64" spans="2:11" ht="24" customHeight="1">
      <c r="B64" s="106"/>
      <c r="C64" s="108"/>
      <c r="D64" s="108"/>
      <c r="E64" s="60" t="s">
        <v>8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150"/>
    </row>
    <row r="65" spans="2:11" ht="41.25" customHeight="1">
      <c r="B65" s="106"/>
      <c r="C65" s="108"/>
      <c r="D65" s="108"/>
      <c r="E65" s="60" t="s">
        <v>26</v>
      </c>
      <c r="F65" s="4">
        <v>0</v>
      </c>
      <c r="G65" s="4">
        <v>0</v>
      </c>
      <c r="H65" s="4">
        <v>0</v>
      </c>
      <c r="I65" s="4">
        <f>H65-G65</f>
        <v>0</v>
      </c>
      <c r="J65" s="9">
        <v>0</v>
      </c>
      <c r="K65" s="150"/>
    </row>
    <row r="66" spans="2:11" ht="20.25" customHeight="1">
      <c r="B66" s="106"/>
      <c r="C66" s="108"/>
      <c r="D66" s="108"/>
      <c r="E66" s="10" t="s">
        <v>9</v>
      </c>
      <c r="F66" s="11">
        <v>30</v>
      </c>
      <c r="G66" s="11">
        <v>30</v>
      </c>
      <c r="H66" s="11">
        <v>0</v>
      </c>
      <c r="I66" s="4">
        <f>H66-G66</f>
        <v>-30</v>
      </c>
      <c r="J66" s="9">
        <f>H66/G66*100</f>
        <v>0</v>
      </c>
      <c r="K66" s="150"/>
    </row>
    <row r="67" spans="2:11" ht="33.75" customHeight="1" thickBot="1">
      <c r="B67" s="106"/>
      <c r="C67" s="108"/>
      <c r="D67" s="108"/>
      <c r="E67" s="48" t="s">
        <v>27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50"/>
    </row>
    <row r="68" spans="2:11" ht="19.5" customHeight="1">
      <c r="B68" s="105" t="s">
        <v>48</v>
      </c>
      <c r="C68" s="107" t="s">
        <v>49</v>
      </c>
      <c r="D68" s="107" t="s">
        <v>50</v>
      </c>
      <c r="E68" s="46" t="s">
        <v>25</v>
      </c>
      <c r="F68" s="6">
        <v>30</v>
      </c>
      <c r="G68" s="6">
        <v>30</v>
      </c>
      <c r="H68" s="6">
        <v>0</v>
      </c>
      <c r="I68" s="7">
        <f>H68-G68</f>
        <v>-30</v>
      </c>
      <c r="J68" s="8">
        <f>H68/G68*100</f>
        <v>0</v>
      </c>
      <c r="K68" s="149" t="s">
        <v>97</v>
      </c>
    </row>
    <row r="69" spans="2:11" ht="33.75" customHeight="1">
      <c r="B69" s="106"/>
      <c r="C69" s="108"/>
      <c r="D69" s="108"/>
      <c r="E69" s="45" t="s">
        <v>8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150"/>
    </row>
    <row r="70" spans="2:11" ht="43.5" customHeight="1">
      <c r="B70" s="106"/>
      <c r="C70" s="108"/>
      <c r="D70" s="108"/>
      <c r="E70" s="45" t="s">
        <v>26</v>
      </c>
      <c r="F70" s="4">
        <v>0</v>
      </c>
      <c r="G70" s="4">
        <v>0</v>
      </c>
      <c r="H70" s="4">
        <v>0</v>
      </c>
      <c r="I70" s="4">
        <f>H70-G70</f>
        <v>0</v>
      </c>
      <c r="J70" s="9">
        <v>0</v>
      </c>
      <c r="K70" s="150"/>
    </row>
    <row r="71" spans="2:11" ht="19.5" customHeight="1">
      <c r="B71" s="106"/>
      <c r="C71" s="108"/>
      <c r="D71" s="108"/>
      <c r="E71" s="10" t="s">
        <v>9</v>
      </c>
      <c r="F71" s="11">
        <v>30</v>
      </c>
      <c r="G71" s="11">
        <v>30</v>
      </c>
      <c r="H71" s="11">
        <v>0</v>
      </c>
      <c r="I71" s="4">
        <f>H71-G71</f>
        <v>-30</v>
      </c>
      <c r="J71" s="9">
        <f>H71/G71*100</f>
        <v>0</v>
      </c>
      <c r="K71" s="150"/>
    </row>
    <row r="72" spans="2:11" ht="33.75" customHeight="1" thickBot="1">
      <c r="B72" s="106"/>
      <c r="C72" s="108"/>
      <c r="D72" s="108"/>
      <c r="E72" s="48" t="s">
        <v>27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50"/>
    </row>
    <row r="73" spans="2:11" ht="17.25" customHeight="1">
      <c r="B73" s="105" t="s">
        <v>51</v>
      </c>
      <c r="C73" s="166" t="s">
        <v>52</v>
      </c>
      <c r="D73" s="107" t="s">
        <v>1</v>
      </c>
      <c r="E73" s="46" t="s">
        <v>25</v>
      </c>
      <c r="F73" s="6">
        <v>40</v>
      </c>
      <c r="G73" s="6">
        <v>40</v>
      </c>
      <c r="H73" s="6">
        <v>40</v>
      </c>
      <c r="I73" s="7">
        <v>0</v>
      </c>
      <c r="J73" s="8">
        <f>H73/G73*100</f>
        <v>100</v>
      </c>
      <c r="K73" s="149" t="s">
        <v>106</v>
      </c>
    </row>
    <row r="74" spans="2:11" ht="24.75" customHeight="1">
      <c r="B74" s="106"/>
      <c r="C74" s="167"/>
      <c r="D74" s="108"/>
      <c r="E74" s="45" t="s">
        <v>8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150"/>
    </row>
    <row r="75" spans="2:11" ht="41.25" customHeight="1">
      <c r="B75" s="106"/>
      <c r="C75" s="167"/>
      <c r="D75" s="108"/>
      <c r="E75" s="45" t="s">
        <v>26</v>
      </c>
      <c r="F75" s="4">
        <v>0</v>
      </c>
      <c r="G75" s="4">
        <v>0</v>
      </c>
      <c r="H75" s="4">
        <v>0</v>
      </c>
      <c r="I75" s="4">
        <f>H75-G75</f>
        <v>0</v>
      </c>
      <c r="J75" s="9">
        <v>0</v>
      </c>
      <c r="K75" s="150"/>
    </row>
    <row r="76" spans="2:11" ht="21" customHeight="1">
      <c r="B76" s="106"/>
      <c r="C76" s="167"/>
      <c r="D76" s="108"/>
      <c r="E76" s="10" t="s">
        <v>9</v>
      </c>
      <c r="F76" s="11">
        <v>40</v>
      </c>
      <c r="G76" s="11">
        <v>40</v>
      </c>
      <c r="H76" s="11">
        <v>40</v>
      </c>
      <c r="I76" s="4">
        <f>H76-G76</f>
        <v>0</v>
      </c>
      <c r="J76" s="9">
        <f>H76/G76*100</f>
        <v>100</v>
      </c>
      <c r="K76" s="150"/>
    </row>
    <row r="77" spans="2:11" ht="33.75" customHeight="1" thickBot="1">
      <c r="B77" s="106"/>
      <c r="C77" s="168"/>
      <c r="D77" s="108"/>
      <c r="E77" s="48" t="s">
        <v>27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50"/>
    </row>
    <row r="78" spans="2:11" ht="19.5" customHeight="1">
      <c r="B78" s="105" t="s">
        <v>53</v>
      </c>
      <c r="C78" s="166" t="s">
        <v>54</v>
      </c>
      <c r="D78" s="107" t="s">
        <v>1</v>
      </c>
      <c r="E78" s="46" t="s">
        <v>25</v>
      </c>
      <c r="F78" s="6">
        <v>50</v>
      </c>
      <c r="G78" s="6">
        <v>50</v>
      </c>
      <c r="H78" s="6">
        <v>50</v>
      </c>
      <c r="I78" s="7">
        <v>0</v>
      </c>
      <c r="J78" s="8">
        <f>H78/G78*100</f>
        <v>100</v>
      </c>
      <c r="K78" s="149" t="s">
        <v>105</v>
      </c>
    </row>
    <row r="79" spans="2:11" ht="26.25" customHeight="1">
      <c r="B79" s="106"/>
      <c r="C79" s="167"/>
      <c r="D79" s="108"/>
      <c r="E79" s="45" t="s">
        <v>8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150"/>
    </row>
    <row r="80" spans="2:11" ht="42.75" customHeight="1">
      <c r="B80" s="106"/>
      <c r="C80" s="167"/>
      <c r="D80" s="108"/>
      <c r="E80" s="45" t="s">
        <v>26</v>
      </c>
      <c r="F80" s="4">
        <v>0</v>
      </c>
      <c r="G80" s="4">
        <v>0</v>
      </c>
      <c r="H80" s="4">
        <v>0</v>
      </c>
      <c r="I80" s="4">
        <f>H80-G80</f>
        <v>0</v>
      </c>
      <c r="J80" s="9">
        <v>0</v>
      </c>
      <c r="K80" s="150"/>
    </row>
    <row r="81" spans="2:11" ht="18.75" customHeight="1">
      <c r="B81" s="106"/>
      <c r="C81" s="167"/>
      <c r="D81" s="108"/>
      <c r="E81" s="10" t="s">
        <v>9</v>
      </c>
      <c r="F81" s="11">
        <v>50</v>
      </c>
      <c r="G81" s="11">
        <v>50</v>
      </c>
      <c r="H81" s="11">
        <v>50</v>
      </c>
      <c r="I81" s="4">
        <f>H81-G81</f>
        <v>0</v>
      </c>
      <c r="J81" s="9">
        <f>H81/G81*100</f>
        <v>100</v>
      </c>
      <c r="K81" s="150"/>
    </row>
    <row r="82" spans="2:11" ht="39.75" customHeight="1" thickBot="1">
      <c r="B82" s="106"/>
      <c r="C82" s="168"/>
      <c r="D82" s="108"/>
      <c r="E82" s="48" t="s">
        <v>27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50"/>
    </row>
    <row r="83" spans="2:11" ht="15.75" customHeight="1">
      <c r="B83" s="105" t="s">
        <v>55</v>
      </c>
      <c r="C83" s="166" t="s">
        <v>56</v>
      </c>
      <c r="D83" s="107" t="s">
        <v>50</v>
      </c>
      <c r="E83" s="46" t="s">
        <v>25</v>
      </c>
      <c r="F83" s="6">
        <v>30</v>
      </c>
      <c r="G83" s="6">
        <v>30</v>
      </c>
      <c r="H83" s="6">
        <v>0</v>
      </c>
      <c r="I83" s="6">
        <v>-30</v>
      </c>
      <c r="J83" s="8">
        <f>H83/G83*100</f>
        <v>0</v>
      </c>
      <c r="K83" s="149" t="s">
        <v>97</v>
      </c>
    </row>
    <row r="84" spans="2:11" ht="20.25" customHeight="1">
      <c r="B84" s="106"/>
      <c r="C84" s="167"/>
      <c r="D84" s="108"/>
      <c r="E84" s="45" t="s">
        <v>8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150"/>
    </row>
    <row r="85" spans="2:11" ht="30" customHeight="1">
      <c r="B85" s="106"/>
      <c r="C85" s="167"/>
      <c r="D85" s="108"/>
      <c r="E85" s="45" t="s">
        <v>26</v>
      </c>
      <c r="F85" s="4">
        <v>0</v>
      </c>
      <c r="G85" s="4">
        <v>0</v>
      </c>
      <c r="H85" s="4">
        <v>0</v>
      </c>
      <c r="I85" s="4">
        <v>0</v>
      </c>
      <c r="J85" s="9">
        <v>0</v>
      </c>
      <c r="K85" s="150"/>
    </row>
    <row r="86" spans="2:11" ht="21" customHeight="1">
      <c r="B86" s="106"/>
      <c r="C86" s="167"/>
      <c r="D86" s="108"/>
      <c r="E86" s="10" t="s">
        <v>9</v>
      </c>
      <c r="F86" s="11">
        <v>30</v>
      </c>
      <c r="G86" s="11">
        <v>30</v>
      </c>
      <c r="H86" s="11">
        <v>0</v>
      </c>
      <c r="I86" s="4">
        <f>H86-G86</f>
        <v>-30</v>
      </c>
      <c r="J86" s="9">
        <f>H86/G86*100</f>
        <v>0</v>
      </c>
      <c r="K86" s="150"/>
    </row>
    <row r="87" spans="2:11" ht="33.75" customHeight="1" thickBot="1">
      <c r="B87" s="106"/>
      <c r="C87" s="168"/>
      <c r="D87" s="108"/>
      <c r="E87" s="48" t="s">
        <v>27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50"/>
    </row>
    <row r="88" spans="2:11" ht="28.5" customHeight="1">
      <c r="B88" s="116" t="s">
        <v>57</v>
      </c>
      <c r="C88" s="166" t="s">
        <v>58</v>
      </c>
      <c r="D88" s="119" t="s">
        <v>39</v>
      </c>
      <c r="E88" s="46" t="s">
        <v>25</v>
      </c>
      <c r="F88" s="6">
        <v>20</v>
      </c>
      <c r="G88" s="6">
        <v>20</v>
      </c>
      <c r="H88" s="6">
        <v>0</v>
      </c>
      <c r="I88" s="6">
        <v>-20</v>
      </c>
      <c r="J88" s="6">
        <f>H88/G88*100</f>
        <v>0</v>
      </c>
      <c r="K88" s="149" t="s">
        <v>98</v>
      </c>
    </row>
    <row r="89" spans="2:11" ht="30.75" customHeight="1">
      <c r="B89" s="117"/>
      <c r="C89" s="167"/>
      <c r="D89" s="120"/>
      <c r="E89" s="45" t="s">
        <v>8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150"/>
    </row>
    <row r="90" spans="2:11" ht="36.75" customHeight="1">
      <c r="B90" s="117"/>
      <c r="C90" s="167"/>
      <c r="D90" s="120"/>
      <c r="E90" s="45" t="s">
        <v>26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150"/>
    </row>
    <row r="91" spans="2:11" ht="28.5" customHeight="1">
      <c r="B91" s="117"/>
      <c r="C91" s="167"/>
      <c r="D91" s="120"/>
      <c r="E91" s="5" t="s">
        <v>9</v>
      </c>
      <c r="F91" s="4">
        <v>20</v>
      </c>
      <c r="G91" s="4">
        <v>20</v>
      </c>
      <c r="H91" s="4">
        <v>0</v>
      </c>
      <c r="I91" s="4">
        <v>-20</v>
      </c>
      <c r="J91" s="4">
        <f>H91/G91*100</f>
        <v>0</v>
      </c>
      <c r="K91" s="150"/>
    </row>
    <row r="92" spans="2:11" ht="33.75" customHeight="1" thickBot="1">
      <c r="B92" s="118"/>
      <c r="C92" s="168"/>
      <c r="D92" s="121"/>
      <c r="E92" s="12" t="s">
        <v>27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09"/>
    </row>
    <row r="93" spans="2:11" ht="25.5" customHeight="1">
      <c r="B93" s="143"/>
      <c r="C93" s="146" t="s">
        <v>33</v>
      </c>
      <c r="D93" s="146"/>
      <c r="E93" s="51" t="s">
        <v>25</v>
      </c>
      <c r="F93" s="52">
        <f>SUM(F94:F97)</f>
        <v>200</v>
      </c>
      <c r="G93" s="52">
        <f>SUM(G94:G97)</f>
        <v>200</v>
      </c>
      <c r="H93" s="52">
        <f>SUM(H94:H97)</f>
        <v>90</v>
      </c>
      <c r="I93" s="52">
        <f>SUM(I94:I97)</f>
        <v>-110</v>
      </c>
      <c r="J93" s="52">
        <f>H93/G93*100</f>
        <v>45</v>
      </c>
      <c r="K93" s="164"/>
    </row>
    <row r="94" spans="2:11" ht="37.5" customHeight="1">
      <c r="B94" s="144"/>
      <c r="C94" s="147"/>
      <c r="D94" s="147"/>
      <c r="E94" s="45" t="s">
        <v>8</v>
      </c>
      <c r="F94" s="4">
        <f>F64+F69+F74+F79+F84+F89</f>
        <v>0</v>
      </c>
      <c r="G94" s="4">
        <f>G64+G69+G74+G79+G84+G89</f>
        <v>0</v>
      </c>
      <c r="H94" s="4">
        <f>H64+H69+H74+H79+H84+H89</f>
        <v>0</v>
      </c>
      <c r="I94" s="4">
        <f>I64+I69+I74+I79+I84+I89</f>
        <v>0</v>
      </c>
      <c r="J94" s="4">
        <f>J64+J69+J74+J79+J84+J89</f>
        <v>0</v>
      </c>
      <c r="K94" s="132"/>
    </row>
    <row r="95" spans="2:11" ht="26.25" customHeight="1">
      <c r="B95" s="144"/>
      <c r="C95" s="147"/>
      <c r="D95" s="147"/>
      <c r="E95" s="45" t="s">
        <v>26</v>
      </c>
      <c r="F95" s="4">
        <f aca="true" t="shared" si="3" ref="F95:J97">F65+F70+F75+F80+F85+F90</f>
        <v>0</v>
      </c>
      <c r="G95" s="4">
        <f t="shared" si="3"/>
        <v>0</v>
      </c>
      <c r="H95" s="4">
        <f t="shared" si="3"/>
        <v>0</v>
      </c>
      <c r="I95" s="4">
        <f>H95-G95</f>
        <v>0</v>
      </c>
      <c r="J95" s="4">
        <v>0</v>
      </c>
      <c r="K95" s="132"/>
    </row>
    <row r="96" spans="2:11" ht="21.75" customHeight="1">
      <c r="B96" s="144"/>
      <c r="C96" s="147"/>
      <c r="D96" s="147"/>
      <c r="E96" s="5" t="s">
        <v>9</v>
      </c>
      <c r="F96" s="4">
        <f t="shared" si="3"/>
        <v>200</v>
      </c>
      <c r="G96" s="4">
        <f t="shared" si="3"/>
        <v>200</v>
      </c>
      <c r="H96" s="4">
        <f t="shared" si="3"/>
        <v>90</v>
      </c>
      <c r="I96" s="4">
        <f>H96-G96</f>
        <v>-110</v>
      </c>
      <c r="J96" s="4">
        <f>H96/G96*100</f>
        <v>45</v>
      </c>
      <c r="K96" s="132"/>
    </row>
    <row r="97" spans="2:11" ht="33" customHeight="1" thickBot="1">
      <c r="B97" s="145"/>
      <c r="C97" s="148"/>
      <c r="D97" s="148"/>
      <c r="E97" s="12" t="s">
        <v>27</v>
      </c>
      <c r="F97" s="13">
        <f t="shared" si="3"/>
        <v>0</v>
      </c>
      <c r="G97" s="13">
        <f t="shared" si="3"/>
        <v>0</v>
      </c>
      <c r="H97" s="13">
        <f t="shared" si="3"/>
        <v>0</v>
      </c>
      <c r="I97" s="13">
        <f t="shared" si="3"/>
        <v>0</v>
      </c>
      <c r="J97" s="13">
        <f t="shared" si="3"/>
        <v>0</v>
      </c>
      <c r="K97" s="133"/>
    </row>
    <row r="98" spans="2:11" ht="18.75" customHeight="1">
      <c r="B98" s="211" t="s">
        <v>34</v>
      </c>
      <c r="C98" s="212"/>
      <c r="D98" s="195"/>
      <c r="E98" s="46" t="s">
        <v>25</v>
      </c>
      <c r="F98" s="6">
        <f>SUM(F99:F102)</f>
        <v>23506.1</v>
      </c>
      <c r="G98" s="6">
        <f>SUM(G99:G102)</f>
        <v>23506.1</v>
      </c>
      <c r="H98" s="6">
        <f>SUM(H99:H102)</f>
        <v>7140.2</v>
      </c>
      <c r="I98" s="6">
        <f>SUM(I99:I102)</f>
        <v>-16365.899999999998</v>
      </c>
      <c r="J98" s="6">
        <f>H98/G98*100</f>
        <v>30.375944967476524</v>
      </c>
      <c r="K98" s="131"/>
    </row>
    <row r="99" spans="2:11" ht="26.25" customHeight="1">
      <c r="B99" s="202"/>
      <c r="C99" s="203"/>
      <c r="D99" s="196"/>
      <c r="E99" s="45" t="s">
        <v>8</v>
      </c>
      <c r="F99" s="16">
        <f aca="true" t="shared" si="4" ref="F99:H102">F94+F58+F27</f>
        <v>0</v>
      </c>
      <c r="G99" s="16">
        <f t="shared" si="4"/>
        <v>0</v>
      </c>
      <c r="H99" s="16">
        <f t="shared" si="4"/>
        <v>0</v>
      </c>
      <c r="I99" s="16">
        <f>I27+I38+I94</f>
        <v>0</v>
      </c>
      <c r="J99" s="16">
        <f>J27+J38+J94</f>
        <v>0</v>
      </c>
      <c r="K99" s="132"/>
    </row>
    <row r="100" spans="2:11" ht="24" customHeight="1">
      <c r="B100" s="202"/>
      <c r="C100" s="203"/>
      <c r="D100" s="196"/>
      <c r="E100" s="45" t="s">
        <v>26</v>
      </c>
      <c r="F100" s="16">
        <f t="shared" si="4"/>
        <v>0</v>
      </c>
      <c r="G100" s="16">
        <f t="shared" si="4"/>
        <v>0</v>
      </c>
      <c r="H100" s="16">
        <f t="shared" si="4"/>
        <v>0</v>
      </c>
      <c r="I100" s="4">
        <f>H100-G100</f>
        <v>0</v>
      </c>
      <c r="J100" s="4" t="e">
        <f>H100/G100*100</f>
        <v>#DIV/0!</v>
      </c>
      <c r="K100" s="132"/>
    </row>
    <row r="101" spans="2:12" ht="20.25" customHeight="1">
      <c r="B101" s="202"/>
      <c r="C101" s="203"/>
      <c r="D101" s="196"/>
      <c r="E101" s="5" t="s">
        <v>9</v>
      </c>
      <c r="F101" s="16">
        <f t="shared" si="4"/>
        <v>23506.1</v>
      </c>
      <c r="G101" s="16">
        <f t="shared" si="4"/>
        <v>23506.1</v>
      </c>
      <c r="H101" s="16">
        <f t="shared" si="4"/>
        <v>7140.2</v>
      </c>
      <c r="I101" s="4">
        <f>H101-G101</f>
        <v>-16365.899999999998</v>
      </c>
      <c r="J101" s="4">
        <f>H101/G101*100</f>
        <v>30.375944967476524</v>
      </c>
      <c r="K101" s="132"/>
      <c r="L101" s="72"/>
    </row>
    <row r="102" spans="2:13" ht="35.25" customHeight="1" thickBot="1">
      <c r="B102" s="213"/>
      <c r="C102" s="214"/>
      <c r="D102" s="197"/>
      <c r="E102" s="48" t="s">
        <v>27</v>
      </c>
      <c r="F102" s="53">
        <f t="shared" si="4"/>
        <v>0</v>
      </c>
      <c r="G102" s="53">
        <f t="shared" si="4"/>
        <v>0</v>
      </c>
      <c r="H102" s="53">
        <f t="shared" si="4"/>
        <v>0</v>
      </c>
      <c r="I102" s="53">
        <f>I30+I41+I97</f>
        <v>0</v>
      </c>
      <c r="J102" s="53">
        <f>J30+J41+J97</f>
        <v>0</v>
      </c>
      <c r="K102" s="155"/>
      <c r="M102" s="26"/>
    </row>
    <row r="103" spans="2:13" ht="20.25" customHeight="1" thickBot="1">
      <c r="B103" s="224" t="s">
        <v>89</v>
      </c>
      <c r="C103" s="225"/>
      <c r="D103" s="77"/>
      <c r="E103" s="78"/>
      <c r="F103" s="79"/>
      <c r="G103" s="79"/>
      <c r="H103" s="79"/>
      <c r="I103" s="79"/>
      <c r="J103" s="79"/>
      <c r="K103" s="80"/>
      <c r="M103" s="26"/>
    </row>
    <row r="104" spans="2:11" ht="18" customHeight="1">
      <c r="B104" s="200" t="s">
        <v>90</v>
      </c>
      <c r="C104" s="201"/>
      <c r="D104" s="209"/>
      <c r="E104" s="51" t="s">
        <v>25</v>
      </c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164"/>
    </row>
    <row r="105" spans="2:11" ht="31.5" customHeight="1">
      <c r="B105" s="202"/>
      <c r="C105" s="203"/>
      <c r="D105" s="196"/>
      <c r="E105" s="45" t="s">
        <v>8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32"/>
    </row>
    <row r="106" spans="2:11" ht="38.25" customHeight="1">
      <c r="B106" s="202"/>
      <c r="C106" s="203"/>
      <c r="D106" s="196"/>
      <c r="E106" s="45" t="s">
        <v>26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32"/>
    </row>
    <row r="107" spans="2:12" ht="19.5" customHeight="1">
      <c r="B107" s="202"/>
      <c r="C107" s="203"/>
      <c r="D107" s="196"/>
      <c r="E107" s="5" t="s">
        <v>9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32"/>
      <c r="L107" s="72"/>
    </row>
    <row r="108" spans="2:13" ht="35.25" customHeight="1" thickBot="1">
      <c r="B108" s="204"/>
      <c r="C108" s="205"/>
      <c r="D108" s="210"/>
      <c r="E108" s="12" t="s">
        <v>27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33"/>
      <c r="M108" s="26"/>
    </row>
    <row r="109" spans="2:15" ht="21.75" customHeight="1">
      <c r="B109" s="215" t="s">
        <v>36</v>
      </c>
      <c r="C109" s="216"/>
      <c r="D109" s="125"/>
      <c r="E109" s="46" t="s">
        <v>25</v>
      </c>
      <c r="F109" s="6">
        <f>SUM(F110:F113)</f>
        <v>23506.1</v>
      </c>
      <c r="G109" s="6">
        <f>SUM(G110:G113)</f>
        <v>23506.1</v>
      </c>
      <c r="H109" s="6">
        <f>SUM(H110:H113)</f>
        <v>7140.2</v>
      </c>
      <c r="I109" s="6">
        <f>SUM(I110:I113)</f>
        <v>-16365.899999999998</v>
      </c>
      <c r="J109" s="6">
        <f>H109/G109*100</f>
        <v>30.375944967476524</v>
      </c>
      <c r="K109" s="128"/>
      <c r="O109" s="26"/>
    </row>
    <row r="110" spans="2:11" ht="27.75" customHeight="1">
      <c r="B110" s="217"/>
      <c r="C110" s="218"/>
      <c r="D110" s="126"/>
      <c r="E110" s="45" t="s">
        <v>8</v>
      </c>
      <c r="F110" s="4">
        <f>F99</f>
        <v>0</v>
      </c>
      <c r="G110" s="4">
        <f>G99</f>
        <v>0</v>
      </c>
      <c r="H110" s="4">
        <f>H99</f>
        <v>0</v>
      </c>
      <c r="I110" s="4">
        <f>I99</f>
        <v>0</v>
      </c>
      <c r="J110" s="4">
        <f>J99</f>
        <v>0</v>
      </c>
      <c r="K110" s="129"/>
    </row>
    <row r="111" spans="2:11" ht="32.25" customHeight="1">
      <c r="B111" s="217"/>
      <c r="C111" s="218"/>
      <c r="D111" s="126"/>
      <c r="E111" s="45" t="s">
        <v>26</v>
      </c>
      <c r="F111" s="4">
        <f aca="true" t="shared" si="5" ref="F111:J113">F100</f>
        <v>0</v>
      </c>
      <c r="G111" s="4">
        <f t="shared" si="5"/>
        <v>0</v>
      </c>
      <c r="H111" s="4">
        <f t="shared" si="5"/>
        <v>0</v>
      </c>
      <c r="I111" s="4">
        <f t="shared" si="5"/>
        <v>0</v>
      </c>
      <c r="J111" s="4" t="e">
        <f>H111/G111*100</f>
        <v>#DIV/0!</v>
      </c>
      <c r="K111" s="129"/>
    </row>
    <row r="112" spans="2:11" ht="21" customHeight="1">
      <c r="B112" s="217"/>
      <c r="C112" s="218"/>
      <c r="D112" s="126"/>
      <c r="E112" s="45" t="s">
        <v>9</v>
      </c>
      <c r="F112" s="4">
        <f t="shared" si="5"/>
        <v>23506.1</v>
      </c>
      <c r="G112" s="4">
        <f t="shared" si="5"/>
        <v>23506.1</v>
      </c>
      <c r="H112" s="4">
        <f t="shared" si="5"/>
        <v>7140.2</v>
      </c>
      <c r="I112" s="4">
        <f>H112-G112</f>
        <v>-16365.899999999998</v>
      </c>
      <c r="J112" s="4">
        <f>H112/G112*100</f>
        <v>30.375944967476524</v>
      </c>
      <c r="K112" s="129"/>
    </row>
    <row r="113" spans="2:11" ht="33.75" customHeight="1" thickBot="1">
      <c r="B113" s="219"/>
      <c r="C113" s="220"/>
      <c r="D113" s="127"/>
      <c r="E113" s="47" t="s">
        <v>27</v>
      </c>
      <c r="F113" s="13">
        <f t="shared" si="5"/>
        <v>0</v>
      </c>
      <c r="G113" s="13">
        <f t="shared" si="5"/>
        <v>0</v>
      </c>
      <c r="H113" s="13">
        <f t="shared" si="5"/>
        <v>0</v>
      </c>
      <c r="I113" s="13">
        <f t="shared" si="5"/>
        <v>0</v>
      </c>
      <c r="J113" s="13">
        <f t="shared" si="5"/>
        <v>0</v>
      </c>
      <c r="K113" s="130"/>
    </row>
    <row r="114" spans="2:11" ht="22.5" customHeight="1" thickBot="1">
      <c r="B114" s="198" t="s">
        <v>35</v>
      </c>
      <c r="C114" s="199"/>
      <c r="D114" s="54"/>
      <c r="E114" s="54"/>
      <c r="F114" s="54"/>
      <c r="G114" s="54"/>
      <c r="H114" s="62"/>
      <c r="I114" s="54"/>
      <c r="J114" s="54"/>
      <c r="K114" s="55"/>
    </row>
    <row r="115" spans="2:15" ht="21.75" customHeight="1">
      <c r="B115" s="215" t="s">
        <v>91</v>
      </c>
      <c r="C115" s="216"/>
      <c r="D115" s="125"/>
      <c r="E115" s="73" t="s">
        <v>25</v>
      </c>
      <c r="F115" s="6">
        <f>SUM(F116:F119)</f>
        <v>0</v>
      </c>
      <c r="G115" s="6">
        <f>SUM(G116:G119)</f>
        <v>0</v>
      </c>
      <c r="H115" s="6">
        <f>SUM(H116:H119)</f>
        <v>0</v>
      </c>
      <c r="I115" s="6">
        <f>SUM(I116:I119)</f>
        <v>0</v>
      </c>
      <c r="J115" s="6">
        <v>0</v>
      </c>
      <c r="K115" s="128"/>
      <c r="O115" s="26"/>
    </row>
    <row r="116" spans="2:11" ht="27.75" customHeight="1">
      <c r="B116" s="217"/>
      <c r="C116" s="218"/>
      <c r="D116" s="126"/>
      <c r="E116" s="74" t="s">
        <v>8</v>
      </c>
      <c r="F116" s="4">
        <f aca="true" t="shared" si="6" ref="F116:J117">F105</f>
        <v>0</v>
      </c>
      <c r="G116" s="4">
        <f t="shared" si="6"/>
        <v>0</v>
      </c>
      <c r="H116" s="4">
        <f t="shared" si="6"/>
        <v>0</v>
      </c>
      <c r="I116" s="4">
        <f t="shared" si="6"/>
        <v>0</v>
      </c>
      <c r="J116" s="4">
        <f t="shared" si="6"/>
        <v>0</v>
      </c>
      <c r="K116" s="129"/>
    </row>
    <row r="117" spans="2:11" ht="32.25" customHeight="1">
      <c r="B117" s="217"/>
      <c r="C117" s="218"/>
      <c r="D117" s="126"/>
      <c r="E117" s="74" t="s">
        <v>26</v>
      </c>
      <c r="F117" s="4">
        <f t="shared" si="6"/>
        <v>0</v>
      </c>
      <c r="G117" s="4">
        <f t="shared" si="6"/>
        <v>0</v>
      </c>
      <c r="H117" s="4">
        <f t="shared" si="6"/>
        <v>0</v>
      </c>
      <c r="I117" s="4">
        <f t="shared" si="6"/>
        <v>0</v>
      </c>
      <c r="J117" s="4">
        <f t="shared" si="6"/>
        <v>0</v>
      </c>
      <c r="K117" s="129"/>
    </row>
    <row r="118" spans="2:11" ht="21" customHeight="1">
      <c r="B118" s="217"/>
      <c r="C118" s="218"/>
      <c r="D118" s="126"/>
      <c r="E118" s="74" t="s">
        <v>9</v>
      </c>
      <c r="F118" s="4">
        <f aca="true" t="shared" si="7" ref="F118:H119">F107</f>
        <v>0</v>
      </c>
      <c r="G118" s="4">
        <f t="shared" si="7"/>
        <v>0</v>
      </c>
      <c r="H118" s="4">
        <f t="shared" si="7"/>
        <v>0</v>
      </c>
      <c r="I118" s="4">
        <f>H118-G118</f>
        <v>0</v>
      </c>
      <c r="J118" s="4">
        <f>J107</f>
        <v>0</v>
      </c>
      <c r="K118" s="129"/>
    </row>
    <row r="119" spans="2:11" ht="33.75" customHeight="1" thickBot="1">
      <c r="B119" s="219"/>
      <c r="C119" s="220"/>
      <c r="D119" s="127"/>
      <c r="E119" s="75" t="s">
        <v>27</v>
      </c>
      <c r="F119" s="13">
        <f t="shared" si="7"/>
        <v>0</v>
      </c>
      <c r="G119" s="13">
        <f t="shared" si="7"/>
        <v>0</v>
      </c>
      <c r="H119" s="13">
        <f t="shared" si="7"/>
        <v>0</v>
      </c>
      <c r="I119" s="13">
        <f>I108</f>
        <v>0</v>
      </c>
      <c r="J119" s="13">
        <f>J108</f>
        <v>0</v>
      </c>
      <c r="K119" s="130"/>
    </row>
    <row r="120" spans="2:15" ht="21.75" customHeight="1">
      <c r="B120" s="215" t="s">
        <v>92</v>
      </c>
      <c r="C120" s="216"/>
      <c r="D120" s="125"/>
      <c r="E120" s="73" t="s">
        <v>25</v>
      </c>
      <c r="F120" s="6">
        <f>SUM(F121:F124)</f>
        <v>23506.1</v>
      </c>
      <c r="G120" s="6">
        <f>SUM(G121:G124)</f>
        <v>23506.1</v>
      </c>
      <c r="H120" s="6">
        <f>SUM(H121:H124)</f>
        <v>7140.2</v>
      </c>
      <c r="I120" s="6">
        <f>SUM(I121:I124)</f>
        <v>-16365.899999999998</v>
      </c>
      <c r="J120" s="6">
        <f>H120/G120*100</f>
        <v>30.375944967476524</v>
      </c>
      <c r="K120" s="128"/>
      <c r="O120" s="26"/>
    </row>
    <row r="121" spans="2:11" ht="27.75" customHeight="1">
      <c r="B121" s="217"/>
      <c r="C121" s="218"/>
      <c r="D121" s="126"/>
      <c r="E121" s="74" t="s">
        <v>8</v>
      </c>
      <c r="F121" s="4">
        <f>F110</f>
        <v>0</v>
      </c>
      <c r="G121" s="4">
        <f>G110</f>
        <v>0</v>
      </c>
      <c r="H121" s="4">
        <f>H110</f>
        <v>0</v>
      </c>
      <c r="I121" s="4">
        <f>I110</f>
        <v>0</v>
      </c>
      <c r="J121" s="4">
        <f>J110</f>
        <v>0</v>
      </c>
      <c r="K121" s="129"/>
    </row>
    <row r="122" spans="2:11" ht="32.25" customHeight="1">
      <c r="B122" s="217"/>
      <c r="C122" s="218"/>
      <c r="D122" s="126"/>
      <c r="E122" s="74" t="s">
        <v>26</v>
      </c>
      <c r="F122" s="4">
        <f>F111</f>
        <v>0</v>
      </c>
      <c r="G122" s="4">
        <f>G111</f>
        <v>0</v>
      </c>
      <c r="H122" s="4">
        <f>H111</f>
        <v>0</v>
      </c>
      <c r="I122" s="4">
        <f>I111</f>
        <v>0</v>
      </c>
      <c r="J122" s="4" t="e">
        <f>H122/G122*100</f>
        <v>#DIV/0!</v>
      </c>
      <c r="K122" s="129"/>
    </row>
    <row r="123" spans="2:11" ht="21" customHeight="1">
      <c r="B123" s="217"/>
      <c r="C123" s="218"/>
      <c r="D123" s="126"/>
      <c r="E123" s="74" t="s">
        <v>9</v>
      </c>
      <c r="F123" s="4">
        <f aca="true" t="shared" si="8" ref="F123:H124">F112</f>
        <v>23506.1</v>
      </c>
      <c r="G123" s="4">
        <f t="shared" si="8"/>
        <v>23506.1</v>
      </c>
      <c r="H123" s="4">
        <f t="shared" si="8"/>
        <v>7140.2</v>
      </c>
      <c r="I123" s="4">
        <f>H123-G123</f>
        <v>-16365.899999999998</v>
      </c>
      <c r="J123" s="4">
        <f>H123/G123*100</f>
        <v>30.375944967476524</v>
      </c>
      <c r="K123" s="129"/>
    </row>
    <row r="124" spans="2:11" ht="33.75" customHeight="1" thickBot="1">
      <c r="B124" s="219"/>
      <c r="C124" s="220"/>
      <c r="D124" s="127"/>
      <c r="E124" s="75" t="s">
        <v>27</v>
      </c>
      <c r="F124" s="13">
        <f t="shared" si="8"/>
        <v>0</v>
      </c>
      <c r="G124" s="13">
        <f t="shared" si="8"/>
        <v>0</v>
      </c>
      <c r="H124" s="13">
        <f t="shared" si="8"/>
        <v>0</v>
      </c>
      <c r="I124" s="13">
        <f>I113</f>
        <v>0</v>
      </c>
      <c r="J124" s="13">
        <f>J113</f>
        <v>0</v>
      </c>
      <c r="K124" s="130"/>
    </row>
    <row r="125" spans="2:15" ht="25.5" customHeight="1">
      <c r="B125" s="134" t="s">
        <v>37</v>
      </c>
      <c r="C125" s="135"/>
      <c r="D125" s="119" t="s">
        <v>59</v>
      </c>
      <c r="E125" s="46" t="s">
        <v>25</v>
      </c>
      <c r="F125" s="6">
        <f>SUM(F126:F129)</f>
        <v>23326.1</v>
      </c>
      <c r="G125" s="6">
        <f>SUM(G126:G129)</f>
        <v>23326.1</v>
      </c>
      <c r="H125" s="6">
        <f>SUM(H126:H129)</f>
        <v>7050.2</v>
      </c>
      <c r="I125" s="6">
        <f>SUM(I126:I129)</f>
        <v>-16269.8</v>
      </c>
      <c r="J125" s="8">
        <f>H125/G125*100</f>
        <v>30.22451245600422</v>
      </c>
      <c r="K125" s="206"/>
      <c r="O125" s="26"/>
    </row>
    <row r="126" spans="2:11" ht="33.75" customHeight="1">
      <c r="B126" s="136"/>
      <c r="C126" s="137"/>
      <c r="D126" s="120"/>
      <c r="E126" s="45" t="s">
        <v>8</v>
      </c>
      <c r="F126" s="4">
        <f>F17+F22+F33+F38+F89</f>
        <v>0</v>
      </c>
      <c r="G126" s="4">
        <f>G17+G22+G33+G38+G89</f>
        <v>0</v>
      </c>
      <c r="H126" s="4">
        <f>H17+H22+H33+H38+H89</f>
        <v>0</v>
      </c>
      <c r="I126" s="4">
        <f>I17+I22+I33+I89</f>
        <v>0</v>
      </c>
      <c r="J126" s="4">
        <v>0</v>
      </c>
      <c r="K126" s="207"/>
    </row>
    <row r="127" spans="2:11" ht="25.5">
      <c r="B127" s="136"/>
      <c r="C127" s="137"/>
      <c r="D127" s="120"/>
      <c r="E127" s="45" t="s">
        <v>26</v>
      </c>
      <c r="F127" s="4">
        <f>F18+F23+F34+F39+F54+F90</f>
        <v>0</v>
      </c>
      <c r="G127" s="4">
        <f>G18+G23+G34+G39+G54+G90</f>
        <v>0</v>
      </c>
      <c r="H127" s="4">
        <f>H18+H23+H34+H39+H90</f>
        <v>0</v>
      </c>
      <c r="I127" s="4">
        <f>I18+I23+I34+I90</f>
        <v>0</v>
      </c>
      <c r="J127" s="4" t="e">
        <f>H127/G127*100</f>
        <v>#DIV/0!</v>
      </c>
      <c r="K127" s="207"/>
    </row>
    <row r="128" spans="2:11" ht="27" customHeight="1">
      <c r="B128" s="136"/>
      <c r="C128" s="137"/>
      <c r="D128" s="120"/>
      <c r="E128" s="45" t="s">
        <v>9</v>
      </c>
      <c r="F128" s="4">
        <f>F19+F24+F35+F40+F55+F91</f>
        <v>23326.1</v>
      </c>
      <c r="G128" s="4">
        <f>G19+G24+G35+G40+G55+G91</f>
        <v>23326.1</v>
      </c>
      <c r="H128" s="4">
        <f>H29+H60+H91</f>
        <v>7050.2</v>
      </c>
      <c r="I128" s="4">
        <f>I19+I24+I35+I91</f>
        <v>-16269.8</v>
      </c>
      <c r="J128" s="4">
        <f>H128/G128*100</f>
        <v>30.22451245600422</v>
      </c>
      <c r="K128" s="207"/>
    </row>
    <row r="129" spans="2:11" ht="35.25" customHeight="1" thickBot="1">
      <c r="B129" s="138"/>
      <c r="C129" s="139"/>
      <c r="D129" s="121"/>
      <c r="E129" s="47" t="s">
        <v>27</v>
      </c>
      <c r="F129" s="13">
        <f>F20+F25+F36+F92</f>
        <v>0</v>
      </c>
      <c r="G129" s="13">
        <f>G20+G25+G36+G92</f>
        <v>0</v>
      </c>
      <c r="H129" s="13">
        <f>H20+H25+H36+H92</f>
        <v>0</v>
      </c>
      <c r="I129" s="13">
        <f>I20+I25+I36+I92</f>
        <v>0</v>
      </c>
      <c r="J129" s="13">
        <v>0</v>
      </c>
      <c r="K129" s="208"/>
    </row>
    <row r="130" spans="2:11" ht="15" customHeight="1">
      <c r="B130" s="134" t="s">
        <v>65</v>
      </c>
      <c r="C130" s="135"/>
      <c r="D130" s="119" t="s">
        <v>47</v>
      </c>
      <c r="E130" s="46" t="s">
        <v>25</v>
      </c>
      <c r="F130" s="6">
        <f>SUM(F131:F134)</f>
        <v>30</v>
      </c>
      <c r="G130" s="6">
        <f>SUM(G131:G134)</f>
        <v>30</v>
      </c>
      <c r="H130" s="6">
        <f>SUM(H131:H134)</f>
        <v>0</v>
      </c>
      <c r="I130" s="6">
        <f>SUM(I131:I134)</f>
        <v>-30</v>
      </c>
      <c r="J130" s="6">
        <f>H130/F130*100</f>
        <v>0</v>
      </c>
      <c r="K130" s="131"/>
    </row>
    <row r="131" spans="2:11" ht="26.25" customHeight="1">
      <c r="B131" s="136"/>
      <c r="C131" s="137"/>
      <c r="D131" s="120"/>
      <c r="E131" s="45" t="s">
        <v>8</v>
      </c>
      <c r="F131" s="4">
        <f>F64</f>
        <v>0</v>
      </c>
      <c r="G131" s="4">
        <f>G64</f>
        <v>0</v>
      </c>
      <c r="H131" s="4">
        <f>H64</f>
        <v>0</v>
      </c>
      <c r="I131" s="4">
        <f>I64</f>
        <v>0</v>
      </c>
      <c r="J131" s="4">
        <f>J64</f>
        <v>0</v>
      </c>
      <c r="K131" s="132"/>
    </row>
    <row r="132" spans="2:11" ht="25.5" customHeight="1">
      <c r="B132" s="136"/>
      <c r="C132" s="137"/>
      <c r="D132" s="120"/>
      <c r="E132" s="45" t="s">
        <v>26</v>
      </c>
      <c r="F132" s="4">
        <f aca="true" t="shared" si="9" ref="F132:J134">F65</f>
        <v>0</v>
      </c>
      <c r="G132" s="4">
        <f t="shared" si="9"/>
        <v>0</v>
      </c>
      <c r="H132" s="4">
        <f t="shared" si="9"/>
        <v>0</v>
      </c>
      <c r="I132" s="4">
        <f t="shared" si="9"/>
        <v>0</v>
      </c>
      <c r="J132" s="4" t="e">
        <f>H132/G132*100</f>
        <v>#DIV/0!</v>
      </c>
      <c r="K132" s="132"/>
    </row>
    <row r="133" spans="2:11" ht="19.5" customHeight="1">
      <c r="B133" s="136"/>
      <c r="C133" s="137"/>
      <c r="D133" s="120"/>
      <c r="E133" s="45" t="s">
        <v>9</v>
      </c>
      <c r="F133" s="4">
        <f t="shared" si="9"/>
        <v>30</v>
      </c>
      <c r="G133" s="4">
        <f t="shared" si="9"/>
        <v>30</v>
      </c>
      <c r="H133" s="4">
        <f t="shared" si="9"/>
        <v>0</v>
      </c>
      <c r="I133" s="4">
        <f t="shared" si="9"/>
        <v>-30</v>
      </c>
      <c r="J133" s="4">
        <f>H133/G133*100</f>
        <v>0</v>
      </c>
      <c r="K133" s="132"/>
    </row>
    <row r="134" spans="2:11" ht="33" customHeight="1" thickBot="1">
      <c r="B134" s="138"/>
      <c r="C134" s="139"/>
      <c r="D134" s="121"/>
      <c r="E134" s="47" t="s">
        <v>27</v>
      </c>
      <c r="F134" s="4">
        <f t="shared" si="9"/>
        <v>0</v>
      </c>
      <c r="G134" s="4">
        <f t="shared" si="9"/>
        <v>0</v>
      </c>
      <c r="H134" s="4">
        <f t="shared" si="9"/>
        <v>0</v>
      </c>
      <c r="I134" s="4">
        <f t="shared" si="9"/>
        <v>0</v>
      </c>
      <c r="J134" s="4">
        <f t="shared" si="9"/>
        <v>0</v>
      </c>
      <c r="K134" s="133"/>
    </row>
    <row r="135" spans="2:11" ht="19.5" customHeight="1" thickBot="1">
      <c r="B135" s="134" t="s">
        <v>64</v>
      </c>
      <c r="C135" s="135"/>
      <c r="D135" s="119" t="s">
        <v>1</v>
      </c>
      <c r="E135" s="46" t="s">
        <v>25</v>
      </c>
      <c r="F135" s="6">
        <f>SUM(F136:F139)</f>
        <v>90</v>
      </c>
      <c r="G135" s="6">
        <f>SUM(G136:G139)</f>
        <v>90</v>
      </c>
      <c r="H135" s="6">
        <f>SUM(H136:H139)</f>
        <v>90</v>
      </c>
      <c r="I135" s="6">
        <f>SUM(I136:I139)</f>
        <v>0</v>
      </c>
      <c r="J135" s="6">
        <f>H135/F135*100</f>
        <v>100</v>
      </c>
      <c r="K135" s="131"/>
    </row>
    <row r="136" spans="2:11" ht="24.75" customHeight="1" thickBot="1">
      <c r="B136" s="136"/>
      <c r="C136" s="137"/>
      <c r="D136" s="120"/>
      <c r="E136" s="45" t="s">
        <v>8</v>
      </c>
      <c r="F136" s="4">
        <f aca="true" t="shared" si="10" ref="F136:H139">F43+F74+F79</f>
        <v>0</v>
      </c>
      <c r="G136" s="4">
        <f t="shared" si="10"/>
        <v>0</v>
      </c>
      <c r="H136" s="4">
        <f t="shared" si="10"/>
        <v>0</v>
      </c>
      <c r="I136" s="4">
        <f>I74+I79</f>
        <v>0</v>
      </c>
      <c r="J136" s="6">
        <v>0</v>
      </c>
      <c r="K136" s="132"/>
    </row>
    <row r="137" spans="2:11" ht="27.75" customHeight="1" thickBot="1">
      <c r="B137" s="136"/>
      <c r="C137" s="137"/>
      <c r="D137" s="120"/>
      <c r="E137" s="45" t="s">
        <v>26</v>
      </c>
      <c r="F137" s="4">
        <f t="shared" si="10"/>
        <v>0</v>
      </c>
      <c r="G137" s="4">
        <f t="shared" si="10"/>
        <v>0</v>
      </c>
      <c r="H137" s="4">
        <f t="shared" si="10"/>
        <v>0</v>
      </c>
      <c r="I137" s="4">
        <f>I75+I80</f>
        <v>0</v>
      </c>
      <c r="J137" s="6" t="e">
        <f>H137/F137*100</f>
        <v>#DIV/0!</v>
      </c>
      <c r="K137" s="132"/>
    </row>
    <row r="138" spans="2:11" ht="24" customHeight="1" thickBot="1">
      <c r="B138" s="136"/>
      <c r="C138" s="137"/>
      <c r="D138" s="120"/>
      <c r="E138" s="45" t="s">
        <v>9</v>
      </c>
      <c r="F138" s="4">
        <f t="shared" si="10"/>
        <v>90</v>
      </c>
      <c r="G138" s="4">
        <f t="shared" si="10"/>
        <v>90</v>
      </c>
      <c r="H138" s="4">
        <f t="shared" si="10"/>
        <v>90</v>
      </c>
      <c r="I138" s="4">
        <f>I76+I81</f>
        <v>0</v>
      </c>
      <c r="J138" s="6">
        <f>H138/F138*100</f>
        <v>100</v>
      </c>
      <c r="K138" s="132"/>
    </row>
    <row r="139" spans="2:11" ht="29.25" customHeight="1" thickBot="1">
      <c r="B139" s="138"/>
      <c r="C139" s="139"/>
      <c r="D139" s="121"/>
      <c r="E139" s="47" t="s">
        <v>27</v>
      </c>
      <c r="F139" s="4">
        <f t="shared" si="10"/>
        <v>0</v>
      </c>
      <c r="G139" s="4">
        <f t="shared" si="10"/>
        <v>0</v>
      </c>
      <c r="H139" s="4">
        <f t="shared" si="10"/>
        <v>0</v>
      </c>
      <c r="I139" s="4">
        <f>I77+I82</f>
        <v>0</v>
      </c>
      <c r="J139" s="6">
        <v>0</v>
      </c>
      <c r="K139" s="133"/>
    </row>
    <row r="140" spans="2:11" ht="15.75" customHeight="1">
      <c r="B140" s="134" t="s">
        <v>63</v>
      </c>
      <c r="C140" s="135"/>
      <c r="D140" s="119" t="s">
        <v>50</v>
      </c>
      <c r="E140" s="46" t="s">
        <v>25</v>
      </c>
      <c r="F140" s="6">
        <f>SUM(F141:F144)</f>
        <v>60</v>
      </c>
      <c r="G140" s="6">
        <f>SUM(G141:G144)</f>
        <v>60</v>
      </c>
      <c r="H140" s="6">
        <f>SUM(H141:H144)</f>
        <v>0</v>
      </c>
      <c r="I140" s="6">
        <f>SUM(I141:I144)</f>
        <v>-60</v>
      </c>
      <c r="J140" s="6">
        <f>H140/F140*100</f>
        <v>0</v>
      </c>
      <c r="K140" s="131"/>
    </row>
    <row r="141" spans="2:11" ht="30.75" customHeight="1">
      <c r="B141" s="136"/>
      <c r="C141" s="137"/>
      <c r="D141" s="120"/>
      <c r="E141" s="45" t="s">
        <v>8</v>
      </c>
      <c r="F141" s="4">
        <f>F69+F84</f>
        <v>0</v>
      </c>
      <c r="G141" s="4">
        <f>G69+G84</f>
        <v>0</v>
      </c>
      <c r="H141" s="4">
        <f>H69+H84</f>
        <v>0</v>
      </c>
      <c r="I141" s="4">
        <f>I69+I84</f>
        <v>0</v>
      </c>
      <c r="J141" s="4">
        <f>J69+J84</f>
        <v>0</v>
      </c>
      <c r="K141" s="132"/>
    </row>
    <row r="142" spans="2:11" ht="27" customHeight="1">
      <c r="B142" s="136"/>
      <c r="C142" s="137"/>
      <c r="D142" s="120"/>
      <c r="E142" s="45" t="s">
        <v>26</v>
      </c>
      <c r="F142" s="4">
        <f aca="true" t="shared" si="11" ref="F142:J144">F70+F85</f>
        <v>0</v>
      </c>
      <c r="G142" s="4">
        <f t="shared" si="11"/>
        <v>0</v>
      </c>
      <c r="H142" s="4">
        <f t="shared" si="11"/>
        <v>0</v>
      </c>
      <c r="I142" s="4">
        <f t="shared" si="11"/>
        <v>0</v>
      </c>
      <c r="J142" s="4" t="e">
        <f>H142/F142*100</f>
        <v>#DIV/0!</v>
      </c>
      <c r="K142" s="132"/>
    </row>
    <row r="143" spans="2:11" ht="24" customHeight="1">
      <c r="B143" s="136"/>
      <c r="C143" s="137"/>
      <c r="D143" s="120"/>
      <c r="E143" s="45" t="s">
        <v>9</v>
      </c>
      <c r="F143" s="4">
        <f t="shared" si="11"/>
        <v>60</v>
      </c>
      <c r="G143" s="4">
        <f t="shared" si="11"/>
        <v>60</v>
      </c>
      <c r="H143" s="4">
        <f t="shared" si="11"/>
        <v>0</v>
      </c>
      <c r="I143" s="4">
        <f t="shared" si="11"/>
        <v>-60</v>
      </c>
      <c r="J143" s="4">
        <f>H143/F143*100</f>
        <v>0</v>
      </c>
      <c r="K143" s="132"/>
    </row>
    <row r="144" spans="2:11" ht="30.75" customHeight="1" thickBot="1">
      <c r="B144" s="138"/>
      <c r="C144" s="139"/>
      <c r="D144" s="121"/>
      <c r="E144" s="47" t="s">
        <v>27</v>
      </c>
      <c r="F144" s="4">
        <f t="shared" si="11"/>
        <v>0</v>
      </c>
      <c r="G144" s="4">
        <f t="shared" si="11"/>
        <v>0</v>
      </c>
      <c r="H144" s="4">
        <f t="shared" si="11"/>
        <v>0</v>
      </c>
      <c r="I144" s="4">
        <f t="shared" si="11"/>
        <v>0</v>
      </c>
      <c r="J144" s="4">
        <f t="shared" si="11"/>
        <v>0</v>
      </c>
      <c r="K144" s="133"/>
    </row>
    <row r="145" spans="2:11" ht="30.75" customHeight="1">
      <c r="B145" s="67"/>
      <c r="C145" s="67"/>
      <c r="D145" s="68"/>
      <c r="E145" s="68"/>
      <c r="F145" s="69"/>
      <c r="G145" s="69"/>
      <c r="H145" s="69"/>
      <c r="I145" s="69"/>
      <c r="J145" s="69"/>
      <c r="K145" s="27"/>
    </row>
    <row r="146" spans="2:11" ht="33" customHeight="1">
      <c r="B146" s="43"/>
      <c r="C146" s="98" t="s">
        <v>38</v>
      </c>
      <c r="D146" s="98"/>
      <c r="E146" s="30" t="s">
        <v>81</v>
      </c>
      <c r="F146" s="32" t="s">
        <v>18</v>
      </c>
      <c r="G146" s="99" t="s">
        <v>69</v>
      </c>
      <c r="H146" s="99"/>
      <c r="I146" s="31"/>
      <c r="J146" s="165" t="s">
        <v>70</v>
      </c>
      <c r="K146" s="165"/>
    </row>
    <row r="147" spans="2:11" ht="25.5">
      <c r="B147" s="37"/>
      <c r="C147" s="140" t="s">
        <v>10</v>
      </c>
      <c r="D147" s="140"/>
      <c r="E147" s="38" t="s">
        <v>79</v>
      </c>
      <c r="F147" s="33" t="s">
        <v>11</v>
      </c>
      <c r="G147" s="96" t="s">
        <v>14</v>
      </c>
      <c r="H147" s="96"/>
      <c r="I147" s="28" t="s">
        <v>11</v>
      </c>
      <c r="J147" s="97" t="s">
        <v>12</v>
      </c>
      <c r="K147" s="97"/>
    </row>
    <row r="148" spans="2:11" ht="15.75" customHeight="1">
      <c r="B148" s="64"/>
      <c r="C148" s="63"/>
      <c r="D148" s="63"/>
      <c r="E148" s="63"/>
      <c r="F148" s="33"/>
      <c r="G148" s="99" t="s">
        <v>74</v>
      </c>
      <c r="H148" s="99"/>
      <c r="I148" s="31"/>
      <c r="J148" s="165" t="s">
        <v>75</v>
      </c>
      <c r="K148" s="165"/>
    </row>
    <row r="149" spans="2:11" ht="15" customHeight="1">
      <c r="B149" s="64"/>
      <c r="C149" s="63"/>
      <c r="D149" s="63"/>
      <c r="E149" s="63"/>
      <c r="F149" s="33"/>
      <c r="G149" s="96" t="s">
        <v>14</v>
      </c>
      <c r="H149" s="96"/>
      <c r="I149" s="28" t="s">
        <v>11</v>
      </c>
      <c r="J149" s="97" t="s">
        <v>12</v>
      </c>
      <c r="K149" s="97"/>
    </row>
    <row r="150" spans="2:11" ht="15.75" customHeight="1">
      <c r="B150" s="64"/>
      <c r="C150" s="63"/>
      <c r="D150" s="63"/>
      <c r="E150" s="63"/>
      <c r="F150" s="33"/>
      <c r="G150" s="99" t="s">
        <v>76</v>
      </c>
      <c r="H150" s="99"/>
      <c r="I150" s="31"/>
      <c r="J150" s="165" t="s">
        <v>82</v>
      </c>
      <c r="K150" s="165"/>
    </row>
    <row r="151" spans="2:11" ht="15" customHeight="1">
      <c r="B151" s="37"/>
      <c r="C151" s="37"/>
      <c r="D151" s="37"/>
      <c r="E151" s="37"/>
      <c r="F151" s="34"/>
      <c r="G151" s="96" t="s">
        <v>14</v>
      </c>
      <c r="H151" s="96"/>
      <c r="I151" s="28" t="s">
        <v>11</v>
      </c>
      <c r="J151" s="97" t="s">
        <v>12</v>
      </c>
      <c r="K151" s="97"/>
    </row>
    <row r="152" spans="2:11" ht="34.5" customHeight="1">
      <c r="B152" s="37"/>
      <c r="C152" s="98" t="s">
        <v>107</v>
      </c>
      <c r="D152" s="98"/>
      <c r="E152" s="29" t="s">
        <v>66</v>
      </c>
      <c r="F152" s="32" t="s">
        <v>19</v>
      </c>
      <c r="G152" s="99"/>
      <c r="H152" s="100"/>
      <c r="I152" s="31"/>
      <c r="J152" s="101"/>
      <c r="K152" s="101"/>
    </row>
    <row r="153" spans="2:11" ht="15">
      <c r="B153" s="36"/>
      <c r="C153" s="94" t="s">
        <v>60</v>
      </c>
      <c r="D153" s="95"/>
      <c r="E153" s="38" t="s">
        <v>13</v>
      </c>
      <c r="F153" s="33" t="s">
        <v>11</v>
      </c>
      <c r="G153" s="96" t="s">
        <v>14</v>
      </c>
      <c r="H153" s="96"/>
      <c r="I153" s="28" t="s">
        <v>11</v>
      </c>
      <c r="J153" s="97" t="s">
        <v>12</v>
      </c>
      <c r="K153" s="97"/>
    </row>
    <row r="154" spans="2:11" ht="15">
      <c r="B154" s="36"/>
      <c r="C154" s="36"/>
      <c r="D154" s="36"/>
      <c r="E154" s="36"/>
      <c r="F154" s="35"/>
      <c r="G154" s="36"/>
      <c r="H154" s="35"/>
      <c r="I154" s="36"/>
      <c r="J154" s="36"/>
      <c r="K154" s="35"/>
    </row>
    <row r="155" spans="2:11" ht="34.5" customHeight="1">
      <c r="B155" s="41"/>
      <c r="C155" s="98" t="s">
        <v>1</v>
      </c>
      <c r="D155" s="98"/>
      <c r="E155" s="29" t="s">
        <v>67</v>
      </c>
      <c r="F155" s="32" t="s">
        <v>19</v>
      </c>
      <c r="G155" s="99"/>
      <c r="H155" s="100"/>
      <c r="I155" s="31"/>
      <c r="J155" s="101"/>
      <c r="K155" s="101"/>
    </row>
    <row r="156" spans="2:11" ht="15">
      <c r="B156" s="44"/>
      <c r="C156" s="94" t="s">
        <v>61</v>
      </c>
      <c r="D156" s="95"/>
      <c r="E156" s="42" t="s">
        <v>13</v>
      </c>
      <c r="F156" s="33" t="s">
        <v>11</v>
      </c>
      <c r="G156" s="96" t="s">
        <v>14</v>
      </c>
      <c r="H156" s="96"/>
      <c r="I156" s="28" t="s">
        <v>11</v>
      </c>
      <c r="J156" s="97" t="s">
        <v>12</v>
      </c>
      <c r="K156" s="97"/>
    </row>
    <row r="158" spans="2:11" ht="34.5" customHeight="1">
      <c r="B158" s="41"/>
      <c r="C158" s="98" t="s">
        <v>50</v>
      </c>
      <c r="D158" s="98"/>
      <c r="E158" s="29" t="s">
        <v>80</v>
      </c>
      <c r="F158" s="32" t="s">
        <v>19</v>
      </c>
      <c r="G158" s="99"/>
      <c r="H158" s="100"/>
      <c r="I158" s="31"/>
      <c r="J158" s="101"/>
      <c r="K158" s="101"/>
    </row>
    <row r="159" spans="2:11" ht="25.5">
      <c r="B159" s="44"/>
      <c r="C159" s="94" t="s">
        <v>62</v>
      </c>
      <c r="D159" s="95"/>
      <c r="E159" s="42" t="s">
        <v>79</v>
      </c>
      <c r="F159" s="33" t="s">
        <v>11</v>
      </c>
      <c r="G159" s="96" t="s">
        <v>14</v>
      </c>
      <c r="H159" s="96"/>
      <c r="I159" s="28" t="s">
        <v>11</v>
      </c>
      <c r="J159" s="97" t="s">
        <v>12</v>
      </c>
      <c r="K159" s="97"/>
    </row>
  </sheetData>
  <sheetProtection/>
  <mergeCells count="142">
    <mergeCell ref="C57:C61"/>
    <mergeCell ref="G147:H147"/>
    <mergeCell ref="B120:C124"/>
    <mergeCell ref="D120:D124"/>
    <mergeCell ref="K120:K124"/>
    <mergeCell ref="I11:K11"/>
    <mergeCell ref="B103:C103"/>
    <mergeCell ref="B115:C119"/>
    <mergeCell ref="D115:D119"/>
    <mergeCell ref="K115:K119"/>
    <mergeCell ref="B57:B61"/>
    <mergeCell ref="G151:H151"/>
    <mergeCell ref="J151:K151"/>
    <mergeCell ref="G148:H148"/>
    <mergeCell ref="J148:K148"/>
    <mergeCell ref="G149:H149"/>
    <mergeCell ref="J149:K149"/>
    <mergeCell ref="G150:H150"/>
    <mergeCell ref="J150:K150"/>
    <mergeCell ref="B109:C113"/>
    <mergeCell ref="K140:K144"/>
    <mergeCell ref="K88:K92"/>
    <mergeCell ref="B73:B77"/>
    <mergeCell ref="K73:K77"/>
    <mergeCell ref="K98:K102"/>
    <mergeCell ref="K125:K129"/>
    <mergeCell ref="D104:D108"/>
    <mergeCell ref="D83:D87"/>
    <mergeCell ref="B88:B92"/>
    <mergeCell ref="B98:C102"/>
    <mergeCell ref="C146:D146"/>
    <mergeCell ref="D78:D82"/>
    <mergeCell ref="C88:C92"/>
    <mergeCell ref="D88:D92"/>
    <mergeCell ref="B83:B87"/>
    <mergeCell ref="C83:C87"/>
    <mergeCell ref="B78:B82"/>
    <mergeCell ref="C78:C82"/>
    <mergeCell ref="B114:C114"/>
    <mergeCell ref="B104:C108"/>
    <mergeCell ref="C26:C30"/>
    <mergeCell ref="B26:B30"/>
    <mergeCell ref="C63:C67"/>
    <mergeCell ref="B140:C144"/>
    <mergeCell ref="D140:D144"/>
    <mergeCell ref="D125:D129"/>
    <mergeCell ref="B135:C139"/>
    <mergeCell ref="D135:D139"/>
    <mergeCell ref="B125:C129"/>
    <mergeCell ref="D98:D102"/>
    <mergeCell ref="B16:B20"/>
    <mergeCell ref="C16:C20"/>
    <mergeCell ref="D16:D20"/>
    <mergeCell ref="K16:K20"/>
    <mergeCell ref="B21:B25"/>
    <mergeCell ref="C21:C25"/>
    <mergeCell ref="D21:D25"/>
    <mergeCell ref="K21:K25"/>
    <mergeCell ref="H11:H13"/>
    <mergeCell ref="B15:K15"/>
    <mergeCell ref="B7:F7"/>
    <mergeCell ref="B8:K8"/>
    <mergeCell ref="B9:K9"/>
    <mergeCell ref="B11:B13"/>
    <mergeCell ref="C11:C13"/>
    <mergeCell ref="D11:D13"/>
    <mergeCell ref="B32:B36"/>
    <mergeCell ref="C32:C36"/>
    <mergeCell ref="D68:D72"/>
    <mergeCell ref="J146:K146"/>
    <mergeCell ref="D32:D36"/>
    <mergeCell ref="K32:K36"/>
    <mergeCell ref="K68:K72"/>
    <mergeCell ref="C73:C77"/>
    <mergeCell ref="B37:B41"/>
    <mergeCell ref="C37:C41"/>
    <mergeCell ref="B2:K2"/>
    <mergeCell ref="B3:K3"/>
    <mergeCell ref="B5:J5"/>
    <mergeCell ref="J147:K147"/>
    <mergeCell ref="K93:K97"/>
    <mergeCell ref="B68:B72"/>
    <mergeCell ref="C68:C72"/>
    <mergeCell ref="G146:H146"/>
    <mergeCell ref="D93:D97"/>
    <mergeCell ref="K104:K108"/>
    <mergeCell ref="B6:K6"/>
    <mergeCell ref="K26:K30"/>
    <mergeCell ref="E11:E13"/>
    <mergeCell ref="F11:F13"/>
    <mergeCell ref="G11:G13"/>
    <mergeCell ref="K63:K67"/>
    <mergeCell ref="B42:B46"/>
    <mergeCell ref="D26:D30"/>
    <mergeCell ref="B31:K31"/>
    <mergeCell ref="B47:B51"/>
    <mergeCell ref="D37:D41"/>
    <mergeCell ref="K37:K41"/>
    <mergeCell ref="B93:B97"/>
    <mergeCell ref="C93:C97"/>
    <mergeCell ref="K83:K87"/>
    <mergeCell ref="C42:C46"/>
    <mergeCell ref="D73:D77"/>
    <mergeCell ref="K78:K82"/>
    <mergeCell ref="D42:D46"/>
    <mergeCell ref="K52:K56"/>
    <mergeCell ref="C152:D152"/>
    <mergeCell ref="G152:H152"/>
    <mergeCell ref="J152:K152"/>
    <mergeCell ref="D109:D113"/>
    <mergeCell ref="K109:K113"/>
    <mergeCell ref="K135:K139"/>
    <mergeCell ref="K130:K134"/>
    <mergeCell ref="B130:C134"/>
    <mergeCell ref="D130:D134"/>
    <mergeCell ref="C147:D147"/>
    <mergeCell ref="B62:K62"/>
    <mergeCell ref="B63:B67"/>
    <mergeCell ref="D63:D67"/>
    <mergeCell ref="K47:K51"/>
    <mergeCell ref="C47:D51"/>
    <mergeCell ref="B52:B56"/>
    <mergeCell ref="C52:C56"/>
    <mergeCell ref="D52:D56"/>
    <mergeCell ref="D57:D61"/>
    <mergeCell ref="K57:K61"/>
    <mergeCell ref="C155:D155"/>
    <mergeCell ref="G155:H155"/>
    <mergeCell ref="J155:K155"/>
    <mergeCell ref="C156:D156"/>
    <mergeCell ref="G156:H156"/>
    <mergeCell ref="J156:K156"/>
    <mergeCell ref="K42:K46"/>
    <mergeCell ref="C159:D159"/>
    <mergeCell ref="G159:H159"/>
    <mergeCell ref="J159:K159"/>
    <mergeCell ref="C153:D153"/>
    <mergeCell ref="G153:H153"/>
    <mergeCell ref="J153:K153"/>
    <mergeCell ref="C158:D158"/>
    <mergeCell ref="G158:H158"/>
    <mergeCell ref="J158:K158"/>
  </mergeCells>
  <printOptions/>
  <pageMargins left="0.11811023622047245" right="0.1968503937007874" top="0.15748031496062992" bottom="0.1968503937007874" header="0.31496062992125984" footer="0.31496062992125984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9">
      <selection activeCell="B20" sqref="B20"/>
    </sheetView>
  </sheetViews>
  <sheetFormatPr defaultColWidth="9.140625" defaultRowHeight="15"/>
  <cols>
    <col min="2" max="2" width="20.57421875" style="0" customWidth="1"/>
    <col min="3" max="3" width="18.7109375" style="0" customWidth="1"/>
    <col min="4" max="4" width="15.57421875" style="0" customWidth="1"/>
    <col min="5" max="5" width="13.8515625" style="0" customWidth="1"/>
    <col min="9" max="9" width="15.140625" style="0" customWidth="1"/>
    <col min="10" max="10" width="18.57421875" style="0" customWidth="1"/>
    <col min="11" max="11" width="15.421875" style="0" customWidth="1"/>
    <col min="12" max="12" width="19.00390625" style="0" customWidth="1"/>
    <col min="13" max="13" width="22.00390625" style="0" customWidth="1"/>
  </cols>
  <sheetData>
    <row r="1" spans="2:13" ht="18.75">
      <c r="B1" s="226" t="s">
        <v>108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2:13" ht="18.75">
      <c r="B2" s="226" t="s">
        <v>109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2:13" ht="18.75">
      <c r="B3" s="226" t="s">
        <v>110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2:13" ht="19.5" thickBot="1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ht="20.25" thickBot="1" thickTop="1">
      <c r="A5" s="228" t="s">
        <v>111</v>
      </c>
      <c r="B5" s="229" t="s">
        <v>112</v>
      </c>
      <c r="C5" s="229" t="s">
        <v>113</v>
      </c>
      <c r="D5" s="229" t="s">
        <v>114</v>
      </c>
      <c r="E5" s="229" t="s">
        <v>115</v>
      </c>
      <c r="F5" s="230" t="s">
        <v>116</v>
      </c>
      <c r="G5" s="231"/>
      <c r="H5" s="232"/>
      <c r="I5" s="229" t="s">
        <v>117</v>
      </c>
      <c r="J5" s="229"/>
      <c r="K5" s="229" t="s">
        <v>7</v>
      </c>
      <c r="L5" s="229"/>
      <c r="M5" s="229" t="s">
        <v>118</v>
      </c>
    </row>
    <row r="6" spans="1:13" ht="16.5" thickBot="1" thickTop="1">
      <c r="A6" s="228"/>
      <c r="B6" s="229"/>
      <c r="C6" s="229"/>
      <c r="D6" s="229"/>
      <c r="E6" s="229"/>
      <c r="F6" s="233"/>
      <c r="G6" s="234"/>
      <c r="H6" s="235"/>
      <c r="I6" s="229" t="s">
        <v>119</v>
      </c>
      <c r="J6" s="229" t="s">
        <v>120</v>
      </c>
      <c r="K6" s="229" t="s">
        <v>121</v>
      </c>
      <c r="L6" s="236" t="s">
        <v>122</v>
      </c>
      <c r="M6" s="229"/>
    </row>
    <row r="7" spans="1:13" ht="39" thickBot="1" thickTop="1">
      <c r="A7" s="228"/>
      <c r="B7" s="229"/>
      <c r="C7" s="229"/>
      <c r="D7" s="229"/>
      <c r="E7" s="229"/>
      <c r="F7" s="237" t="s">
        <v>123</v>
      </c>
      <c r="G7" s="237" t="s">
        <v>124</v>
      </c>
      <c r="H7" s="237" t="s">
        <v>125</v>
      </c>
      <c r="I7" s="229"/>
      <c r="J7" s="229"/>
      <c r="K7" s="229"/>
      <c r="L7" s="236"/>
      <c r="M7" s="229"/>
    </row>
    <row r="8" spans="1:13" ht="20.25" thickBot="1" thickTop="1">
      <c r="A8" s="238">
        <v>1</v>
      </c>
      <c r="B8" s="237">
        <v>2</v>
      </c>
      <c r="C8" s="237">
        <v>3</v>
      </c>
      <c r="D8" s="237">
        <v>4</v>
      </c>
      <c r="E8" s="237">
        <v>5</v>
      </c>
      <c r="F8" s="237">
        <v>6</v>
      </c>
      <c r="G8" s="237">
        <v>7</v>
      </c>
      <c r="H8" s="237">
        <v>8</v>
      </c>
      <c r="I8" s="237">
        <v>9</v>
      </c>
      <c r="J8" s="237">
        <v>10</v>
      </c>
      <c r="K8" s="237">
        <v>11</v>
      </c>
      <c r="L8" s="239">
        <v>12</v>
      </c>
      <c r="M8" s="237">
        <v>13</v>
      </c>
    </row>
    <row r="9" spans="1:13" ht="409.5" thickBot="1" thickTop="1">
      <c r="A9" s="240">
        <v>1</v>
      </c>
      <c r="B9" s="239" t="s">
        <v>126</v>
      </c>
      <c r="C9" s="239" t="s">
        <v>39</v>
      </c>
      <c r="D9" s="239" t="s">
        <v>127</v>
      </c>
      <c r="E9" s="239">
        <v>600</v>
      </c>
      <c r="F9" s="239">
        <v>652</v>
      </c>
      <c r="G9" s="239">
        <v>647.01</v>
      </c>
      <c r="H9" s="239">
        <v>690.35</v>
      </c>
      <c r="I9" s="239">
        <v>612</v>
      </c>
      <c r="J9" s="239">
        <v>147.15</v>
      </c>
      <c r="K9" s="239">
        <f aca="true" t="shared" si="0" ref="K9:K16">J9-I9</f>
        <v>-464.85</v>
      </c>
      <c r="L9" s="241">
        <f aca="true" t="shared" si="1" ref="L9:L16">J9/I9</f>
        <v>0.24044117647058824</v>
      </c>
      <c r="M9" s="239" t="s">
        <v>128</v>
      </c>
    </row>
    <row r="10" spans="1:13" ht="409.5" thickBot="1" thickTop="1">
      <c r="A10" s="240">
        <v>2</v>
      </c>
      <c r="B10" s="239" t="s">
        <v>129</v>
      </c>
      <c r="C10" s="239" t="s">
        <v>39</v>
      </c>
      <c r="D10" s="239" t="s">
        <v>130</v>
      </c>
      <c r="E10" s="239" t="s">
        <v>131</v>
      </c>
      <c r="F10" s="239">
        <v>1910</v>
      </c>
      <c r="G10" s="239">
        <v>1912</v>
      </c>
      <c r="H10" s="239">
        <v>1855</v>
      </c>
      <c r="I10" s="239">
        <v>1850</v>
      </c>
      <c r="J10" s="239">
        <v>612.84</v>
      </c>
      <c r="K10" s="239">
        <f t="shared" si="0"/>
        <v>-1237.1599999999999</v>
      </c>
      <c r="L10" s="241">
        <f>J10/I10</f>
        <v>0.3312648648648649</v>
      </c>
      <c r="M10" s="239" t="s">
        <v>128</v>
      </c>
    </row>
    <row r="11" spans="1:13" ht="409.5" thickBot="1" thickTop="1">
      <c r="A11" s="240">
        <v>3</v>
      </c>
      <c r="B11" s="239" t="s">
        <v>132</v>
      </c>
      <c r="C11" s="239" t="s">
        <v>39</v>
      </c>
      <c r="D11" s="239" t="s">
        <v>133</v>
      </c>
      <c r="E11" s="239">
        <v>2</v>
      </c>
      <c r="F11" s="239">
        <v>2</v>
      </c>
      <c r="G11" s="239">
        <v>2</v>
      </c>
      <c r="H11" s="239">
        <v>1</v>
      </c>
      <c r="I11" s="239">
        <v>2</v>
      </c>
      <c r="J11" s="239">
        <v>0</v>
      </c>
      <c r="K11" s="239">
        <f t="shared" si="0"/>
        <v>-2</v>
      </c>
      <c r="L11" s="241">
        <f t="shared" si="1"/>
        <v>0</v>
      </c>
      <c r="M11" s="239" t="s">
        <v>134</v>
      </c>
    </row>
    <row r="12" spans="1:13" ht="409.5" thickBot="1" thickTop="1">
      <c r="A12" s="240">
        <v>4</v>
      </c>
      <c r="B12" s="239" t="s">
        <v>135</v>
      </c>
      <c r="C12" s="239" t="s">
        <v>39</v>
      </c>
      <c r="D12" s="239" t="s">
        <v>136</v>
      </c>
      <c r="E12" s="239" t="s">
        <v>137</v>
      </c>
      <c r="F12" s="239">
        <v>89.9</v>
      </c>
      <c r="G12" s="239">
        <v>96.1</v>
      </c>
      <c r="H12" s="239">
        <v>89</v>
      </c>
      <c r="I12" s="239">
        <v>64</v>
      </c>
      <c r="J12" s="239">
        <v>0</v>
      </c>
      <c r="K12" s="239">
        <v>-64</v>
      </c>
      <c r="L12" s="241">
        <v>0</v>
      </c>
      <c r="M12" s="239" t="s">
        <v>138</v>
      </c>
    </row>
    <row r="13" spans="1:13" ht="409.5" thickBot="1" thickTop="1">
      <c r="A13" s="240">
        <v>5</v>
      </c>
      <c r="B13" s="239" t="s">
        <v>139</v>
      </c>
      <c r="C13" s="239" t="s">
        <v>140</v>
      </c>
      <c r="D13" s="239" t="s">
        <v>141</v>
      </c>
      <c r="E13" s="239" t="s">
        <v>142</v>
      </c>
      <c r="F13" s="239">
        <v>1.2</v>
      </c>
      <c r="G13" s="239">
        <v>1.9</v>
      </c>
      <c r="H13" s="242">
        <v>1.5</v>
      </c>
      <c r="I13" s="239">
        <v>1.5</v>
      </c>
      <c r="J13" s="239">
        <v>0.5</v>
      </c>
      <c r="K13" s="239">
        <v>-1</v>
      </c>
      <c r="L13" s="241">
        <v>0.3</v>
      </c>
      <c r="M13" s="243" t="s">
        <v>143</v>
      </c>
    </row>
    <row r="14" spans="1:13" ht="409.5" thickBot="1" thickTop="1">
      <c r="A14" s="240">
        <v>6</v>
      </c>
      <c r="B14" s="244" t="s">
        <v>144</v>
      </c>
      <c r="C14" s="239" t="s">
        <v>145</v>
      </c>
      <c r="D14" s="239" t="s">
        <v>141</v>
      </c>
      <c r="E14" s="242">
        <v>2</v>
      </c>
      <c r="F14" s="239">
        <v>2.1</v>
      </c>
      <c r="G14" s="239">
        <v>2.3</v>
      </c>
      <c r="H14" s="239">
        <v>2.9</v>
      </c>
      <c r="I14" s="239">
        <v>2.7</v>
      </c>
      <c r="J14" s="239">
        <v>0.5</v>
      </c>
      <c r="K14" s="239">
        <f t="shared" si="0"/>
        <v>-2.2</v>
      </c>
      <c r="L14" s="241">
        <f t="shared" si="1"/>
        <v>0.18518518518518517</v>
      </c>
      <c r="M14" s="243" t="s">
        <v>146</v>
      </c>
    </row>
    <row r="15" spans="1:13" ht="409.5" thickBot="1" thickTop="1">
      <c r="A15" s="240">
        <v>7</v>
      </c>
      <c r="B15" s="244" t="s">
        <v>147</v>
      </c>
      <c r="C15" s="239" t="s">
        <v>39</v>
      </c>
      <c r="D15" s="239" t="s">
        <v>148</v>
      </c>
      <c r="E15" s="239">
        <v>15</v>
      </c>
      <c r="F15" s="239">
        <v>20</v>
      </c>
      <c r="G15" s="239">
        <v>18</v>
      </c>
      <c r="H15" s="239">
        <v>22</v>
      </c>
      <c r="I15" s="239">
        <v>19</v>
      </c>
      <c r="J15" s="239">
        <v>9</v>
      </c>
      <c r="K15" s="242">
        <f t="shared" si="0"/>
        <v>-10</v>
      </c>
      <c r="L15" s="241">
        <f t="shared" si="1"/>
        <v>0.47368421052631576</v>
      </c>
      <c r="M15" s="243" t="s">
        <v>149</v>
      </c>
    </row>
    <row r="16" spans="1:13" ht="409.5" thickBot="1" thickTop="1">
      <c r="A16" s="240">
        <v>8</v>
      </c>
      <c r="B16" s="244" t="s">
        <v>150</v>
      </c>
      <c r="C16" s="239" t="s">
        <v>39</v>
      </c>
      <c r="D16" s="239" t="s">
        <v>148</v>
      </c>
      <c r="E16" s="239">
        <v>250</v>
      </c>
      <c r="F16" s="239">
        <v>350</v>
      </c>
      <c r="G16" s="239">
        <v>1250</v>
      </c>
      <c r="H16" s="239">
        <v>2519</v>
      </c>
      <c r="I16" s="239">
        <v>850</v>
      </c>
      <c r="J16" s="239">
        <v>878</v>
      </c>
      <c r="K16" s="242">
        <f t="shared" si="0"/>
        <v>28</v>
      </c>
      <c r="L16" s="241">
        <f t="shared" si="1"/>
        <v>1.0329411764705883</v>
      </c>
      <c r="M16" s="239" t="s">
        <v>128</v>
      </c>
    </row>
    <row r="17" spans="1:13" ht="264" thickBot="1" thickTop="1">
      <c r="A17" s="238"/>
      <c r="B17" s="245" t="s">
        <v>151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>
        <f>AVERAGE(L9:L16)</f>
        <v>0.3204395766896928</v>
      </c>
      <c r="M17" s="246"/>
    </row>
    <row r="18" spans="2:13" ht="19.5" thickTop="1"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9"/>
      <c r="M18" s="248"/>
    </row>
    <row r="19" spans="1:13" ht="18.75">
      <c r="A19" s="250"/>
      <c r="B19" s="251" t="s">
        <v>159</v>
      </c>
      <c r="C19" s="251"/>
      <c r="D19" s="251"/>
      <c r="E19" s="251"/>
      <c r="F19" s="248"/>
      <c r="G19" s="248"/>
      <c r="H19" s="248"/>
      <c r="I19" s="248"/>
      <c r="J19" s="248"/>
      <c r="K19" s="248"/>
      <c r="L19" s="249"/>
      <c r="M19" s="248"/>
    </row>
    <row r="20" spans="1:13" ht="18.75">
      <c r="A20" s="250"/>
      <c r="B20" s="251"/>
      <c r="C20" s="251"/>
      <c r="D20" s="251"/>
      <c r="E20" s="251"/>
      <c r="F20" s="248"/>
      <c r="G20" s="248"/>
      <c r="H20" s="248"/>
      <c r="I20" s="248"/>
      <c r="J20" s="248"/>
      <c r="K20" s="248"/>
      <c r="L20" s="249"/>
      <c r="M20" s="248"/>
    </row>
    <row r="21" spans="1:13" ht="18.75">
      <c r="A21" s="250"/>
      <c r="B21" s="251" t="s">
        <v>152</v>
      </c>
      <c r="C21" s="251"/>
      <c r="D21" s="251"/>
      <c r="E21" s="251"/>
      <c r="F21" s="248"/>
      <c r="G21" s="248"/>
      <c r="H21" s="248"/>
      <c r="I21" s="248"/>
      <c r="J21" s="248"/>
      <c r="K21" s="248"/>
      <c r="L21" s="249"/>
      <c r="M21" s="248"/>
    </row>
    <row r="22" spans="1:13" ht="18.75">
      <c r="A22" s="250"/>
      <c r="B22" s="251" t="s">
        <v>153</v>
      </c>
      <c r="C22" s="251"/>
      <c r="D22" s="251"/>
      <c r="E22" s="251"/>
      <c r="F22" s="248"/>
      <c r="G22" s="248"/>
      <c r="H22" s="248"/>
      <c r="I22" s="248"/>
      <c r="J22" s="248"/>
      <c r="K22" s="248"/>
      <c r="L22" s="249"/>
      <c r="M22" s="248"/>
    </row>
    <row r="23" spans="1:13" ht="18.75">
      <c r="A23" s="250"/>
      <c r="B23" s="251"/>
      <c r="C23" s="251"/>
      <c r="D23" s="251"/>
      <c r="E23" s="251"/>
      <c r="F23" s="248"/>
      <c r="G23" s="248"/>
      <c r="H23" s="248"/>
      <c r="I23" s="248"/>
      <c r="J23" s="248"/>
      <c r="K23" s="248"/>
      <c r="L23" s="249"/>
      <c r="M23" s="248"/>
    </row>
    <row r="24" spans="1:13" ht="18.75">
      <c r="A24" s="250"/>
      <c r="B24" s="251" t="s">
        <v>154</v>
      </c>
      <c r="C24" s="251"/>
      <c r="D24" s="251"/>
      <c r="E24" s="251"/>
      <c r="F24" s="248"/>
      <c r="G24" s="248"/>
      <c r="H24" s="248"/>
      <c r="I24" s="248"/>
      <c r="J24" s="248"/>
      <c r="K24" s="248"/>
      <c r="L24" s="249"/>
      <c r="M24" s="248"/>
    </row>
    <row r="25" spans="1:13" ht="18.75">
      <c r="A25" s="250"/>
      <c r="B25" s="251" t="s">
        <v>155</v>
      </c>
      <c r="C25" s="251"/>
      <c r="D25" s="251"/>
      <c r="E25" s="251"/>
      <c r="F25" s="248"/>
      <c r="G25" s="248"/>
      <c r="H25" s="248"/>
      <c r="I25" s="248"/>
      <c r="J25" s="248"/>
      <c r="K25" s="248"/>
      <c r="L25" s="249"/>
      <c r="M25" s="248"/>
    </row>
    <row r="26" spans="1:13" ht="18.75">
      <c r="A26" s="250"/>
      <c r="B26" s="251" t="s">
        <v>156</v>
      </c>
      <c r="C26" s="251"/>
      <c r="D26" s="251"/>
      <c r="E26" s="251"/>
      <c r="F26" s="248"/>
      <c r="G26" s="248"/>
      <c r="H26" s="248"/>
      <c r="I26" s="248"/>
      <c r="J26" s="248"/>
      <c r="K26" s="248"/>
      <c r="L26" s="249"/>
      <c r="M26" s="248"/>
    </row>
    <row r="27" spans="2:13" ht="18.75">
      <c r="B27" s="251" t="s">
        <v>157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9"/>
      <c r="M27" s="248"/>
    </row>
    <row r="28" spans="2:12" ht="15.75">
      <c r="B28" s="252"/>
      <c r="L28" s="18"/>
    </row>
    <row r="29" ht="15">
      <c r="L29" s="18"/>
    </row>
    <row r="30" spans="2:11" ht="31.5">
      <c r="B30" s="89"/>
      <c r="C30" s="98" t="s">
        <v>47</v>
      </c>
      <c r="D30" s="98"/>
      <c r="E30" s="29" t="s">
        <v>66</v>
      </c>
      <c r="F30" s="32" t="s">
        <v>158</v>
      </c>
      <c r="G30" s="99"/>
      <c r="H30" s="100"/>
      <c r="I30" s="31"/>
      <c r="J30" s="101"/>
      <c r="K30" s="101"/>
    </row>
    <row r="31" spans="2:11" ht="38.25">
      <c r="B31" s="87"/>
      <c r="C31" s="94" t="s">
        <v>60</v>
      </c>
      <c r="D31" s="95"/>
      <c r="E31" s="88" t="s">
        <v>13</v>
      </c>
      <c r="F31" s="33" t="s">
        <v>11</v>
      </c>
      <c r="G31" s="96" t="s">
        <v>14</v>
      </c>
      <c r="H31" s="96"/>
      <c r="I31" s="28" t="s">
        <v>11</v>
      </c>
      <c r="J31" s="97" t="s">
        <v>12</v>
      </c>
      <c r="K31" s="97"/>
    </row>
    <row r="32" spans="2:11" ht="15">
      <c r="B32" s="87"/>
      <c r="C32" s="87"/>
      <c r="D32" s="87"/>
      <c r="E32" s="87"/>
      <c r="F32" s="35"/>
      <c r="G32" s="87"/>
      <c r="H32" s="35"/>
      <c r="I32" s="87"/>
      <c r="J32" s="87"/>
      <c r="K32" s="35"/>
    </row>
    <row r="33" spans="2:11" ht="31.5">
      <c r="B33" s="89"/>
      <c r="C33" s="98" t="s">
        <v>1</v>
      </c>
      <c r="D33" s="98"/>
      <c r="E33" s="29" t="s">
        <v>67</v>
      </c>
      <c r="F33" s="32" t="s">
        <v>158</v>
      </c>
      <c r="G33" s="99"/>
      <c r="H33" s="100"/>
      <c r="I33" s="31"/>
      <c r="J33" s="101"/>
      <c r="K33" s="101"/>
    </row>
    <row r="34" spans="2:11" ht="38.25">
      <c r="B34" s="87"/>
      <c r="C34" s="94" t="s">
        <v>61</v>
      </c>
      <c r="D34" s="95"/>
      <c r="E34" s="88" t="s">
        <v>13</v>
      </c>
      <c r="F34" s="33" t="s">
        <v>11</v>
      </c>
      <c r="G34" s="96" t="s">
        <v>14</v>
      </c>
      <c r="H34" s="96"/>
      <c r="I34" s="28" t="s">
        <v>11</v>
      </c>
      <c r="J34" s="97" t="s">
        <v>12</v>
      </c>
      <c r="K34" s="97"/>
    </row>
    <row r="35" spans="6:11" ht="15">
      <c r="F35" s="18"/>
      <c r="H35" s="18"/>
      <c r="K35" s="18"/>
    </row>
    <row r="36" spans="2:11" ht="31.5">
      <c r="B36" s="89"/>
      <c r="C36" s="98" t="s">
        <v>50</v>
      </c>
      <c r="D36" s="98"/>
      <c r="E36" s="29" t="s">
        <v>80</v>
      </c>
      <c r="F36" s="32" t="s">
        <v>158</v>
      </c>
      <c r="G36" s="99"/>
      <c r="H36" s="100"/>
      <c r="I36" s="31"/>
      <c r="J36" s="101"/>
      <c r="K36" s="101"/>
    </row>
    <row r="37" spans="2:11" ht="51">
      <c r="B37" s="87"/>
      <c r="C37" s="94" t="s">
        <v>62</v>
      </c>
      <c r="D37" s="95"/>
      <c r="E37" s="88" t="s">
        <v>79</v>
      </c>
      <c r="F37" s="33" t="s">
        <v>11</v>
      </c>
      <c r="G37" s="96" t="s">
        <v>14</v>
      </c>
      <c r="H37" s="96"/>
      <c r="I37" s="28" t="s">
        <v>11</v>
      </c>
      <c r="J37" s="97" t="s">
        <v>12</v>
      </c>
      <c r="K37" s="97"/>
    </row>
  </sheetData>
  <sheetProtection/>
  <mergeCells count="34">
    <mergeCell ref="C36:D36"/>
    <mergeCell ref="G36:H36"/>
    <mergeCell ref="J36:K36"/>
    <mergeCell ref="C37:D37"/>
    <mergeCell ref="G37:H37"/>
    <mergeCell ref="J37:K37"/>
    <mergeCell ref="C33:D33"/>
    <mergeCell ref="G33:H33"/>
    <mergeCell ref="J33:K33"/>
    <mergeCell ref="C34:D34"/>
    <mergeCell ref="G34:H34"/>
    <mergeCell ref="J34:K34"/>
    <mergeCell ref="C30:D30"/>
    <mergeCell ref="G30:H30"/>
    <mergeCell ref="J30:K30"/>
    <mergeCell ref="C31:D31"/>
    <mergeCell ref="G31:H31"/>
    <mergeCell ref="J31:K31"/>
    <mergeCell ref="K5:L5"/>
    <mergeCell ref="M5:M7"/>
    <mergeCell ref="I6:I7"/>
    <mergeCell ref="J6:J7"/>
    <mergeCell ref="K6:K7"/>
    <mergeCell ref="L6:L7"/>
    <mergeCell ref="B1:M1"/>
    <mergeCell ref="B2:M2"/>
    <mergeCell ref="B3:M3"/>
    <mergeCell ref="A5:A7"/>
    <mergeCell ref="B5:B7"/>
    <mergeCell ref="C5:C7"/>
    <mergeCell ref="D5:D7"/>
    <mergeCell ref="E5:E7"/>
    <mergeCell ref="F5:H6"/>
    <mergeCell ref="I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2022-04-28T10:09:56Z</dcterms:modified>
  <cp:category/>
  <cp:version/>
  <cp:contentType/>
  <cp:contentStatus/>
</cp:coreProperties>
</file>