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овощи" sheetId="14" r:id="rId1"/>
    <sheet name="Лист1" sheetId="15" r:id="rId2"/>
  </sheets>
  <externalReferences>
    <externalReference r:id="rId3"/>
    <externalReference r:id="rId4"/>
  </externalReferences>
  <definedNames>
    <definedName name="_xlnm.Print_Area" localSheetId="0">овощи!$A$1:$J$34</definedName>
  </definedNames>
  <calcPr calcId="124519"/>
</workbook>
</file>

<file path=xl/calcChain.xml><?xml version="1.0" encoding="utf-8"?>
<calcChain xmlns="http://schemas.openxmlformats.org/spreadsheetml/2006/main">
  <c r="E23" i="14"/>
  <c r="E21"/>
  <c r="E19"/>
  <c r="E17"/>
  <c r="E15"/>
  <c r="E13"/>
  <c r="E11"/>
  <c r="E9"/>
  <c r="E7"/>
  <c r="I23"/>
  <c r="I21"/>
  <c r="I19"/>
  <c r="I17"/>
  <c r="I15"/>
  <c r="I13"/>
  <c r="I11"/>
  <c r="I9"/>
  <c r="I7"/>
  <c r="J24" l="1"/>
  <c r="J22"/>
  <c r="J20"/>
  <c r="J10"/>
  <c r="J12"/>
  <c r="J14"/>
  <c r="J16"/>
  <c r="J18"/>
  <c r="J8"/>
  <c r="J25" l="1"/>
  <c r="K7" i="15"/>
  <c r="L8" l="1"/>
  <c r="L9" s="1"/>
</calcChain>
</file>

<file path=xl/sharedStrings.xml><?xml version="1.0" encoding="utf-8"?>
<sst xmlns="http://schemas.openxmlformats.org/spreadsheetml/2006/main" count="87" uniqueCount="57">
  <si>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</si>
  <si>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</si>
  <si>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</si>
  <si>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</si>
  <si>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</si>
  <si>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</si>
  <si>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</si>
  <si>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</si>
  <si>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</si>
  <si>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</si>
  <si>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</si>
  <si>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</si>
  <si>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</si>
  <si>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</si>
  <si>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</si>
  <si>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</si>
  <si>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</si>
  <si>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</si>
  <si>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</si>
  <si>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</si>
  <si>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</si>
  <si>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</si>
  <si>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</si>
  <si>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</si>
  <si>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</si>
  <si>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</si>
  <si>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</si>
  <si>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</si>
  <si>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</si>
  <si>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</si>
  <si>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</si>
  <si>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Свекла</t>
  </si>
  <si>
    <t>Картофель</t>
  </si>
  <si>
    <t>Капуста белокочанная</t>
  </si>
  <si>
    <t>Муниципальное бюджетное общеобразовательное учреждение "Средняя общеобразовательная школа №5"</t>
  </si>
  <si>
    <t xml:space="preserve">Морковь </t>
  </si>
  <si>
    <t>Лук репчатый</t>
  </si>
  <si>
    <t xml:space="preserve">Яблоки </t>
  </si>
  <si>
    <t xml:space="preserve">Огурцы свежие </t>
  </si>
  <si>
    <t>Томаты свежие</t>
  </si>
  <si>
    <t>IV. Обоснование начальной (максимальной) цены гражданско-правового договора на поставку продуктов питания (овощей, яблок, джема фруктового)</t>
  </si>
  <si>
    <t>на право заключения гражданско-правового договора на поставку продуктов питания (овощей, яблок, джема фруктового)</t>
  </si>
  <si>
    <t>Коммерческое предложение б/н от 23.10.2018 г.</t>
  </si>
  <si>
    <t>Коммерческое предложение № 525 от 16.10.2018 г.</t>
  </si>
  <si>
    <t>Дата составления сводной  таблицы    12.11.2018 г.</t>
  </si>
  <si>
    <t>Директор школы ______________________ А.А.Латыпов</t>
  </si>
  <si>
    <t>Исполнитель: Заведующий хозяйством (по закупкам) Акопова Т.А.</t>
  </si>
  <si>
    <t>Джем</t>
  </si>
  <si>
    <t>Картофель, свежий без загрязнений, содержание нитратов в норме, ГОСТ 7176-2017</t>
  </si>
  <si>
    <t>Томаты свежие зрелые, целые, гладкие, без загрязнений, содержание нитратов в норме,  ГОСТ 1725-85</t>
  </si>
  <si>
    <t>Огурцы свежие, зрелые целые, без загрязнений, содержание нитратов в норме, ГОСТ 1726-85</t>
  </si>
  <si>
    <t>Свекла, свежая без загрязнений, содержание нитратов в норме,  ГОСТ Р 32285-2013</t>
  </si>
  <si>
    <t>Капуста белокочанная, свежая без загрязнений, содержание нитратов в норме, ГОСТ Р 51809-2001</t>
  </si>
  <si>
    <t>Лук репчатый, свежий, сухой, без загрязнений, содержание нитратов в норме,  ГОСТ Р 51783-2001</t>
  </si>
  <si>
    <t>Морковь, свежая без загрязнений, содержание нитратов в норме, ГОСТ 32284-2013</t>
  </si>
  <si>
    <t>Яблоки, свежие плоды чистые, без признаков порчи, ГОСТ 34314-2017</t>
  </si>
  <si>
    <t xml:space="preserve">Джем, Вид продукта по способу обработки: стерилизованный. Вид сырья: абрикос - 135,45кг, вишня – 135,45кг, яблоко -135,45кг. Продукт обогащённый витаминами: нет.
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</si>
</sst>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/>
    <xf numFmtId="0" fontId="19" fillId="2" borderId="0" xfId="0" applyFont="1" applyFill="1"/>
    <xf numFmtId="0" fontId="15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0" fontId="3" fillId="2" borderId="0" xfId="0" applyFont="1" applyFill="1" applyBorder="1" applyAlignment="1">
      <alignment horizontal="left" vertical="center" wrapText="1"/>
    </xf>
    <xf numFmtId="43" fontId="15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13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1822</v>
          </cell>
        </row>
        <row r="9">
          <cell r="E9">
            <v>1847</v>
          </cell>
        </row>
        <row r="11">
          <cell r="E11">
            <v>1977</v>
          </cell>
        </row>
        <row r="13">
          <cell r="E13">
            <v>1130</v>
          </cell>
        </row>
        <row r="15">
          <cell r="E15">
            <v>8256</v>
          </cell>
        </row>
        <row r="17">
          <cell r="E17">
            <v>6843</v>
          </cell>
        </row>
        <row r="19">
          <cell r="E19">
            <v>135.44999999999999</v>
          </cell>
        </row>
        <row r="21">
          <cell r="E21">
            <v>780</v>
          </cell>
        </row>
        <row r="23">
          <cell r="E23">
            <v>780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вощи"/>
      <sheetName val="Лист1"/>
    </sheetNames>
    <sheetDataSet>
      <sheetData sheetId="0">
        <row r="7">
          <cell r="E7">
            <v>1650</v>
          </cell>
        </row>
        <row r="9">
          <cell r="E9">
            <v>1200</v>
          </cell>
        </row>
        <row r="11">
          <cell r="E11">
            <v>2600</v>
          </cell>
        </row>
        <row r="13">
          <cell r="E13">
            <v>1150</v>
          </cell>
        </row>
        <row r="15">
          <cell r="E15">
            <v>6850</v>
          </cell>
        </row>
        <row r="17">
          <cell r="E17">
            <v>1425</v>
          </cell>
        </row>
        <row r="19">
          <cell r="E19">
            <v>270.89999999999998</v>
          </cell>
        </row>
        <row r="21">
          <cell r="E21">
            <v>140</v>
          </cell>
        </row>
        <row r="23">
          <cell r="E23">
            <v>165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16" workbookViewId="0">
      <selection activeCell="A19" sqref="A19:J34"/>
    </sheetView>
  </sheetViews>
  <sheetFormatPr defaultColWidth="9.109375" defaultRowHeight="14.4"/>
  <cols>
    <col min="1" max="1" width="6" style="22" customWidth="1"/>
    <col min="2" max="2" width="12.88671875" style="42" customWidth="1"/>
    <col min="3" max="3" width="50.109375" style="22" customWidth="1"/>
    <col min="4" max="4" width="7.109375" style="22" customWidth="1"/>
    <col min="5" max="5" width="7.44140625" style="22" customWidth="1"/>
    <col min="6" max="8" width="9.109375" style="22"/>
    <col min="9" max="9" width="10.33203125" style="22" customWidth="1"/>
    <col min="10" max="10" width="16.33203125" style="22" customWidth="1"/>
    <col min="11" max="11" width="14.33203125" style="22" bestFit="1" customWidth="1"/>
    <col min="12" max="16384" width="9.109375" style="22"/>
  </cols>
  <sheetData>
    <row r="1" spans="1:10" ht="32.4" customHeight="1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23" customFormat="1" ht="30" customHeight="1">
      <c r="A2" s="68" t="s">
        <v>30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2" customHeight="1">
      <c r="A3" s="24" t="s">
        <v>41</v>
      </c>
      <c r="B3" s="38"/>
      <c r="C3" s="25"/>
      <c r="D3" s="25"/>
      <c r="E3" s="25"/>
      <c r="F3" s="25"/>
      <c r="G3" s="25"/>
      <c r="H3" s="44"/>
      <c r="I3" s="25"/>
      <c r="J3" s="25"/>
    </row>
    <row r="4" spans="1:10" ht="23.4" customHeight="1">
      <c r="A4" s="63" t="s">
        <v>28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19.5" customHeight="1">
      <c r="A5" s="64" t="s">
        <v>0</v>
      </c>
      <c r="B5" s="65" t="s">
        <v>9</v>
      </c>
      <c r="C5" s="65" t="s">
        <v>10</v>
      </c>
      <c r="D5" s="65" t="s">
        <v>11</v>
      </c>
      <c r="E5" s="65" t="s">
        <v>1</v>
      </c>
      <c r="F5" s="65" t="s">
        <v>2</v>
      </c>
      <c r="G5" s="65"/>
      <c r="H5" s="65"/>
      <c r="I5" s="66" t="s">
        <v>6</v>
      </c>
      <c r="J5" s="66" t="s">
        <v>7</v>
      </c>
    </row>
    <row r="6" spans="1:10" ht="25.5" customHeight="1">
      <c r="A6" s="64"/>
      <c r="B6" s="66"/>
      <c r="C6" s="65"/>
      <c r="D6" s="65"/>
      <c r="E6" s="65"/>
      <c r="F6" s="26" t="s">
        <v>3</v>
      </c>
      <c r="G6" s="26" t="s">
        <v>4</v>
      </c>
      <c r="H6" s="45" t="s">
        <v>5</v>
      </c>
      <c r="I6" s="67"/>
      <c r="J6" s="67"/>
    </row>
    <row r="7" spans="1:10" ht="32.25" customHeight="1">
      <c r="A7" s="10">
        <v>1</v>
      </c>
      <c r="B7" s="11" t="s">
        <v>35</v>
      </c>
      <c r="C7" s="11" t="s">
        <v>54</v>
      </c>
      <c r="D7" s="27" t="s">
        <v>29</v>
      </c>
      <c r="E7" s="28">
        <f>[1]итого!$E$7+[2]овощи!$E$7</f>
        <v>3472</v>
      </c>
      <c r="F7" s="29">
        <v>47</v>
      </c>
      <c r="G7" s="29">
        <v>35</v>
      </c>
      <c r="H7" s="29">
        <v>50</v>
      </c>
      <c r="I7" s="30">
        <f>ROUND((F7+G7+H7)/3,2)</f>
        <v>44</v>
      </c>
      <c r="J7" s="13"/>
    </row>
    <row r="8" spans="1:10">
      <c r="A8" s="58" t="s">
        <v>12</v>
      </c>
      <c r="B8" s="58"/>
      <c r="C8" s="58"/>
      <c r="D8" s="58"/>
      <c r="E8" s="58"/>
      <c r="F8" s="58"/>
      <c r="G8" s="58"/>
      <c r="H8" s="58"/>
      <c r="I8" s="58"/>
      <c r="J8" s="37">
        <f>I7*E7</f>
        <v>152768</v>
      </c>
    </row>
    <row r="9" spans="1:10" ht="27.6">
      <c r="A9" s="10">
        <v>2</v>
      </c>
      <c r="B9" s="11" t="s">
        <v>36</v>
      </c>
      <c r="C9" s="11" t="s">
        <v>53</v>
      </c>
      <c r="D9" s="27" t="s">
        <v>29</v>
      </c>
      <c r="E9" s="28">
        <f>[1]итого!$E$9+[2]овощи!$E$9</f>
        <v>3047</v>
      </c>
      <c r="F9" s="29">
        <v>42</v>
      </c>
      <c r="G9" s="29">
        <v>38</v>
      </c>
      <c r="H9" s="29">
        <v>45</v>
      </c>
      <c r="I9" s="30">
        <f>ROUND((F9+G9+H9)/3,2)</f>
        <v>41.67</v>
      </c>
      <c r="J9" s="37"/>
    </row>
    <row r="10" spans="1:10">
      <c r="A10" s="58" t="s">
        <v>12</v>
      </c>
      <c r="B10" s="58"/>
      <c r="C10" s="58"/>
      <c r="D10" s="58"/>
      <c r="E10" s="58"/>
      <c r="F10" s="58"/>
      <c r="G10" s="58"/>
      <c r="H10" s="58"/>
      <c r="I10" s="58"/>
      <c r="J10" s="37">
        <f>I9*E9</f>
        <v>126968.49</v>
      </c>
    </row>
    <row r="11" spans="1:10" ht="42.6" customHeight="1">
      <c r="A11" s="10">
        <v>3</v>
      </c>
      <c r="B11" s="11" t="s">
        <v>33</v>
      </c>
      <c r="C11" s="11" t="s">
        <v>52</v>
      </c>
      <c r="D11" s="27" t="s">
        <v>29</v>
      </c>
      <c r="E11" s="28">
        <f>[1]итого!$E$11+[2]овощи!$E$11</f>
        <v>4577</v>
      </c>
      <c r="F11" s="29">
        <v>45</v>
      </c>
      <c r="G11" s="29">
        <v>35</v>
      </c>
      <c r="H11" s="29">
        <v>50</v>
      </c>
      <c r="I11" s="30">
        <f>ROUND((F11+G11+H11)/3,2)</f>
        <v>43.33</v>
      </c>
      <c r="J11" s="37"/>
    </row>
    <row r="12" spans="1:10" ht="14.25" customHeight="1">
      <c r="A12" s="58" t="s">
        <v>12</v>
      </c>
      <c r="B12" s="58"/>
      <c r="C12" s="58"/>
      <c r="D12" s="58"/>
      <c r="E12" s="58"/>
      <c r="F12" s="58"/>
      <c r="G12" s="58"/>
      <c r="H12" s="58"/>
      <c r="I12" s="58"/>
      <c r="J12" s="37">
        <f>I11*E11</f>
        <v>198321.41</v>
      </c>
    </row>
    <row r="13" spans="1:10" ht="30.75" customHeight="1">
      <c r="A13" s="10">
        <v>4</v>
      </c>
      <c r="B13" s="11" t="s">
        <v>31</v>
      </c>
      <c r="C13" s="11" t="s">
        <v>51</v>
      </c>
      <c r="D13" s="27" t="s">
        <v>29</v>
      </c>
      <c r="E13" s="28">
        <f>[1]итого!$E$13+[2]овощи!$E$13</f>
        <v>2280</v>
      </c>
      <c r="F13" s="29">
        <v>45</v>
      </c>
      <c r="G13" s="29">
        <v>35</v>
      </c>
      <c r="H13" s="29">
        <v>50</v>
      </c>
      <c r="I13" s="30">
        <f>ROUND((F13+G13+H13)/3,2)</f>
        <v>43.33</v>
      </c>
      <c r="J13" s="37"/>
    </row>
    <row r="14" spans="1:10" ht="14.25" customHeight="1">
      <c r="A14" s="58" t="s">
        <v>12</v>
      </c>
      <c r="B14" s="58"/>
      <c r="C14" s="58"/>
      <c r="D14" s="58"/>
      <c r="E14" s="58"/>
      <c r="F14" s="58"/>
      <c r="G14" s="58"/>
      <c r="H14" s="58"/>
      <c r="I14" s="58"/>
      <c r="J14" s="37">
        <f>I13*E13</f>
        <v>98792.4</v>
      </c>
    </row>
    <row r="15" spans="1:10" ht="46.5" customHeight="1">
      <c r="A15" s="10">
        <v>5</v>
      </c>
      <c r="B15" s="11" t="s">
        <v>32</v>
      </c>
      <c r="C15" s="11" t="s">
        <v>48</v>
      </c>
      <c r="D15" s="27" t="s">
        <v>29</v>
      </c>
      <c r="E15" s="28">
        <f>[1]итого!$E$15+[2]овощи!$E$15</f>
        <v>15106</v>
      </c>
      <c r="F15" s="29">
        <v>47</v>
      </c>
      <c r="G15" s="29">
        <v>33</v>
      </c>
      <c r="H15" s="29">
        <v>45</v>
      </c>
      <c r="I15" s="30">
        <f>ROUND((F15+G15+H15)/3,2)</f>
        <v>41.67</v>
      </c>
      <c r="J15" s="37"/>
    </row>
    <row r="16" spans="1:10" ht="14.25" customHeight="1">
      <c r="A16" s="58" t="s">
        <v>12</v>
      </c>
      <c r="B16" s="58"/>
      <c r="C16" s="58"/>
      <c r="D16" s="58"/>
      <c r="E16" s="58"/>
      <c r="F16" s="58"/>
      <c r="G16" s="58"/>
      <c r="H16" s="58"/>
      <c r="I16" s="58"/>
      <c r="J16" s="37">
        <f>I15*E15</f>
        <v>629467.02</v>
      </c>
    </row>
    <row r="17" spans="1:11" ht="27.6">
      <c r="A17" s="10">
        <v>6</v>
      </c>
      <c r="B17" s="11" t="s">
        <v>37</v>
      </c>
      <c r="C17" s="11" t="s">
        <v>55</v>
      </c>
      <c r="D17" s="27" t="s">
        <v>29</v>
      </c>
      <c r="E17" s="28">
        <f>[1]итого!$E$17+[2]овощи!$E$17</f>
        <v>8268</v>
      </c>
      <c r="F17" s="29">
        <v>142</v>
      </c>
      <c r="G17" s="29">
        <v>90</v>
      </c>
      <c r="H17" s="29">
        <v>140</v>
      </c>
      <c r="I17" s="30">
        <f>ROUND((F17+G17+H17)/3,2)</f>
        <v>124</v>
      </c>
      <c r="J17" s="37"/>
    </row>
    <row r="18" spans="1:11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37">
        <f>I17*E17</f>
        <v>1025232</v>
      </c>
    </row>
    <row r="19" spans="1:11" ht="69" customHeight="1">
      <c r="A19" s="10">
        <v>7</v>
      </c>
      <c r="B19" s="11" t="s">
        <v>47</v>
      </c>
      <c r="C19" s="11" t="s">
        <v>56</v>
      </c>
      <c r="D19" s="27" t="s">
        <v>29</v>
      </c>
      <c r="E19" s="28">
        <f>[1]итого!$E$19+[2]овощи!$E$19</f>
        <v>406.34999999999997</v>
      </c>
      <c r="F19" s="29">
        <v>220</v>
      </c>
      <c r="G19" s="29">
        <v>200</v>
      </c>
      <c r="H19" s="29">
        <v>238.1</v>
      </c>
      <c r="I19" s="30">
        <f>ROUND((F19+G19+H19)/3,2)</f>
        <v>219.37</v>
      </c>
      <c r="J19" s="37"/>
    </row>
    <row r="20" spans="1:11">
      <c r="A20" s="58" t="s">
        <v>12</v>
      </c>
      <c r="B20" s="58"/>
      <c r="C20" s="58"/>
      <c r="D20" s="58"/>
      <c r="E20" s="58"/>
      <c r="F20" s="58"/>
      <c r="G20" s="58"/>
      <c r="H20" s="58"/>
      <c r="I20" s="58"/>
      <c r="J20" s="37">
        <f>I19*E19</f>
        <v>89140.999499999991</v>
      </c>
    </row>
    <row r="21" spans="1:11" ht="27.6">
      <c r="A21" s="10">
        <v>8</v>
      </c>
      <c r="B21" s="11" t="s">
        <v>38</v>
      </c>
      <c r="C21" s="11" t="s">
        <v>50</v>
      </c>
      <c r="D21" s="27" t="s">
        <v>29</v>
      </c>
      <c r="E21" s="28">
        <f>[1]итого!$E$21+[2]овощи!$E$21</f>
        <v>920</v>
      </c>
      <c r="F21" s="29">
        <v>210</v>
      </c>
      <c r="G21" s="29">
        <v>160</v>
      </c>
      <c r="H21" s="29">
        <v>200</v>
      </c>
      <c r="I21" s="30">
        <f>ROUND((F21+G21+H21)/3,2)</f>
        <v>190</v>
      </c>
      <c r="J21" s="37"/>
    </row>
    <row r="22" spans="1:11">
      <c r="A22" s="59" t="s">
        <v>12</v>
      </c>
      <c r="B22" s="60"/>
      <c r="C22" s="60"/>
      <c r="D22" s="60"/>
      <c r="E22" s="60"/>
      <c r="F22" s="60"/>
      <c r="G22" s="60"/>
      <c r="H22" s="60"/>
      <c r="I22" s="61"/>
      <c r="J22" s="37">
        <f>I21*E21</f>
        <v>174800</v>
      </c>
    </row>
    <row r="23" spans="1:11" ht="41.4">
      <c r="A23" s="10">
        <v>9</v>
      </c>
      <c r="B23" s="11" t="s">
        <v>39</v>
      </c>
      <c r="C23" s="11" t="s">
        <v>49</v>
      </c>
      <c r="D23" s="27" t="s">
        <v>29</v>
      </c>
      <c r="E23" s="28">
        <f>[1]итого!$E$23+[2]овощи!$E$23</f>
        <v>945</v>
      </c>
      <c r="F23" s="29">
        <v>210</v>
      </c>
      <c r="G23" s="29">
        <v>160</v>
      </c>
      <c r="H23" s="29">
        <v>200</v>
      </c>
      <c r="I23" s="30">
        <f>ROUND((F23+G23+H23)/3,2)</f>
        <v>190</v>
      </c>
      <c r="J23" s="37"/>
    </row>
    <row r="24" spans="1:11">
      <c r="A24" s="58" t="s">
        <v>12</v>
      </c>
      <c r="B24" s="58"/>
      <c r="C24" s="58"/>
      <c r="D24" s="58"/>
      <c r="E24" s="58"/>
      <c r="F24" s="58"/>
      <c r="G24" s="58"/>
      <c r="H24" s="58"/>
      <c r="I24" s="58"/>
      <c r="J24" s="37">
        <f>I23*E23</f>
        <v>179550</v>
      </c>
    </row>
    <row r="25" spans="1:11">
      <c r="A25" s="59" t="s">
        <v>15</v>
      </c>
      <c r="B25" s="60"/>
      <c r="C25" s="60"/>
      <c r="D25" s="60"/>
      <c r="E25" s="60"/>
      <c r="F25" s="60"/>
      <c r="G25" s="60"/>
      <c r="H25" s="60"/>
      <c r="I25" s="61"/>
      <c r="J25" s="43">
        <f>SUM(J8:J24)</f>
        <v>2675040.3195000002</v>
      </c>
      <c r="K25" s="52"/>
    </row>
    <row r="26" spans="1:11">
      <c r="A26" s="31"/>
      <c r="B26" s="39"/>
      <c r="C26" s="31"/>
      <c r="D26" s="31"/>
      <c r="E26" s="31"/>
      <c r="F26" s="31"/>
      <c r="G26" s="31"/>
      <c r="H26" s="31"/>
      <c r="I26" s="31"/>
      <c r="J26" s="31"/>
    </row>
    <row r="27" spans="1:11" s="48" customFormat="1" ht="15.6" customHeight="1">
      <c r="A27" s="50">
        <v>1</v>
      </c>
      <c r="B27" s="56" t="s">
        <v>42</v>
      </c>
      <c r="C27" s="56"/>
      <c r="D27" s="46"/>
      <c r="E27" s="46"/>
      <c r="F27" s="46"/>
      <c r="G27" s="46"/>
      <c r="H27" s="46"/>
      <c r="I27" s="47"/>
    </row>
    <row r="28" spans="1:11" s="49" customFormat="1" ht="15.6" customHeight="1">
      <c r="A28" s="51">
        <v>2</v>
      </c>
      <c r="B28" s="56" t="s">
        <v>43</v>
      </c>
      <c r="C28" s="56"/>
      <c r="D28" s="46"/>
      <c r="E28" s="46"/>
      <c r="F28" s="46"/>
      <c r="G28" s="46"/>
      <c r="H28" s="46"/>
      <c r="I28" s="47"/>
      <c r="J28" s="54"/>
    </row>
    <row r="29" spans="1:11" s="48" customFormat="1" ht="15.6" customHeight="1">
      <c r="A29" s="50">
        <v>3</v>
      </c>
      <c r="B29" s="56" t="s">
        <v>42</v>
      </c>
      <c r="C29" s="56"/>
      <c r="D29" s="46"/>
      <c r="E29" s="46"/>
      <c r="F29" s="46"/>
      <c r="G29" s="46"/>
      <c r="H29" s="46"/>
      <c r="I29" s="47"/>
    </row>
    <row r="30" spans="1:11" ht="15.6">
      <c r="A30" s="32"/>
      <c r="B30" s="57"/>
      <c r="C30" s="57"/>
      <c r="D30" s="57"/>
      <c r="E30" s="57"/>
      <c r="F30" s="53"/>
      <c r="G30" s="53"/>
      <c r="H30" s="53"/>
      <c r="I30" s="53"/>
      <c r="J30" s="53"/>
    </row>
    <row r="31" spans="1:11" ht="15.6">
      <c r="A31" s="33" t="s">
        <v>34</v>
      </c>
      <c r="B31" s="40"/>
      <c r="C31" s="34"/>
      <c r="D31" s="35"/>
      <c r="E31" s="35"/>
      <c r="F31" s="35"/>
      <c r="G31" s="35"/>
      <c r="H31" s="35"/>
      <c r="I31" s="35"/>
      <c r="J31" s="35"/>
    </row>
    <row r="32" spans="1:11" ht="15.6">
      <c r="A32" s="33" t="s">
        <v>45</v>
      </c>
      <c r="B32" s="40"/>
      <c r="C32" s="33"/>
      <c r="D32" s="33"/>
      <c r="E32" s="33"/>
      <c r="F32" s="33"/>
      <c r="G32" s="33"/>
      <c r="H32" s="33"/>
      <c r="I32" s="35"/>
      <c r="J32" s="35"/>
    </row>
    <row r="33" spans="1:10" ht="15.6">
      <c r="A33" s="55" t="s">
        <v>46</v>
      </c>
      <c r="B33" s="55"/>
      <c r="C33" s="55"/>
      <c r="D33" s="36"/>
      <c r="E33" s="36"/>
      <c r="F33" s="36"/>
      <c r="G33" s="35"/>
      <c r="H33" s="35"/>
      <c r="I33" s="35"/>
      <c r="J33" s="35"/>
    </row>
    <row r="34" spans="1:10" ht="15.6">
      <c r="A34" s="55" t="s">
        <v>44</v>
      </c>
      <c r="B34" s="55"/>
      <c r="C34" s="55"/>
      <c r="D34" s="36"/>
      <c r="E34" s="36"/>
      <c r="F34" s="36"/>
      <c r="G34" s="35"/>
      <c r="H34" s="35"/>
      <c r="I34" s="35"/>
      <c r="J34" s="35"/>
    </row>
    <row r="35" spans="1:10">
      <c r="A35" s="35"/>
      <c r="B35" s="41"/>
      <c r="C35" s="35"/>
      <c r="D35" s="35"/>
      <c r="E35" s="35"/>
      <c r="F35" s="35"/>
      <c r="G35" s="35"/>
      <c r="H35" s="35"/>
      <c r="I35" s="35"/>
      <c r="J35" s="35"/>
    </row>
    <row r="36" spans="1:10">
      <c r="A36" s="35"/>
      <c r="B36" s="41"/>
      <c r="C36" s="35"/>
      <c r="D36" s="35"/>
      <c r="E36" s="35"/>
      <c r="F36" s="35"/>
      <c r="G36" s="35"/>
      <c r="H36" s="35"/>
      <c r="I36" s="35"/>
      <c r="J36" s="35"/>
    </row>
    <row r="37" spans="1:10">
      <c r="A37" s="35"/>
      <c r="B37" s="41"/>
      <c r="C37" s="35"/>
      <c r="D37" s="35"/>
      <c r="E37" s="35"/>
      <c r="F37" s="35"/>
      <c r="G37" s="35"/>
      <c r="H37" s="35"/>
      <c r="I37" s="35"/>
      <c r="J37" s="35"/>
    </row>
    <row r="38" spans="1:10">
      <c r="A38" s="35"/>
      <c r="B38" s="41"/>
      <c r="C38" s="35"/>
      <c r="D38" s="35"/>
      <c r="E38" s="35"/>
      <c r="F38" s="35"/>
      <c r="G38" s="35"/>
      <c r="H38" s="35"/>
      <c r="I38" s="35"/>
      <c r="J38" s="35"/>
    </row>
    <row r="39" spans="1:10">
      <c r="A39" s="35"/>
      <c r="B39" s="41"/>
      <c r="C39" s="35"/>
      <c r="D39" s="35"/>
      <c r="E39" s="35"/>
      <c r="F39" s="35"/>
      <c r="G39" s="35"/>
      <c r="H39" s="35"/>
      <c r="I39" s="35"/>
      <c r="J39" s="35"/>
    </row>
    <row r="40" spans="1:10">
      <c r="A40" s="35"/>
      <c r="B40" s="41"/>
      <c r="C40" s="35"/>
      <c r="D40" s="35"/>
      <c r="E40" s="35"/>
      <c r="F40" s="35"/>
      <c r="G40" s="35"/>
      <c r="H40" s="35"/>
      <c r="I40" s="35"/>
      <c r="J40" s="35"/>
    </row>
  </sheetData>
  <mergeCells count="27"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A8:I8"/>
    <mergeCell ref="A25:I25"/>
    <mergeCell ref="A10:I10"/>
    <mergeCell ref="A12:I12"/>
    <mergeCell ref="A14:I14"/>
    <mergeCell ref="A16:I16"/>
    <mergeCell ref="A18:I18"/>
    <mergeCell ref="A20:I20"/>
    <mergeCell ref="A22:I22"/>
    <mergeCell ref="A24:I24"/>
    <mergeCell ref="A33:C33"/>
    <mergeCell ref="B27:C27"/>
    <mergeCell ref="B28:C28"/>
    <mergeCell ref="B29:C29"/>
    <mergeCell ref="A34:C34"/>
    <mergeCell ref="B30:E30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"/>
  <sheetViews>
    <sheetView topLeftCell="A28" workbookViewId="0">
      <selection activeCell="N12" sqref="N12"/>
    </sheetView>
  </sheetViews>
  <sheetFormatPr defaultRowHeight="14.4"/>
  <cols>
    <col min="1" max="1" width="6.33203125" customWidth="1"/>
    <col min="2" max="2" width="12.88671875" customWidth="1"/>
    <col min="3" max="3" width="43.88671875" customWidth="1"/>
    <col min="4" max="4" width="7.109375" customWidth="1"/>
    <col min="5" max="5" width="7.44140625" customWidth="1"/>
    <col min="10" max="10" width="0" hidden="1" customWidth="1"/>
    <col min="12" max="12" width="10.33203125" customWidth="1"/>
  </cols>
  <sheetData>
    <row r="1" spans="1:16" ht="30.75" customHeight="1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28.5" customHeight="1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16"/>
      <c r="K2" s="16"/>
      <c r="L2" s="16"/>
    </row>
    <row r="3" spans="1:16" ht="25.5" customHeight="1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>
      <c r="A5" s="71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>
      <c r="A6" s="71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4">
        <f>K7*E7</f>
        <v>231000</v>
      </c>
    </row>
    <row r="9" spans="1:16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">
        <f>L8</f>
        <v>231000</v>
      </c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>
      <c r="A11" s="5">
        <v>1</v>
      </c>
      <c r="B11" s="69" t="s">
        <v>21</v>
      </c>
      <c r="C11" s="69"/>
      <c r="D11" s="69"/>
      <c r="E11" s="69"/>
      <c r="F11" s="14"/>
      <c r="G11" s="14"/>
      <c r="H11" s="14"/>
      <c r="I11" s="14"/>
      <c r="J11" s="14"/>
      <c r="K11" s="14"/>
      <c r="L11" s="14"/>
    </row>
    <row r="12" spans="1:16" ht="14.25" customHeight="1">
      <c r="A12" s="5">
        <v>2</v>
      </c>
      <c r="B12" s="69" t="s">
        <v>22</v>
      </c>
      <c r="C12" s="69"/>
      <c r="D12" s="69"/>
      <c r="E12" s="69"/>
      <c r="F12" s="14"/>
      <c r="G12" s="14"/>
      <c r="H12" s="14"/>
      <c r="I12" s="14"/>
      <c r="J12" s="14"/>
      <c r="K12" s="14"/>
      <c r="L12" s="14"/>
    </row>
    <row r="13" spans="1:16" ht="14.25" customHeight="1">
      <c r="A13" s="5">
        <v>3</v>
      </c>
      <c r="B13" s="69" t="s">
        <v>23</v>
      </c>
      <c r="C13" s="69"/>
      <c r="D13" s="69"/>
      <c r="E13" s="69"/>
      <c r="F13" s="14"/>
      <c r="G13" s="14"/>
      <c r="H13" s="14"/>
      <c r="I13" s="14"/>
      <c r="J13" s="14"/>
      <c r="K13" s="14"/>
      <c r="L13" s="14"/>
    </row>
    <row r="14" spans="1:16" ht="14.25" customHeight="1">
      <c r="A14" s="5">
        <v>4</v>
      </c>
      <c r="B14" s="69" t="s">
        <v>24</v>
      </c>
      <c r="C14" s="69"/>
      <c r="D14" s="69"/>
      <c r="E14" s="69"/>
      <c r="F14" s="14"/>
      <c r="G14" s="14"/>
      <c r="H14" s="14"/>
      <c r="I14" s="14"/>
      <c r="J14" s="14"/>
      <c r="K14" s="14"/>
      <c r="L14" s="14"/>
    </row>
    <row r="15" spans="1:16" ht="14.25" customHeight="1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6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6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6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овощи</vt:lpstr>
      <vt:lpstr>Лист1</vt:lpstr>
      <vt:lpstr>овощи!Область_печати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2018-12-06T11:58:57Z</cp:lastPrinted>
  <dcterms:created xsi:type="dcterms:W3CDTF">2014-02-14T07:05:08Z</dcterms:created>
  <dcterms:modified xsi:type="dcterms:W3CDTF">2018-12-06T12:00:34Z</dcterms:modified>
</cp:coreProperties>
</file>