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0530" yWindow="-15" windowWidth="18285" windowHeight="11760"/>
  </bookViews>
  <sheets>
    <sheet name="перечень" sheetId="1" r:id="rId1"/>
  </sheets>
  <definedNames>
    <definedName name="_xlnm._FilterDatabase" localSheetId="0" hidden="1">перечень!$A$9:$II$1766</definedName>
    <definedName name="_xlnm.Print_Titles" localSheetId="0">перечень!$4:$7</definedName>
  </definedNames>
  <calcPr calcId="145621"/>
</workbook>
</file>

<file path=xl/calcChain.xml><?xml version="1.0" encoding="utf-8"?>
<calcChain xmlns="http://schemas.openxmlformats.org/spreadsheetml/2006/main">
  <c r="N1464" i="1" l="1"/>
  <c r="N1715" i="1"/>
  <c r="N1683" i="1" l="1"/>
  <c r="Q1635" i="1" l="1"/>
  <c r="Q1588" i="1"/>
  <c r="Q1583" i="1"/>
  <c r="Q1542" i="1"/>
  <c r="Q1540" i="1"/>
  <c r="Q1527" i="1"/>
  <c r="Q380" i="1"/>
  <c r="Q161" i="1"/>
  <c r="Q160" i="1"/>
  <c r="O1689" i="1" l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688" i="1"/>
  <c r="P1635" i="1" l="1"/>
  <c r="P1588" i="1"/>
  <c r="P1583" i="1"/>
  <c r="P1542" i="1"/>
  <c r="P1540" i="1"/>
  <c r="P1527" i="1"/>
  <c r="O1548" i="1" l="1"/>
  <c r="O1559" i="1"/>
  <c r="O1575" i="1"/>
  <c r="O1589" i="1"/>
  <c r="O1597" i="1"/>
  <c r="O1579" i="1"/>
  <c r="O1547" i="1"/>
  <c r="O1592" i="1"/>
  <c r="O1591" i="1"/>
  <c r="O1585" i="1"/>
  <c r="O1550" i="1"/>
  <c r="O1580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N536" i="1" l="1"/>
  <c r="P380" i="1" l="1"/>
  <c r="P161" i="1"/>
  <c r="P160" i="1"/>
  <c r="N1760" i="1" l="1"/>
  <c r="N1649" i="1"/>
  <c r="N1279" i="1"/>
  <c r="N1675" i="1"/>
  <c r="N1478" i="1"/>
  <c r="N1700" i="1"/>
  <c r="N1348" i="1"/>
  <c r="N1692" i="1"/>
  <c r="N1477" i="1"/>
  <c r="N1274" i="1"/>
  <c r="N1295" i="1"/>
  <c r="N1298" i="1"/>
  <c r="N1334" i="1"/>
  <c r="N1461" i="1"/>
  <c r="N1330" i="1"/>
  <c r="N1291" i="1"/>
  <c r="N1302" i="1"/>
  <c r="N1331" i="1"/>
  <c r="N1268" i="1"/>
  <c r="N1266" i="1"/>
  <c r="N1462" i="1"/>
  <c r="N1433" i="1"/>
  <c r="N1338" i="1"/>
  <c r="N1267" i="1"/>
  <c r="N1764" i="1"/>
  <c r="N1738" i="1"/>
  <c r="N1717" i="1"/>
  <c r="N1436" i="1"/>
  <c r="N1445" i="1"/>
  <c r="N1339" i="1"/>
  <c r="N1305" i="1"/>
  <c r="N1341" i="1"/>
  <c r="N1481" i="1"/>
  <c r="N1713" i="1"/>
  <c r="N1677" i="1"/>
  <c r="N1763" i="1"/>
  <c r="N1270" i="1"/>
  <c r="N1300" i="1"/>
  <c r="N1275" i="1"/>
  <c r="N1282" i="1"/>
  <c r="N1273" i="1"/>
  <c r="N1716" i="1"/>
  <c r="N1704" i="1"/>
  <c r="N1722" i="1"/>
  <c r="N1724" i="1"/>
  <c r="N1281" i="1"/>
  <c r="N1271" i="1"/>
  <c r="N1244" i="1"/>
  <c r="O1244" i="1" s="1"/>
  <c r="N1340" i="1"/>
  <c r="N1441" i="1"/>
  <c r="N1438" i="1"/>
  <c r="N1276" i="1"/>
  <c r="N1301" i="1"/>
  <c r="N1265" i="1"/>
  <c r="N1272" i="1"/>
  <c r="N1299" i="1"/>
  <c r="N1283" i="1"/>
  <c r="N1719" i="1"/>
  <c r="N1606" i="1"/>
  <c r="N1285" i="1"/>
  <c r="N1280" i="1"/>
  <c r="N1328" i="1"/>
  <c r="N1332" i="1"/>
  <c r="N1335" i="1"/>
  <c r="N1765" i="1"/>
  <c r="N1736" i="1"/>
  <c r="N1742" i="1"/>
  <c r="N1718" i="1"/>
  <c r="N1754" i="1"/>
  <c r="N1284" i="1"/>
  <c r="N1674" i="1"/>
  <c r="N1337" i="1"/>
  <c r="N1278" i="1"/>
  <c r="N1605" i="1"/>
  <c r="N1615" i="1"/>
  <c r="N1618" i="1"/>
  <c r="N1691" i="1"/>
  <c r="N1727" i="1"/>
  <c r="N1737" i="1"/>
  <c r="N1435" i="1"/>
  <c r="N1347" i="1"/>
  <c r="N1612" i="1"/>
  <c r="N1616" i="1"/>
  <c r="N1619" i="1"/>
  <c r="N1463" i="1"/>
  <c r="N1262" i="1"/>
  <c r="N1752" i="1"/>
  <c r="N1751" i="1"/>
  <c r="N1472" i="1"/>
  <c r="N1434" i="1"/>
  <c r="N1336" i="1"/>
  <c r="N1245" i="1"/>
  <c r="O1245" i="1" s="1"/>
  <c r="N1243" i="1"/>
  <c r="O1243" i="1" s="1"/>
  <c r="N1355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764" i="1"/>
  <c r="O1619" i="1"/>
  <c r="O1620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06" i="1"/>
  <c r="O1266" i="1"/>
  <c r="Q1709" i="1" l="1"/>
  <c r="P1709" i="1"/>
  <c r="Q1651" i="1"/>
  <c r="Q1634" i="1"/>
  <c r="Q1632" i="1"/>
  <c r="Q1624" i="1"/>
  <c r="P1651" i="1"/>
  <c r="P1634" i="1"/>
  <c r="P1632" i="1"/>
  <c r="P1624" i="1"/>
  <c r="P1457" i="1"/>
  <c r="L1239" i="1"/>
  <c r="J1239" i="1"/>
  <c r="K1239" i="1"/>
  <c r="I1239" i="1"/>
  <c r="P1238" i="1"/>
  <c r="Q1238" i="1"/>
  <c r="Q1187" i="1" l="1"/>
  <c r="O1187" i="1"/>
  <c r="P1187" i="1" s="1"/>
  <c r="P676" i="1"/>
  <c r="Q676" i="1"/>
  <c r="Q865" i="1" l="1"/>
  <c r="P865" i="1"/>
  <c r="M1239" i="1" l="1"/>
  <c r="O1188" i="1"/>
  <c r="P1188" i="1" s="1"/>
  <c r="Q1188" i="1"/>
  <c r="N1189" i="1"/>
  <c r="O1189" i="1"/>
  <c r="Q1189" i="1"/>
  <c r="N1190" i="1"/>
  <c r="O1190" i="1"/>
  <c r="Q1190" i="1"/>
  <c r="O1191" i="1"/>
  <c r="P1191" i="1" s="1"/>
  <c r="Q1191" i="1"/>
  <c r="N1192" i="1"/>
  <c r="O1192" i="1"/>
  <c r="Q1192" i="1"/>
  <c r="O1193" i="1"/>
  <c r="P1193" i="1" s="1"/>
  <c r="Q1193" i="1"/>
  <c r="P1192" i="1" l="1"/>
  <c r="P1189" i="1"/>
  <c r="P1190" i="1"/>
  <c r="L568" i="1" l="1"/>
  <c r="L560" i="1"/>
  <c r="L550" i="1"/>
  <c r="L516" i="1"/>
  <c r="L508" i="1"/>
  <c r="L470" i="1"/>
  <c r="L447" i="1"/>
  <c r="L363" i="1"/>
  <c r="L345" i="1"/>
  <c r="L336" i="1"/>
  <c r="L323" i="1"/>
  <c r="L310" i="1"/>
  <c r="L295" i="1"/>
  <c r="L274" i="1"/>
  <c r="L163" i="1"/>
  <c r="L142" i="1"/>
  <c r="L95" i="1"/>
  <c r="L86" i="1"/>
  <c r="L65" i="1"/>
  <c r="L43" i="1"/>
  <c r="L37" i="1"/>
  <c r="L18" i="1"/>
  <c r="L11" i="1" l="1"/>
  <c r="Q1457" i="1"/>
  <c r="P1721" i="1" l="1"/>
  <c r="Q1721" i="1"/>
  <c r="N575" i="1" l="1"/>
  <c r="J1686" i="1" l="1"/>
  <c r="K1686" i="1"/>
  <c r="L1686" i="1"/>
  <c r="M1686" i="1"/>
  <c r="I1686" i="1"/>
  <c r="P1674" i="1"/>
  <c r="Q1674" i="1"/>
  <c r="Q1686" i="1" l="1"/>
  <c r="P1740" i="1" l="1"/>
  <c r="Q1740" i="1"/>
  <c r="Q1688" i="1"/>
  <c r="Q1689" i="1"/>
  <c r="Q1690" i="1"/>
  <c r="Q1697" i="1"/>
  <c r="P892" i="1"/>
  <c r="K893" i="1"/>
  <c r="J893" i="1"/>
  <c r="Q892" i="1"/>
  <c r="I893" i="1"/>
  <c r="P888" i="1"/>
  <c r="Q888" i="1"/>
  <c r="Q1181" i="1"/>
  <c r="O1181" i="1"/>
  <c r="P1181" i="1" s="1"/>
  <c r="M893" i="1"/>
  <c r="O893" i="1"/>
  <c r="L893" i="1"/>
  <c r="O1182" i="1"/>
  <c r="P1182" i="1" s="1"/>
  <c r="Q1182" i="1"/>
  <c r="P1689" i="1" l="1"/>
  <c r="Q1758" i="1"/>
  <c r="P1758" i="1"/>
  <c r="Q1369" i="1"/>
  <c r="P1369" i="1"/>
  <c r="Q1759" i="1" l="1"/>
  <c r="O1759" i="1"/>
  <c r="P1759" i="1" s="1"/>
  <c r="O1231" i="1" l="1"/>
  <c r="O1232" i="1"/>
  <c r="O1234" i="1"/>
  <c r="O1235" i="1"/>
  <c r="O1236" i="1"/>
  <c r="O1237" i="1"/>
  <c r="O1239" i="1" l="1"/>
  <c r="P638" i="1"/>
  <c r="N740" i="1" l="1"/>
  <c r="N1199" i="1"/>
  <c r="N1115" i="1"/>
  <c r="N743" i="1"/>
  <c r="N653" i="1"/>
  <c r="N614" i="1"/>
  <c r="N1165" i="1"/>
  <c r="N1234" i="1"/>
  <c r="O1165" i="1" l="1"/>
  <c r="N884" i="1"/>
  <c r="N893" i="1" s="1"/>
  <c r="Q1134" i="1"/>
  <c r="O291" i="1" l="1"/>
  <c r="P291" i="1" s="1"/>
  <c r="Q291" i="1"/>
  <c r="O76" i="1" l="1"/>
  <c r="P76" i="1" s="1"/>
  <c r="Q76" i="1"/>
  <c r="P1688" i="1" l="1"/>
  <c r="P1401" i="1"/>
  <c r="Q1401" i="1"/>
  <c r="Q1124" i="1"/>
  <c r="P1124" i="1"/>
  <c r="Q1102" i="1"/>
  <c r="P1102" i="1"/>
  <c r="Q612" i="1"/>
  <c r="Q889" i="1"/>
  <c r="Q890" i="1"/>
  <c r="Q891" i="1"/>
  <c r="P886" i="1"/>
  <c r="P889" i="1"/>
  <c r="P890" i="1"/>
  <c r="P891" i="1"/>
  <c r="P612" i="1" l="1"/>
  <c r="M1748" i="1"/>
  <c r="I1748" i="1"/>
  <c r="J1748" i="1"/>
  <c r="K1748" i="1"/>
  <c r="L1748" i="1"/>
  <c r="N696" i="1" l="1"/>
  <c r="N1125" i="1"/>
  <c r="N1208" i="1"/>
  <c r="N1162" i="1"/>
  <c r="N1205" i="1"/>
  <c r="N713" i="1"/>
  <c r="N649" i="1"/>
  <c r="N635" i="1"/>
  <c r="N573" i="1"/>
  <c r="N647" i="1"/>
  <c r="N1145" i="1"/>
  <c r="N1177" i="1"/>
  <c r="N1157" i="1"/>
  <c r="N627" i="1"/>
  <c r="N725" i="1"/>
  <c r="N1131" i="1"/>
  <c r="N1184" i="1"/>
  <c r="N850" i="1"/>
  <c r="N729" i="1"/>
  <c r="N722" i="1"/>
  <c r="N1222" i="1"/>
  <c r="N1183" i="1"/>
  <c r="N1138" i="1"/>
  <c r="N645" i="1"/>
  <c r="N640" i="1"/>
  <c r="N724" i="1"/>
  <c r="N593" i="1"/>
  <c r="N854" i="1"/>
  <c r="N656" i="1"/>
  <c r="N1170" i="1"/>
  <c r="N738" i="1"/>
  <c r="N661" i="1"/>
  <c r="N857" i="1"/>
  <c r="N732" i="1"/>
  <c r="N746" i="1"/>
  <c r="N739" i="1"/>
  <c r="N1156" i="1"/>
  <c r="N1196" i="1"/>
  <c r="N654" i="1"/>
  <c r="N1137" i="1"/>
  <c r="N736" i="1"/>
  <c r="N1207" i="1"/>
  <c r="N856" i="1"/>
  <c r="N726" i="1"/>
  <c r="N709" i="1"/>
  <c r="N1108" i="1"/>
  <c r="N1113" i="1"/>
  <c r="N1230" i="1"/>
  <c r="N1239" i="1" s="1"/>
  <c r="N1152" i="1"/>
  <c r="N703" i="1"/>
  <c r="N694" i="1"/>
  <c r="N701" i="1"/>
  <c r="N692" i="1"/>
  <c r="N728" i="1"/>
  <c r="N690" i="1"/>
  <c r="N718" i="1"/>
  <c r="N1146" i="1"/>
  <c r="N1121" i="1"/>
  <c r="N1197" i="1"/>
  <c r="N1194" i="1"/>
  <c r="N1210" i="1"/>
  <c r="N706" i="1"/>
  <c r="N698" i="1"/>
  <c r="N731" i="1"/>
  <c r="P1134" i="1"/>
  <c r="N1077" i="1"/>
  <c r="N1080" i="1"/>
  <c r="N1135" i="1"/>
  <c r="N730" i="1"/>
  <c r="N1153" i="1"/>
  <c r="N1114" i="1"/>
  <c r="N707" i="1"/>
  <c r="N1212" i="1"/>
  <c r="N1198" i="1"/>
  <c r="N1173" i="1"/>
  <c r="N1163" i="1"/>
  <c r="N1159" i="1"/>
  <c r="N1144" i="1"/>
  <c r="N1078" i="1"/>
  <c r="N1056" i="1"/>
  <c r="N851" i="1"/>
  <c r="N846" i="1"/>
  <c r="N750" i="1"/>
  <c r="N717" i="1"/>
  <c r="N716" i="1"/>
  <c r="N715" i="1"/>
  <c r="N712" i="1"/>
  <c r="N691" i="1"/>
  <c r="N735" i="1"/>
  <c r="N734" i="1"/>
  <c r="N720" i="1"/>
  <c r="N719" i="1"/>
  <c r="N702" i="1"/>
  <c r="O1210" i="1"/>
  <c r="O1209" i="1"/>
  <c r="O1208" i="1"/>
  <c r="O1205" i="1"/>
  <c r="O1203" i="1"/>
  <c r="O1202" i="1"/>
  <c r="O1200" i="1"/>
  <c r="O1199" i="1"/>
  <c r="O1196" i="1"/>
  <c r="O1184" i="1"/>
  <c r="O1171" i="1"/>
  <c r="O1168" i="1"/>
  <c r="O1167" i="1"/>
  <c r="O1164" i="1"/>
  <c r="O1162" i="1"/>
  <c r="O1157" i="1"/>
  <c r="O1151" i="1"/>
  <c r="O1152" i="1"/>
  <c r="O1153" i="1"/>
  <c r="O1150" i="1"/>
  <c r="O1147" i="1"/>
  <c r="O1146" i="1"/>
  <c r="O1144" i="1"/>
  <c r="O1143" i="1"/>
  <c r="O1142" i="1"/>
  <c r="O1135" i="1"/>
  <c r="O1136" i="1"/>
  <c r="O1133" i="1"/>
  <c r="O1132" i="1"/>
  <c r="O1126" i="1"/>
  <c r="O1123" i="1"/>
  <c r="O1080" i="1"/>
  <c r="O1052" i="1"/>
  <c r="P887" i="1"/>
  <c r="O860" i="1"/>
  <c r="O863" i="1"/>
  <c r="O852" i="1"/>
  <c r="O853" i="1"/>
  <c r="O854" i="1"/>
  <c r="O855" i="1"/>
  <c r="O856" i="1"/>
  <c r="O857" i="1"/>
  <c r="O858" i="1"/>
  <c r="O859" i="1"/>
  <c r="O861" i="1"/>
  <c r="O850" i="1"/>
  <c r="O849" i="1"/>
  <c r="O632" i="1"/>
  <c r="O633" i="1"/>
  <c r="O634" i="1"/>
  <c r="O631" i="1"/>
  <c r="O628" i="1"/>
  <c r="O627" i="1"/>
  <c r="O626" i="1"/>
  <c r="O624" i="1"/>
  <c r="O623" i="1"/>
  <c r="O622" i="1"/>
  <c r="O621" i="1"/>
  <c r="O616" i="1"/>
  <c r="O610" i="1"/>
  <c r="O607" i="1"/>
  <c r="P885" i="1" l="1"/>
  <c r="N545" i="1"/>
  <c r="O545" i="1" s="1"/>
  <c r="Q830" i="1" l="1"/>
  <c r="P830" i="1"/>
  <c r="P503" i="1" l="1"/>
  <c r="P13" i="1" l="1"/>
  <c r="O1074" i="1" l="1"/>
  <c r="O1073" i="1" l="1"/>
  <c r="P1073" i="1" s="1"/>
  <c r="Q1745" i="1" l="1"/>
  <c r="Q1746" i="1"/>
  <c r="Q1747" i="1"/>
  <c r="P1746" i="1"/>
  <c r="P1690" i="1"/>
  <c r="P1747" i="1" l="1"/>
  <c r="P1745" i="1"/>
  <c r="P603" i="1" l="1"/>
  <c r="P15" i="1"/>
  <c r="L1293" i="1" l="1"/>
  <c r="N521" i="1" l="1"/>
  <c r="N530" i="1"/>
  <c r="N534" i="1"/>
  <c r="N539" i="1"/>
  <c r="N522" i="1"/>
  <c r="Q754" i="1" l="1"/>
  <c r="P754" i="1"/>
  <c r="Q1285" i="1" l="1"/>
  <c r="P1285" i="1"/>
  <c r="Q746" i="1" l="1"/>
  <c r="P746" i="1"/>
  <c r="Q739" i="1"/>
  <c r="P739" i="1"/>
  <c r="O1118" i="1" l="1"/>
  <c r="P884" i="1" l="1"/>
  <c r="I163" i="1" l="1"/>
  <c r="K163" i="1"/>
  <c r="J163" i="1"/>
  <c r="Q1691" i="1" l="1"/>
  <c r="Q1715" i="1"/>
  <c r="Q1716" i="1"/>
  <c r="Q1717" i="1"/>
  <c r="Q1718" i="1"/>
  <c r="Q1719" i="1"/>
  <c r="P1715" i="1"/>
  <c r="Q1178" i="1"/>
  <c r="Q1179" i="1"/>
  <c r="Q1180" i="1"/>
  <c r="P1178" i="1"/>
  <c r="P1179" i="1"/>
  <c r="P1180" i="1"/>
  <c r="Q1130" i="1"/>
  <c r="P1130" i="1"/>
  <c r="Q1047" i="1"/>
  <c r="P1047" i="1"/>
  <c r="Q1038" i="1"/>
  <c r="P1038" i="1"/>
  <c r="Q1023" i="1"/>
  <c r="P1023" i="1"/>
  <c r="Q1003" i="1"/>
  <c r="Q997" i="1"/>
  <c r="Q998" i="1"/>
  <c r="Q948" i="1"/>
  <c r="Q949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P910" i="1"/>
  <c r="P911" i="1"/>
  <c r="P912" i="1"/>
  <c r="P898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899" i="1"/>
  <c r="Q900" i="1"/>
  <c r="Q898" i="1"/>
  <c r="Q913" i="1"/>
  <c r="Q914" i="1"/>
  <c r="Q895" i="1"/>
  <c r="Q896" i="1"/>
  <c r="Q897" i="1"/>
  <c r="P896" i="1"/>
  <c r="P1691" i="1" l="1"/>
  <c r="L576" i="1"/>
  <c r="L1621" i="1" l="1"/>
  <c r="L1603" i="1"/>
  <c r="L1483" i="1"/>
  <c r="L1465" i="1"/>
  <c r="L1452" i="1"/>
  <c r="L1446" i="1"/>
  <c r="M1431" i="1"/>
  <c r="N1431" i="1"/>
  <c r="I1431" i="1"/>
  <c r="J1431" i="1"/>
  <c r="K1431" i="1"/>
  <c r="L1431" i="1"/>
  <c r="I1425" i="1"/>
  <c r="J1425" i="1"/>
  <c r="K1425" i="1"/>
  <c r="L1425" i="1"/>
  <c r="M1353" i="1"/>
  <c r="I1353" i="1"/>
  <c r="J1353" i="1"/>
  <c r="K1353" i="1"/>
  <c r="L1353" i="1"/>
  <c r="I1342" i="1"/>
  <c r="J1342" i="1"/>
  <c r="K1342" i="1"/>
  <c r="L1342" i="1"/>
  <c r="M1325" i="1"/>
  <c r="N1325" i="1"/>
  <c r="I1325" i="1"/>
  <c r="J1325" i="1"/>
  <c r="K1325" i="1"/>
  <c r="L1325" i="1"/>
  <c r="I1308" i="1"/>
  <c r="J1308" i="1"/>
  <c r="K1308" i="1"/>
  <c r="L1308" i="1"/>
  <c r="I1293" i="1"/>
  <c r="J1293" i="1"/>
  <c r="K1293" i="1"/>
  <c r="I1263" i="1"/>
  <c r="J1263" i="1"/>
  <c r="K1263" i="1"/>
  <c r="L1263" i="1"/>
  <c r="I1257" i="1"/>
  <c r="J1257" i="1"/>
  <c r="K1257" i="1"/>
  <c r="L1257" i="1"/>
  <c r="M1247" i="1"/>
  <c r="I1247" i="1"/>
  <c r="J1247" i="1"/>
  <c r="K1247" i="1"/>
  <c r="L1227" i="1"/>
  <c r="M1227" i="1"/>
  <c r="I1227" i="1"/>
  <c r="J1227" i="1"/>
  <c r="K1227" i="1"/>
  <c r="M1214" i="1"/>
  <c r="I1214" i="1"/>
  <c r="J1214" i="1"/>
  <c r="K1214" i="1"/>
  <c r="L1214" i="1"/>
  <c r="M1116" i="1"/>
  <c r="I1116" i="1"/>
  <c r="J1116" i="1"/>
  <c r="K1116" i="1"/>
  <c r="L1116" i="1"/>
  <c r="Q1098" i="1"/>
  <c r="Q1099" i="1"/>
  <c r="Q1100" i="1"/>
  <c r="Q1101" i="1"/>
  <c r="P1098" i="1"/>
  <c r="P1099" i="1"/>
  <c r="P1100" i="1"/>
  <c r="P1101" i="1"/>
  <c r="P1103" i="1"/>
  <c r="M1105" i="1"/>
  <c r="N1105" i="1"/>
  <c r="O1105" i="1"/>
  <c r="I1105" i="1"/>
  <c r="J1105" i="1"/>
  <c r="K1105" i="1"/>
  <c r="L1105" i="1"/>
  <c r="M1081" i="1"/>
  <c r="I1081" i="1"/>
  <c r="J1081" i="1"/>
  <c r="K1081" i="1"/>
  <c r="L1081" i="1"/>
  <c r="M1054" i="1"/>
  <c r="I1054" i="1"/>
  <c r="J1054" i="1"/>
  <c r="K1054" i="1"/>
  <c r="L1054" i="1"/>
  <c r="P1048" i="1"/>
  <c r="Q1048" i="1"/>
  <c r="Q999" i="1"/>
  <c r="I920" i="1"/>
  <c r="J920" i="1"/>
  <c r="K920" i="1"/>
  <c r="L920" i="1"/>
  <c r="P913" i="1"/>
  <c r="P914" i="1"/>
  <c r="M881" i="1"/>
  <c r="N881" i="1"/>
  <c r="O881" i="1"/>
  <c r="I881" i="1"/>
  <c r="J881" i="1"/>
  <c r="K881" i="1"/>
  <c r="L873" i="1"/>
  <c r="I873" i="1"/>
  <c r="J873" i="1"/>
  <c r="K873" i="1"/>
  <c r="M869" i="1"/>
  <c r="I869" i="1"/>
  <c r="J869" i="1"/>
  <c r="K869" i="1"/>
  <c r="I847" i="1"/>
  <c r="J847" i="1"/>
  <c r="K847" i="1"/>
  <c r="L847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1" i="1"/>
  <c r="Q832" i="1"/>
  <c r="Q833" i="1"/>
  <c r="Q834" i="1"/>
  <c r="Q835" i="1"/>
  <c r="Q836" i="1"/>
  <c r="Q837" i="1"/>
  <c r="Q838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1" i="1"/>
  <c r="P832" i="1"/>
  <c r="P833" i="1"/>
  <c r="P834" i="1"/>
  <c r="P835" i="1"/>
  <c r="P836" i="1"/>
  <c r="P837" i="1"/>
  <c r="P838" i="1"/>
  <c r="M841" i="1"/>
  <c r="N841" i="1"/>
  <c r="O841" i="1"/>
  <c r="I841" i="1"/>
  <c r="J841" i="1"/>
  <c r="K841" i="1"/>
  <c r="L841" i="1"/>
  <c r="Q786" i="1"/>
  <c r="P786" i="1"/>
  <c r="M770" i="1"/>
  <c r="I770" i="1"/>
  <c r="J770" i="1"/>
  <c r="K770" i="1"/>
  <c r="L770" i="1"/>
  <c r="Q741" i="1"/>
  <c r="Q742" i="1"/>
  <c r="Q743" i="1"/>
  <c r="Q744" i="1"/>
  <c r="Q745" i="1"/>
  <c r="Q747" i="1"/>
  <c r="Q748" i="1"/>
  <c r="Q749" i="1"/>
  <c r="Q750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05" i="1"/>
  <c r="P707" i="1"/>
  <c r="P708" i="1"/>
  <c r="P709" i="1"/>
  <c r="P710" i="1"/>
  <c r="P714" i="1"/>
  <c r="P715" i="1"/>
  <c r="P716" i="1"/>
  <c r="P717" i="1"/>
  <c r="P741" i="1"/>
  <c r="P742" i="1"/>
  <c r="P743" i="1"/>
  <c r="P744" i="1"/>
  <c r="P745" i="1"/>
  <c r="P747" i="1"/>
  <c r="P748" i="1"/>
  <c r="P749" i="1"/>
  <c r="P750" i="1"/>
  <c r="P728" i="1"/>
  <c r="M751" i="1"/>
  <c r="I751" i="1"/>
  <c r="J751" i="1"/>
  <c r="K751" i="1"/>
  <c r="L751" i="1"/>
  <c r="P713" i="1"/>
  <c r="Q668" i="1" l="1"/>
  <c r="Q669" i="1"/>
  <c r="Q670" i="1"/>
  <c r="Q671" i="1"/>
  <c r="Q672" i="1"/>
  <c r="Q673" i="1"/>
  <c r="Q674" i="1"/>
  <c r="Q675" i="1"/>
  <c r="Q677" i="1"/>
  <c r="Q678" i="1"/>
  <c r="Q679" i="1"/>
  <c r="Q680" i="1"/>
  <c r="Q681" i="1"/>
  <c r="Q682" i="1"/>
  <c r="Q683" i="1"/>
  <c r="Q684" i="1"/>
  <c r="Q685" i="1"/>
  <c r="Q686" i="1"/>
  <c r="Q687" i="1"/>
  <c r="P668" i="1"/>
  <c r="P669" i="1"/>
  <c r="P670" i="1"/>
  <c r="P671" i="1"/>
  <c r="P672" i="1"/>
  <c r="P673" i="1"/>
  <c r="P674" i="1"/>
  <c r="P675" i="1"/>
  <c r="P677" i="1"/>
  <c r="P678" i="1"/>
  <c r="P679" i="1"/>
  <c r="P680" i="1"/>
  <c r="P681" i="1"/>
  <c r="P682" i="1"/>
  <c r="P683" i="1"/>
  <c r="P684" i="1"/>
  <c r="P685" i="1"/>
  <c r="P686" i="1"/>
  <c r="P687" i="1"/>
  <c r="P667" i="1"/>
  <c r="I688" i="1"/>
  <c r="J688" i="1"/>
  <c r="K688" i="1"/>
  <c r="L688" i="1"/>
  <c r="M688" i="1"/>
  <c r="N688" i="1"/>
  <c r="I636" i="1"/>
  <c r="J604" i="1"/>
  <c r="K604" i="1"/>
  <c r="L604" i="1"/>
  <c r="M604" i="1"/>
  <c r="N604" i="1"/>
  <c r="O604" i="1"/>
  <c r="I604" i="1"/>
  <c r="Q609" i="1"/>
  <c r="P609" i="1"/>
  <c r="Q611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10" i="1"/>
  <c r="P611" i="1"/>
  <c r="P614" i="1"/>
  <c r="P617" i="1"/>
  <c r="P618" i="1"/>
  <c r="P620" i="1"/>
  <c r="P625" i="1"/>
  <c r="P629" i="1"/>
  <c r="Q1278" i="1"/>
  <c r="P1278" i="1"/>
  <c r="Q593" i="1"/>
  <c r="P593" i="1"/>
  <c r="Q604" i="1" l="1"/>
  <c r="Q688" i="1"/>
  <c r="Q1094" i="1"/>
  <c r="P1094" i="1"/>
  <c r="I508" i="1"/>
  <c r="J508" i="1"/>
  <c r="K508" i="1"/>
  <c r="M508" i="1"/>
  <c r="N508" i="1"/>
  <c r="Q508" i="1" l="1"/>
  <c r="Q472" i="1"/>
  <c r="P472" i="1"/>
  <c r="I550" i="1" l="1"/>
  <c r="Q535" i="1"/>
  <c r="O535" i="1"/>
  <c r="P535" i="1" l="1"/>
  <c r="M163" i="1" l="1"/>
  <c r="Q595" i="1" l="1"/>
  <c r="M596" i="1"/>
  <c r="J596" i="1"/>
  <c r="K596" i="1"/>
  <c r="L596" i="1"/>
  <c r="I596" i="1"/>
  <c r="P595" i="1"/>
  <c r="M1603" i="1" l="1"/>
  <c r="N1603" i="1"/>
  <c r="Q233" i="1" l="1"/>
  <c r="P233" i="1"/>
  <c r="Q205" i="1"/>
  <c r="P205" i="1"/>
  <c r="I1483" i="1" l="1"/>
  <c r="J576" i="1"/>
  <c r="I37" i="1"/>
  <c r="J18" i="1"/>
  <c r="K18" i="1"/>
  <c r="M18" i="1"/>
  <c r="I18" i="1"/>
  <c r="Q1312" i="1" l="1"/>
  <c r="Q591" i="1"/>
  <c r="Q592" i="1"/>
  <c r="Q594" i="1"/>
  <c r="O91" i="1"/>
  <c r="Q343" i="1"/>
  <c r="P343" i="1"/>
  <c r="O1605" i="1" l="1"/>
  <c r="O1498" i="1"/>
  <c r="P725" i="1" l="1"/>
  <c r="P1313" i="1" l="1"/>
  <c r="P1314" i="1"/>
  <c r="P592" i="1" l="1"/>
  <c r="O867" i="1" l="1"/>
  <c r="O868" i="1"/>
  <c r="O851" i="1"/>
  <c r="P643" i="1"/>
  <c r="Q1030" i="1"/>
  <c r="P1030" i="1"/>
  <c r="P740" i="1"/>
  <c r="P1548" i="1" l="1"/>
  <c r="Q1548" i="1"/>
  <c r="P1505" i="1"/>
  <c r="Q1505" i="1"/>
  <c r="P1312" i="1"/>
  <c r="Q659" i="1" l="1"/>
  <c r="P659" i="1"/>
  <c r="L636" i="1" l="1"/>
  <c r="I447" i="1"/>
  <c r="J447" i="1"/>
  <c r="K447" i="1"/>
  <c r="Q806" i="1" l="1"/>
  <c r="P806" i="1"/>
  <c r="Q787" i="1"/>
  <c r="P787" i="1"/>
  <c r="Q785" i="1"/>
  <c r="P785" i="1"/>
  <c r="Q667" i="1" l="1"/>
  <c r="I1603" i="1" l="1"/>
  <c r="K1603" i="1"/>
  <c r="J1603" i="1"/>
  <c r="M1483" i="1"/>
  <c r="J1483" i="1"/>
  <c r="K1483" i="1"/>
  <c r="Q857" i="1"/>
  <c r="P857" i="1"/>
  <c r="Q1341" i="1" l="1"/>
  <c r="Q1339" i="1"/>
  <c r="P1339" i="1"/>
  <c r="P1341" i="1"/>
  <c r="Q1313" i="1"/>
  <c r="Q607" i="1" l="1"/>
  <c r="Q1222" i="1"/>
  <c r="Q1223" i="1"/>
  <c r="Q1224" i="1"/>
  <c r="Q1225" i="1"/>
  <c r="Q1226" i="1"/>
  <c r="Q1217" i="1"/>
  <c r="Q1212" i="1"/>
  <c r="Q1194" i="1"/>
  <c r="Q1183" i="1"/>
  <c r="Q1175" i="1"/>
  <c r="Q1176" i="1"/>
  <c r="Q1166" i="1"/>
  <c r="Q1167" i="1"/>
  <c r="Q1169" i="1"/>
  <c r="Q1161" i="1"/>
  <c r="Q1154" i="1"/>
  <c r="Q1155" i="1"/>
  <c r="Q1145" i="1"/>
  <c r="Q1137" i="1"/>
  <c r="Q1138" i="1"/>
  <c r="Q1139" i="1"/>
  <c r="Q1140" i="1"/>
  <c r="Q1131" i="1"/>
  <c r="Q1119" i="1"/>
  <c r="Q1120" i="1"/>
  <c r="Q1121" i="1"/>
  <c r="Q1122" i="1"/>
  <c r="Q1083" i="1"/>
  <c r="Q1084" i="1"/>
  <c r="Q1085" i="1"/>
  <c r="Q1065" i="1"/>
  <c r="Q1066" i="1"/>
  <c r="Q1067" i="1"/>
  <c r="Q1068" i="1"/>
  <c r="Q1069" i="1"/>
  <c r="Q1070" i="1"/>
  <c r="Q1075" i="1"/>
  <c r="Q1076" i="1"/>
  <c r="Q1077" i="1"/>
  <c r="Q1078" i="1"/>
  <c r="Q1071" i="1"/>
  <c r="Q1072" i="1"/>
  <c r="Q1073" i="1"/>
  <c r="Q1074" i="1"/>
  <c r="Q1079" i="1"/>
  <c r="Q1080" i="1"/>
  <c r="Q919" i="1"/>
  <c r="Q796" i="1"/>
  <c r="Q737" i="1"/>
  <c r="Q704" i="1"/>
  <c r="Q706" i="1"/>
  <c r="Q700" i="1"/>
  <c r="Q657" i="1"/>
  <c r="Q658" i="1"/>
  <c r="Q660" i="1"/>
  <c r="Q661" i="1"/>
  <c r="Q662" i="1"/>
  <c r="Q663" i="1"/>
  <c r="Q641" i="1"/>
  <c r="Q642" i="1"/>
  <c r="Q643" i="1"/>
  <c r="Q644" i="1"/>
  <c r="Q645" i="1"/>
  <c r="Q646" i="1"/>
  <c r="Q647" i="1"/>
  <c r="Q648" i="1"/>
  <c r="Q649" i="1"/>
  <c r="Q650" i="1"/>
  <c r="Q651" i="1"/>
  <c r="Q608" i="1"/>
  <c r="Q600" i="1"/>
  <c r="Q598" i="1"/>
  <c r="Q578" i="1"/>
  <c r="Q579" i="1"/>
  <c r="J664" i="1"/>
  <c r="K664" i="1"/>
  <c r="L664" i="1"/>
  <c r="I664" i="1"/>
  <c r="P607" i="1" l="1"/>
  <c r="Q599" i="1" l="1"/>
  <c r="P599" i="1"/>
  <c r="Q1177" i="1" l="1"/>
  <c r="Q1195" i="1"/>
  <c r="P1195" i="1"/>
  <c r="O1177" i="1" l="1"/>
  <c r="P1177" i="1" s="1"/>
  <c r="P1217" i="1" l="1"/>
  <c r="P1131" i="1"/>
  <c r="O1213" i="1"/>
  <c r="O1211" i="1"/>
  <c r="O1207" i="1"/>
  <c r="O1201" i="1"/>
  <c r="O1198" i="1"/>
  <c r="O1197" i="1"/>
  <c r="O1186" i="1"/>
  <c r="O1185" i="1"/>
  <c r="O1174" i="1"/>
  <c r="O1173" i="1"/>
  <c r="O1163" i="1"/>
  <c r="O1160" i="1"/>
  <c r="O1159" i="1"/>
  <c r="O1149" i="1"/>
  <c r="O1141" i="1"/>
  <c r="O1138" i="1"/>
  <c r="O1128" i="1"/>
  <c r="O1125" i="1"/>
  <c r="O1120" i="1"/>
  <c r="O635" i="1"/>
  <c r="O619" i="1"/>
  <c r="P619" i="1" s="1"/>
  <c r="O615" i="1"/>
  <c r="P615" i="1" s="1"/>
  <c r="O613" i="1"/>
  <c r="P613" i="1" s="1"/>
  <c r="Q1040" i="1"/>
  <c r="P1040" i="1"/>
  <c r="N751" i="1" l="1"/>
  <c r="N1227" i="1"/>
  <c r="N1054" i="1"/>
  <c r="O1116" i="1"/>
  <c r="N1116" i="1"/>
  <c r="O1081" i="1"/>
  <c r="N1081" i="1"/>
  <c r="N869" i="1"/>
  <c r="P616" i="1"/>
  <c r="P623" i="1"/>
  <c r="P621" i="1"/>
  <c r="P624" i="1"/>
  <c r="P622" i="1"/>
  <c r="P626" i="1"/>
  <c r="P627" i="1"/>
  <c r="P628" i="1"/>
  <c r="N596" i="1"/>
  <c r="P1223" i="1"/>
  <c r="P1224" i="1"/>
  <c r="P1225" i="1"/>
  <c r="P1226" i="1"/>
  <c r="P1183" i="1"/>
  <c r="P1161" i="1"/>
  <c r="P1212" i="1"/>
  <c r="P1194" i="1"/>
  <c r="P1173" i="1"/>
  <c r="P1174" i="1"/>
  <c r="P1175" i="1"/>
  <c r="P1176" i="1"/>
  <c r="P1169" i="1"/>
  <c r="P1166" i="1"/>
  <c r="P1155" i="1"/>
  <c r="P1154" i="1"/>
  <c r="P1145" i="1"/>
  <c r="P1140" i="1"/>
  <c r="P1137" i="1"/>
  <c r="P1121" i="1"/>
  <c r="P1122" i="1"/>
  <c r="P1084" i="1"/>
  <c r="P1085" i="1"/>
  <c r="P1071" i="1"/>
  <c r="P1072" i="1"/>
  <c r="P1074" i="1"/>
  <c r="P1079" i="1"/>
  <c r="P1070" i="1"/>
  <c r="P1075" i="1"/>
  <c r="P1076" i="1"/>
  <c r="P1069" i="1"/>
  <c r="P1067" i="1"/>
  <c r="P1062" i="1"/>
  <c r="P1058" i="1"/>
  <c r="P1059" i="1"/>
  <c r="M920" i="1"/>
  <c r="P796" i="1"/>
  <c r="P737" i="1"/>
  <c r="P721" i="1"/>
  <c r="P712" i="1"/>
  <c r="P704" i="1"/>
  <c r="P705" i="1"/>
  <c r="P706" i="1"/>
  <c r="P700" i="1"/>
  <c r="P657" i="1"/>
  <c r="P658" i="1"/>
  <c r="P660" i="1"/>
  <c r="P661" i="1"/>
  <c r="P662" i="1"/>
  <c r="P663" i="1"/>
  <c r="M664" i="1"/>
  <c r="P650" i="1"/>
  <c r="P651" i="1"/>
  <c r="P646" i="1"/>
  <c r="P641" i="1"/>
  <c r="P608" i="1"/>
  <c r="P598" i="1"/>
  <c r="P600" i="1"/>
  <c r="P594" i="1"/>
  <c r="P591" i="1"/>
  <c r="P578" i="1"/>
  <c r="P579" i="1"/>
  <c r="O751" i="1" l="1"/>
  <c r="Q585" i="1"/>
  <c r="P585" i="1"/>
  <c r="Q372" i="1" l="1"/>
  <c r="P409" i="1" l="1"/>
  <c r="P419" i="1"/>
  <c r="P423" i="1"/>
  <c r="P428" i="1"/>
  <c r="P762" i="1"/>
  <c r="P1744" i="1"/>
  <c r="P1589" i="1"/>
  <c r="P1587" i="1"/>
  <c r="P1586" i="1"/>
  <c r="P1582" i="1"/>
  <c r="P1579" i="1"/>
  <c r="P1578" i="1"/>
  <c r="P1571" i="1"/>
  <c r="P1570" i="1"/>
  <c r="P1569" i="1"/>
  <c r="P1568" i="1"/>
  <c r="P1567" i="1"/>
  <c r="P1566" i="1"/>
  <c r="P1565" i="1"/>
  <c r="P1564" i="1"/>
  <c r="P1563" i="1"/>
  <c r="P1562" i="1"/>
  <c r="P1559" i="1"/>
  <c r="P1558" i="1"/>
  <c r="P1556" i="1"/>
  <c r="P1555" i="1"/>
  <c r="P1552" i="1"/>
  <c r="P1551" i="1"/>
  <c r="P1541" i="1"/>
  <c r="P1523" i="1"/>
  <c r="P1522" i="1"/>
  <c r="P1521" i="1"/>
  <c r="P1519" i="1"/>
  <c r="P1520" i="1"/>
  <c r="P1518" i="1"/>
  <c r="P1517" i="1"/>
  <c r="P1508" i="1"/>
  <c r="P1504" i="1"/>
  <c r="P1503" i="1"/>
  <c r="P1502" i="1"/>
  <c r="P1501" i="1"/>
  <c r="P1497" i="1"/>
  <c r="P1496" i="1"/>
  <c r="P1494" i="1"/>
  <c r="P1493" i="1"/>
  <c r="P1492" i="1"/>
  <c r="P1491" i="1"/>
  <c r="P1490" i="1"/>
  <c r="P1489" i="1"/>
  <c r="P1488" i="1"/>
  <c r="P1487" i="1"/>
  <c r="P1486" i="1"/>
  <c r="P1485" i="1"/>
  <c r="P1482" i="1"/>
  <c r="P1481" i="1"/>
  <c r="P1480" i="1"/>
  <c r="P1479" i="1"/>
  <c r="P1478" i="1"/>
  <c r="P1477" i="1"/>
  <c r="P1476" i="1"/>
  <c r="P1475" i="1"/>
  <c r="P1474" i="1"/>
  <c r="P1473" i="1"/>
  <c r="P1469" i="1"/>
  <c r="P1468" i="1"/>
  <c r="P1467" i="1"/>
  <c r="P1350" i="1"/>
  <c r="P1318" i="1"/>
  <c r="P1311" i="1"/>
  <c r="P1229" i="1"/>
  <c r="P1068" i="1"/>
  <c r="P1065" i="1"/>
  <c r="P1063" i="1"/>
  <c r="P919" i="1"/>
  <c r="P918" i="1"/>
  <c r="P917" i="1"/>
  <c r="P916" i="1"/>
  <c r="P915" i="1"/>
  <c r="P909" i="1"/>
  <c r="P908" i="1"/>
  <c r="P907" i="1"/>
  <c r="P906" i="1"/>
  <c r="P901" i="1"/>
  <c r="P900" i="1"/>
  <c r="P899" i="1"/>
  <c r="P897" i="1"/>
  <c r="P856" i="1"/>
  <c r="P853" i="1"/>
  <c r="P851" i="1"/>
  <c r="P760" i="1"/>
  <c r="P759" i="1"/>
  <c r="P765" i="1"/>
  <c r="P763" i="1"/>
  <c r="P733" i="1"/>
  <c r="P732" i="1"/>
  <c r="P711" i="1"/>
  <c r="P699" i="1"/>
  <c r="P698" i="1"/>
  <c r="P697" i="1"/>
  <c r="P696" i="1"/>
  <c r="P695" i="1"/>
  <c r="P694" i="1"/>
  <c r="P693" i="1"/>
  <c r="P692" i="1"/>
  <c r="P691" i="1"/>
  <c r="P690" i="1"/>
  <c r="P666" i="1"/>
  <c r="P492" i="1"/>
  <c r="P464" i="1"/>
  <c r="P454" i="1"/>
  <c r="P445" i="1"/>
  <c r="Q1744" i="1"/>
  <c r="Q1589" i="1"/>
  <c r="Q1587" i="1"/>
  <c r="Q1586" i="1"/>
  <c r="Q1582" i="1"/>
  <c r="Q1579" i="1"/>
  <c r="Q1578" i="1"/>
  <c r="Q1571" i="1"/>
  <c r="Q1570" i="1"/>
  <c r="Q1569" i="1"/>
  <c r="Q1568" i="1"/>
  <c r="Q1567" i="1"/>
  <c r="Q1566" i="1"/>
  <c r="Q1565" i="1"/>
  <c r="Q1564" i="1"/>
  <c r="Q1563" i="1"/>
  <c r="Q1562" i="1"/>
  <c r="Q1559" i="1"/>
  <c r="Q1558" i="1"/>
  <c r="Q1556" i="1"/>
  <c r="Q1555" i="1"/>
  <c r="Q1552" i="1"/>
  <c r="Q1551" i="1"/>
  <c r="Q1541" i="1"/>
  <c r="Q1523" i="1"/>
  <c r="Q1522" i="1"/>
  <c r="Q1521" i="1"/>
  <c r="Q1519" i="1"/>
  <c r="Q1520" i="1"/>
  <c r="Q1518" i="1"/>
  <c r="Q1517" i="1"/>
  <c r="Q1508" i="1"/>
  <c r="Q1504" i="1"/>
  <c r="Q1503" i="1"/>
  <c r="Q1502" i="1"/>
  <c r="Q1501" i="1"/>
  <c r="Q1497" i="1"/>
  <c r="Q1496" i="1"/>
  <c r="Q1494" i="1"/>
  <c r="Q1493" i="1"/>
  <c r="Q1492" i="1"/>
  <c r="Q1491" i="1"/>
  <c r="Q1490" i="1"/>
  <c r="Q1489" i="1"/>
  <c r="Q1488" i="1"/>
  <c r="Q1487" i="1"/>
  <c r="Q1486" i="1"/>
  <c r="Q1485" i="1"/>
  <c r="Q1482" i="1"/>
  <c r="Q1481" i="1"/>
  <c r="Q1480" i="1"/>
  <c r="Q1479" i="1"/>
  <c r="Q1478" i="1"/>
  <c r="Q1477" i="1"/>
  <c r="Q1476" i="1"/>
  <c r="Q1475" i="1"/>
  <c r="Q1474" i="1"/>
  <c r="Q1473" i="1"/>
  <c r="Q1469" i="1"/>
  <c r="Q1468" i="1"/>
  <c r="Q1467" i="1"/>
  <c r="Q1350" i="1"/>
  <c r="Q1318" i="1"/>
  <c r="Q1314" i="1"/>
  <c r="Q1311" i="1"/>
  <c r="Q1229" i="1"/>
  <c r="Q1174" i="1"/>
  <c r="Q1173" i="1"/>
  <c r="Q1170" i="1"/>
  <c r="Q1129" i="1"/>
  <c r="Q1128" i="1"/>
  <c r="Q1096" i="1"/>
  <c r="Q1063" i="1"/>
  <c r="Q1053" i="1"/>
  <c r="Q1046" i="1"/>
  <c r="Q1045" i="1"/>
  <c r="Q1044" i="1"/>
  <c r="Q1043" i="1"/>
  <c r="Q1042" i="1"/>
  <c r="Q1041" i="1"/>
  <c r="Q1037" i="1"/>
  <c r="Q1034" i="1"/>
  <c r="Q1033" i="1"/>
  <c r="Q1032" i="1"/>
  <c r="Q1031" i="1"/>
  <c r="Q1029" i="1"/>
  <c r="Q1028" i="1"/>
  <c r="Q1027" i="1"/>
  <c r="Q1021" i="1"/>
  <c r="Q1020" i="1"/>
  <c r="Q1018" i="1"/>
  <c r="Q1017" i="1"/>
  <c r="Q1008" i="1"/>
  <c r="Q1007" i="1"/>
  <c r="Q1006" i="1"/>
  <c r="Q1005" i="1"/>
  <c r="Q996" i="1"/>
  <c r="Q992" i="1"/>
  <c r="Q991" i="1"/>
  <c r="Q987" i="1"/>
  <c r="Q986" i="1"/>
  <c r="Q985" i="1"/>
  <c r="Q984" i="1"/>
  <c r="Q983" i="1"/>
  <c r="Q982" i="1"/>
  <c r="Q976" i="1"/>
  <c r="Q975" i="1"/>
  <c r="Q959" i="1"/>
  <c r="Q958" i="1"/>
  <c r="Q957" i="1"/>
  <c r="Q952" i="1"/>
  <c r="Q951" i="1"/>
  <c r="Q950" i="1"/>
  <c r="Q947" i="1"/>
  <c r="Q946" i="1"/>
  <c r="Q945" i="1"/>
  <c r="Q922" i="1"/>
  <c r="Q918" i="1"/>
  <c r="Q917" i="1"/>
  <c r="Q916" i="1"/>
  <c r="Q915" i="1"/>
  <c r="Q859" i="1"/>
  <c r="Q856" i="1"/>
  <c r="Q853" i="1"/>
  <c r="Q851" i="1"/>
  <c r="Q760" i="1"/>
  <c r="Q759" i="1"/>
  <c r="Q765" i="1"/>
  <c r="Q763" i="1"/>
  <c r="Q762" i="1"/>
  <c r="Q733" i="1"/>
  <c r="Q732" i="1"/>
  <c r="Q699" i="1"/>
  <c r="Q698" i="1"/>
  <c r="Q697" i="1"/>
  <c r="Q696" i="1"/>
  <c r="Q695" i="1"/>
  <c r="Q694" i="1"/>
  <c r="Q693" i="1"/>
  <c r="Q692" i="1"/>
  <c r="Q691" i="1"/>
  <c r="Q690" i="1"/>
  <c r="Q666" i="1"/>
  <c r="Q492" i="1"/>
  <c r="Q464" i="1"/>
  <c r="Q454" i="1"/>
  <c r="Q445" i="1"/>
  <c r="Q428" i="1"/>
  <c r="Q423" i="1"/>
  <c r="Q419" i="1"/>
  <c r="Q409" i="1"/>
  <c r="O376" i="1"/>
  <c r="P366" i="1"/>
  <c r="P368" i="1"/>
  <c r="P370" i="1"/>
  <c r="P372" i="1"/>
  <c r="P373" i="1"/>
  <c r="P374" i="1"/>
  <c r="P375" i="1"/>
  <c r="Q368" i="1"/>
  <c r="Q369" i="1"/>
  <c r="Q370" i="1"/>
  <c r="Q371" i="1"/>
  <c r="Q373" i="1"/>
  <c r="Q374" i="1"/>
  <c r="Q375" i="1"/>
  <c r="Q376" i="1"/>
  <c r="Q377" i="1"/>
  <c r="Q378" i="1"/>
  <c r="Q379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10" i="1"/>
  <c r="Q411" i="1"/>
  <c r="Q412" i="1"/>
  <c r="Q413" i="1"/>
  <c r="Q414" i="1"/>
  <c r="Q415" i="1"/>
  <c r="Q416" i="1"/>
  <c r="Q417" i="1"/>
  <c r="Q418" i="1"/>
  <c r="Q420" i="1"/>
  <c r="Q421" i="1"/>
  <c r="Q422" i="1"/>
  <c r="Q424" i="1"/>
  <c r="Q425" i="1"/>
  <c r="Q426" i="1"/>
  <c r="Q427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6" i="1"/>
  <c r="Q365" i="1"/>
  <c r="Q366" i="1"/>
  <c r="P859" i="1" l="1"/>
  <c r="P1096" i="1" l="1"/>
  <c r="P1037" i="1"/>
  <c r="P1046" i="1"/>
  <c r="P1045" i="1"/>
  <c r="P1044" i="1"/>
  <c r="P1043" i="1"/>
  <c r="P1042" i="1"/>
  <c r="P1041" i="1"/>
  <c r="P1053" i="1"/>
  <c r="P1034" i="1"/>
  <c r="P1033" i="1"/>
  <c r="P1032" i="1"/>
  <c r="P1031" i="1"/>
  <c r="P1029" i="1"/>
  <c r="P1028" i="1"/>
  <c r="P1027" i="1"/>
  <c r="P1021" i="1"/>
  <c r="P1020" i="1"/>
  <c r="P1018" i="1"/>
  <c r="P1017" i="1"/>
  <c r="P1008" i="1"/>
  <c r="P1007" i="1"/>
  <c r="M447" i="1"/>
  <c r="Q447" i="1"/>
  <c r="P365" i="1"/>
  <c r="O1129" i="1" l="1"/>
  <c r="P1129" i="1" s="1"/>
  <c r="P1128" i="1"/>
  <c r="O1170" i="1"/>
  <c r="P1170" i="1" s="1"/>
  <c r="P304" i="1"/>
  <c r="Q304" i="1"/>
  <c r="N112" i="1" l="1"/>
  <c r="O122" i="1"/>
  <c r="M873" i="1" l="1"/>
  <c r="N873" i="1"/>
  <c r="Q505" i="1"/>
  <c r="P505" i="1"/>
  <c r="Q475" i="1"/>
  <c r="Q476" i="1"/>
  <c r="Q474" i="1"/>
  <c r="P475" i="1"/>
  <c r="P476" i="1"/>
  <c r="P474" i="1"/>
  <c r="O1668" i="1"/>
  <c r="Q1693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05" i="1"/>
  <c r="J1621" i="1"/>
  <c r="K1621" i="1"/>
  <c r="M1621" i="1"/>
  <c r="I1621" i="1"/>
  <c r="M1446" i="1"/>
  <c r="K1446" i="1"/>
  <c r="M1263" i="1"/>
  <c r="N1263" i="1"/>
  <c r="P1222" i="1"/>
  <c r="P1693" i="1" l="1"/>
  <c r="Q873" i="1"/>
  <c r="P1171" i="1"/>
  <c r="Q1171" i="1"/>
  <c r="Q1123" i="1"/>
  <c r="Q1125" i="1"/>
  <c r="Q1126" i="1"/>
  <c r="Q1132" i="1"/>
  <c r="Q1133" i="1"/>
  <c r="Q1135" i="1"/>
  <c r="Q1136" i="1"/>
  <c r="Q1141" i="1"/>
  <c r="Q1142" i="1"/>
  <c r="Q1143" i="1"/>
  <c r="P1142" i="1"/>
  <c r="P1123" i="1"/>
  <c r="P1133" i="1"/>
  <c r="P1132" i="1"/>
  <c r="P1620" i="1" l="1"/>
  <c r="O530" i="1"/>
  <c r="O524" i="1"/>
  <c r="O526" i="1"/>
  <c r="O522" i="1"/>
  <c r="O523" i="1"/>
  <c r="O521" i="1"/>
  <c r="O520" i="1"/>
  <c r="J363" i="1"/>
  <c r="Q353" i="1"/>
  <c r="P353" i="1"/>
  <c r="Q128" i="1"/>
  <c r="Q97" i="1"/>
  <c r="Q122" i="1"/>
  <c r="P122" i="1"/>
  <c r="Q1227" i="1" l="1"/>
  <c r="I65" i="1"/>
  <c r="Q51" i="1"/>
  <c r="Q629" i="1"/>
  <c r="Q1292" i="1"/>
  <c r="P1292" i="1"/>
  <c r="M1293" i="1"/>
  <c r="P1283" i="1"/>
  <c r="Q1283" i="1"/>
  <c r="O1265" i="1"/>
  <c r="P1265" i="1" s="1"/>
  <c r="Q1265" i="1"/>
  <c r="Q1280" i="1"/>
  <c r="Q1281" i="1"/>
  <c r="Q1282" i="1"/>
  <c r="P1281" i="1"/>
  <c r="P1282" i="1"/>
  <c r="P1280" i="1"/>
  <c r="P635" i="1"/>
  <c r="Q635" i="1"/>
  <c r="P606" i="1"/>
  <c r="Q606" i="1"/>
  <c r="J636" i="1"/>
  <c r="K636" i="1"/>
  <c r="M636" i="1"/>
  <c r="O630" i="1"/>
  <c r="P630" i="1" s="1"/>
  <c r="Q630" i="1"/>
  <c r="P766" i="1" l="1"/>
  <c r="Q755" i="1"/>
  <c r="Q756" i="1"/>
  <c r="Q757" i="1"/>
  <c r="Q758" i="1"/>
  <c r="Q761" i="1"/>
  <c r="Q764" i="1"/>
  <c r="Q766" i="1"/>
  <c r="Q768" i="1"/>
  <c r="Q769" i="1"/>
  <c r="Q753" i="1"/>
  <c r="Q702" i="1" l="1"/>
  <c r="Q703" i="1"/>
  <c r="Q729" i="1"/>
  <c r="Q730" i="1"/>
  <c r="Q731" i="1"/>
  <c r="Q734" i="1"/>
  <c r="Q735" i="1"/>
  <c r="Q736" i="1"/>
  <c r="Q738" i="1"/>
  <c r="Q740" i="1"/>
  <c r="Q701" i="1"/>
  <c r="P727" i="1"/>
  <c r="P729" i="1"/>
  <c r="I363" i="1"/>
  <c r="Q359" i="1"/>
  <c r="Q360" i="1"/>
  <c r="Q361" i="1"/>
  <c r="Q350" i="1"/>
  <c r="P359" i="1" l="1"/>
  <c r="P360" i="1"/>
  <c r="P361" i="1"/>
  <c r="P350" i="1"/>
  <c r="P97" i="1" l="1"/>
  <c r="P128" i="1"/>
  <c r="O51" i="1"/>
  <c r="P51" i="1" s="1"/>
  <c r="O319" i="1" l="1"/>
  <c r="O40" i="1" l="1"/>
  <c r="O477" i="1" l="1"/>
  <c r="O488" i="1"/>
  <c r="P845" i="1" l="1"/>
  <c r="P846" i="1"/>
  <c r="P755" i="1"/>
  <c r="P769" i="1"/>
  <c r="P724" i="1"/>
  <c r="N469" i="1" l="1"/>
  <c r="O469" i="1" s="1"/>
  <c r="A570" i="1" l="1"/>
  <c r="I568" i="1" l="1"/>
  <c r="I560" i="1"/>
  <c r="I516" i="1"/>
  <c r="I470" i="1"/>
  <c r="I345" i="1"/>
  <c r="I336" i="1"/>
  <c r="I323" i="1"/>
  <c r="I310" i="1"/>
  <c r="I295" i="1"/>
  <c r="I274" i="1"/>
  <c r="I142" i="1"/>
  <c r="I95" i="1"/>
  <c r="I86" i="1"/>
  <c r="I43" i="1"/>
  <c r="O69" i="1" l="1"/>
  <c r="P69" i="1" s="1"/>
  <c r="N85" i="1"/>
  <c r="O85" i="1" s="1"/>
  <c r="N84" i="1"/>
  <c r="O84" i="1" s="1"/>
  <c r="N82" i="1"/>
  <c r="O82" i="1" s="1"/>
  <c r="O70" i="1"/>
  <c r="O72" i="1"/>
  <c r="O74" i="1"/>
  <c r="O80" i="1"/>
  <c r="O81" i="1"/>
  <c r="O83" i="1"/>
  <c r="N351" i="1"/>
  <c r="O351" i="1"/>
  <c r="N352" i="1"/>
  <c r="O354" i="1"/>
  <c r="N355" i="1"/>
  <c r="O355" i="1" s="1"/>
  <c r="N357" i="1"/>
  <c r="N540" i="1"/>
  <c r="O540" i="1" s="1"/>
  <c r="N563" i="1"/>
  <c r="O563" i="1"/>
  <c r="N562" i="1"/>
  <c r="O562" i="1"/>
  <c r="O564" i="1"/>
  <c r="O538" i="1"/>
  <c r="O527" i="1"/>
  <c r="O519" i="1"/>
  <c r="N515" i="1"/>
  <c r="O513" i="1"/>
  <c r="N513" i="1"/>
  <c r="O510" i="1"/>
  <c r="N466" i="1"/>
  <c r="O466" i="1" s="1"/>
  <c r="N465" i="1"/>
  <c r="O465" i="1" s="1"/>
  <c r="N463" i="1"/>
  <c r="O463" i="1" s="1"/>
  <c r="N468" i="1"/>
  <c r="N467" i="1"/>
  <c r="O467" i="1" s="1"/>
  <c r="N459" i="1"/>
  <c r="O459" i="1" s="1"/>
  <c r="N456" i="1"/>
  <c r="O456" i="1" s="1"/>
  <c r="N452" i="1"/>
  <c r="O452" i="1" s="1"/>
  <c r="N451" i="1"/>
  <c r="O451" i="1" s="1"/>
  <c r="N342" i="1"/>
  <c r="O342" i="1" s="1"/>
  <c r="N312" i="1"/>
  <c r="N307" i="1"/>
  <c r="O307" i="1" s="1"/>
  <c r="N306" i="1"/>
  <c r="N298" i="1"/>
  <c r="O298" i="1" s="1"/>
  <c r="N300" i="1"/>
  <c r="O300" i="1" s="1"/>
  <c r="N146" i="1"/>
  <c r="N54" i="1"/>
  <c r="N52" i="1"/>
  <c r="M323" i="1"/>
  <c r="P71" i="1" l="1"/>
  <c r="J470" i="1" l="1"/>
  <c r="K470" i="1"/>
  <c r="Q240" i="1"/>
  <c r="Q232" i="1"/>
  <c r="Q98" i="1"/>
  <c r="Q94" i="1"/>
  <c r="Q90" i="1"/>
  <c r="Q89" i="1"/>
  <c r="Q88" i="1"/>
  <c r="Q81" i="1"/>
  <c r="Q80" i="1"/>
  <c r="Q77" i="1"/>
  <c r="Q75" i="1"/>
  <c r="Q74" i="1"/>
  <c r="Q72" i="1"/>
  <c r="Q71" i="1"/>
  <c r="Q69" i="1"/>
  <c r="Q68" i="1"/>
  <c r="Q67" i="1"/>
  <c r="Q54" i="1"/>
  <c r="Q52" i="1"/>
  <c r="Q362" i="1"/>
  <c r="Q355" i="1"/>
  <c r="Q354" i="1"/>
  <c r="Q348" i="1"/>
  <c r="Q268" i="1"/>
  <c r="Q264" i="1"/>
  <c r="Q236" i="1"/>
  <c r="Q235" i="1"/>
  <c r="Q234" i="1"/>
  <c r="Q214" i="1"/>
  <c r="Q208" i="1"/>
  <c r="Q201" i="1"/>
  <c r="Q193" i="1"/>
  <c r="Q192" i="1"/>
  <c r="Q190" i="1"/>
  <c r="Q187" i="1"/>
  <c r="Q167" i="1"/>
  <c r="Q166" i="1"/>
  <c r="Q127" i="1"/>
  <c r="Q545" i="1"/>
  <c r="Q540" i="1"/>
  <c r="Q507" i="1"/>
  <c r="Q506" i="1"/>
  <c r="Q502" i="1"/>
  <c r="Q501" i="1"/>
  <c r="Q500" i="1"/>
  <c r="Q499" i="1"/>
  <c r="Q489" i="1"/>
  <c r="Q473" i="1"/>
  <c r="Q484" i="1"/>
  <c r="Q488" i="1"/>
  <c r="Q487" i="1"/>
  <c r="Q367" i="1"/>
  <c r="Q358" i="1"/>
  <c r="Q357" i="1"/>
  <c r="Q356" i="1"/>
  <c r="Q352" i="1"/>
  <c r="Q351" i="1"/>
  <c r="Q347" i="1"/>
  <c r="Q349" i="1"/>
  <c r="Q335" i="1"/>
  <c r="Q334" i="1"/>
  <c r="Q333" i="1"/>
  <c r="Q332" i="1"/>
  <c r="Q331" i="1"/>
  <c r="Q330" i="1"/>
  <c r="Q329" i="1"/>
  <c r="Q328" i="1"/>
  <c r="Q327" i="1"/>
  <c r="Q326" i="1"/>
  <c r="Q325" i="1"/>
  <c r="Q322" i="1"/>
  <c r="Q319" i="1"/>
  <c r="Q273" i="1"/>
  <c r="Q272" i="1"/>
  <c r="Q271" i="1"/>
  <c r="Q270" i="1"/>
  <c r="Q269" i="1"/>
  <c r="Q266" i="1"/>
  <c r="Q265" i="1"/>
  <c r="Q263" i="1"/>
  <c r="Q262" i="1"/>
  <c r="Q261" i="1"/>
  <c r="Q260" i="1"/>
  <c r="Q259" i="1"/>
  <c r="Q257" i="1"/>
  <c r="Q256" i="1"/>
  <c r="Q255" i="1"/>
  <c r="Q254" i="1"/>
  <c r="Q253" i="1"/>
  <c r="Q252" i="1"/>
  <c r="Q248" i="1"/>
  <c r="Q245" i="1"/>
  <c r="Q244" i="1"/>
  <c r="Q242" i="1"/>
  <c r="Q243" i="1"/>
  <c r="Q241" i="1"/>
  <c r="Q239" i="1"/>
  <c r="Q238" i="1"/>
  <c r="Q237" i="1"/>
  <c r="Q226" i="1"/>
  <c r="Q225" i="1"/>
  <c r="Q224" i="1"/>
  <c r="Q223" i="1"/>
  <c r="Q222" i="1"/>
  <c r="Q221" i="1"/>
  <c r="Q218" i="1"/>
  <c r="Q217" i="1"/>
  <c r="Q216" i="1"/>
  <c r="Q215" i="1"/>
  <c r="Q213" i="1"/>
  <c r="Q211" i="1"/>
  <c r="Q210" i="1"/>
  <c r="Q209" i="1"/>
  <c r="Q207" i="1"/>
  <c r="Q206" i="1"/>
  <c r="Q204" i="1"/>
  <c r="Q203" i="1"/>
  <c r="Q202" i="1"/>
  <c r="Q198" i="1"/>
  <c r="Q197" i="1"/>
  <c r="Q196" i="1"/>
  <c r="Q194" i="1"/>
  <c r="Q191" i="1"/>
  <c r="Q184" i="1"/>
  <c r="Q182" i="1"/>
  <c r="Q174" i="1"/>
  <c r="Q173" i="1"/>
  <c r="Q159" i="1"/>
  <c r="Q162" i="1"/>
  <c r="Q156" i="1"/>
  <c r="Q155" i="1"/>
  <c r="Q154" i="1"/>
  <c r="Q153" i="1"/>
  <c r="Q141" i="1"/>
  <c r="Q140" i="1"/>
  <c r="Q138" i="1"/>
  <c r="Q136" i="1"/>
  <c r="Q135" i="1"/>
  <c r="Q134" i="1"/>
  <c r="Q133" i="1"/>
  <c r="Q126" i="1"/>
  <c r="Q125" i="1"/>
  <c r="Q124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5" i="1"/>
  <c r="Q104" i="1"/>
  <c r="Q103" i="1"/>
  <c r="Q102" i="1"/>
  <c r="Q101" i="1"/>
  <c r="Q85" i="1"/>
  <c r="Q84" i="1"/>
  <c r="Q83" i="1"/>
  <c r="Q82" i="1"/>
  <c r="Q79" i="1"/>
  <c r="Q73" i="1"/>
  <c r="Q70" i="1"/>
  <c r="Q60" i="1"/>
  <c r="Q56" i="1"/>
  <c r="Q55" i="1"/>
  <c r="Q53" i="1"/>
  <c r="Q50" i="1"/>
  <c r="Q49" i="1"/>
  <c r="Q47" i="1"/>
  <c r="Q46" i="1"/>
  <c r="Q1732" i="1"/>
  <c r="Q1196" i="1"/>
  <c r="Q1162" i="1"/>
  <c r="Q1147" i="1"/>
  <c r="Q1146" i="1"/>
  <c r="Q1118" i="1"/>
  <c r="Q559" i="1"/>
  <c r="Q558" i="1"/>
  <c r="Q557" i="1"/>
  <c r="Q556" i="1"/>
  <c r="Q555" i="1"/>
  <c r="Q554" i="1"/>
  <c r="Q553" i="1"/>
  <c r="Q552" i="1"/>
  <c r="Q549" i="1"/>
  <c r="Q548" i="1"/>
  <c r="Q547" i="1"/>
  <c r="Q546" i="1"/>
  <c r="Q541" i="1"/>
  <c r="Q539" i="1"/>
  <c r="Q538" i="1"/>
  <c r="Q537" i="1"/>
  <c r="Q1168" i="1"/>
  <c r="Q1156" i="1"/>
  <c r="Q534" i="1"/>
  <c r="Q533" i="1"/>
  <c r="Q532" i="1"/>
  <c r="Q531" i="1"/>
  <c r="Q530" i="1"/>
  <c r="Q529" i="1"/>
  <c r="Q527" i="1"/>
  <c r="Q526" i="1"/>
  <c r="Q525" i="1"/>
  <c r="Q524" i="1"/>
  <c r="Q522" i="1"/>
  <c r="Q521" i="1"/>
  <c r="Q520" i="1"/>
  <c r="Q1127" i="1"/>
  <c r="Q519" i="1"/>
  <c r="Q518" i="1"/>
  <c r="Q1092" i="1"/>
  <c r="Q567" i="1"/>
  <c r="Q566" i="1"/>
  <c r="Q565" i="1"/>
  <c r="Q564" i="1"/>
  <c r="Q562" i="1"/>
  <c r="Q563" i="1"/>
  <c r="Q544" i="1"/>
  <c r="Q543" i="1"/>
  <c r="Q542" i="1"/>
  <c r="Q528" i="1"/>
  <c r="Q523" i="1"/>
  <c r="Q515" i="1"/>
  <c r="Q514" i="1"/>
  <c r="Q513" i="1"/>
  <c r="Q512" i="1"/>
  <c r="Q511" i="1"/>
  <c r="Q510" i="1"/>
  <c r="Q486" i="1"/>
  <c r="Q485" i="1"/>
  <c r="Q503" i="1"/>
  <c r="Q496" i="1"/>
  <c r="Q495" i="1"/>
  <c r="Q494" i="1"/>
  <c r="Q1095" i="1"/>
  <c r="Q469" i="1"/>
  <c r="Q466" i="1"/>
  <c r="Q465" i="1"/>
  <c r="Q463" i="1"/>
  <c r="Q462" i="1"/>
  <c r="Q461" i="1"/>
  <c r="Q460" i="1"/>
  <c r="Q459" i="1"/>
  <c r="Q458" i="1"/>
  <c r="Q457" i="1"/>
  <c r="Q456" i="1"/>
  <c r="Q455" i="1"/>
  <c r="Q453" i="1"/>
  <c r="Q452" i="1"/>
  <c r="Q451" i="1"/>
  <c r="Q450" i="1"/>
  <c r="Q449" i="1"/>
  <c r="Q342" i="1"/>
  <c r="Q341" i="1"/>
  <c r="Q340" i="1"/>
  <c r="Q339" i="1"/>
  <c r="Q338" i="1"/>
  <c r="Q318" i="1"/>
  <c r="Q309" i="1"/>
  <c r="Q308" i="1"/>
  <c r="Q307" i="1"/>
  <c r="Q306" i="1"/>
  <c r="Q305" i="1"/>
  <c r="Q303" i="1"/>
  <c r="Q302" i="1"/>
  <c r="Q301" i="1"/>
  <c r="Q300" i="1"/>
  <c r="Q299" i="1"/>
  <c r="Q298" i="1"/>
  <c r="Q297" i="1"/>
  <c r="Q267" i="1"/>
  <c r="Q258" i="1"/>
  <c r="Q251" i="1"/>
  <c r="Q250" i="1"/>
  <c r="Q249" i="1"/>
  <c r="Q247" i="1"/>
  <c r="Q246" i="1"/>
  <c r="Q231" i="1"/>
  <c r="Q230" i="1"/>
  <c r="Q229" i="1"/>
  <c r="Q228" i="1"/>
  <c r="Q227" i="1"/>
  <c r="Q220" i="1"/>
  <c r="Q219" i="1"/>
  <c r="Q212" i="1"/>
  <c r="Q200" i="1"/>
  <c r="Q199" i="1"/>
  <c r="Q195" i="1"/>
  <c r="Q189" i="1"/>
  <c r="Q188" i="1"/>
  <c r="Q186" i="1"/>
  <c r="Q185" i="1"/>
  <c r="Q183" i="1"/>
  <c r="Q181" i="1"/>
  <c r="Q180" i="1"/>
  <c r="Q179" i="1"/>
  <c r="Q178" i="1"/>
  <c r="Q177" i="1"/>
  <c r="Q176" i="1"/>
  <c r="Q175" i="1"/>
  <c r="Q172" i="1"/>
  <c r="Q171" i="1"/>
  <c r="Q170" i="1"/>
  <c r="Q169" i="1"/>
  <c r="Q168" i="1"/>
  <c r="Q165" i="1"/>
  <c r="Q767" i="1"/>
  <c r="Q152" i="1"/>
  <c r="Q151" i="1"/>
  <c r="Q150" i="1"/>
  <c r="Q149" i="1"/>
  <c r="Q148" i="1"/>
  <c r="Q147" i="1"/>
  <c r="Q146" i="1"/>
  <c r="Q145" i="1"/>
  <c r="Q144" i="1"/>
  <c r="Q137" i="1"/>
  <c r="Q132" i="1"/>
  <c r="Q131" i="1"/>
  <c r="Q130" i="1"/>
  <c r="Q129" i="1"/>
  <c r="Q123" i="1"/>
  <c r="Q100" i="1"/>
  <c r="Q99" i="1"/>
  <c r="Q93" i="1"/>
  <c r="Q92" i="1"/>
  <c r="Q91" i="1"/>
  <c r="Q64" i="1"/>
  <c r="Q63" i="1"/>
  <c r="Q62" i="1"/>
  <c r="Q61" i="1"/>
  <c r="Q59" i="1"/>
  <c r="Q58" i="1"/>
  <c r="Q41" i="1"/>
  <c r="Q39" i="1"/>
  <c r="Q17" i="1"/>
  <c r="Q16" i="1"/>
  <c r="Q15" i="1"/>
  <c r="Q14" i="1"/>
  <c r="P1732" i="1" l="1"/>
  <c r="P1196" i="1"/>
  <c r="P1162" i="1"/>
  <c r="P1147" i="1"/>
  <c r="P1146" i="1"/>
  <c r="P1143" i="1"/>
  <c r="P1136" i="1"/>
  <c r="P1118" i="1"/>
  <c r="P1092" i="1"/>
  <c r="M470" i="1"/>
  <c r="O449" i="1"/>
  <c r="P449" i="1" s="1"/>
  <c r="P99" i="1"/>
  <c r="P100" i="1"/>
  <c r="P108" i="1"/>
  <c r="P110" i="1"/>
  <c r="O129" i="1"/>
  <c r="P129" i="1" s="1"/>
  <c r="O130" i="1"/>
  <c r="P130" i="1" s="1"/>
  <c r="O75" i="1"/>
  <c r="O77" i="1"/>
  <c r="O78" i="1"/>
  <c r="O79" i="1"/>
  <c r="N1353" i="1" l="1"/>
  <c r="P860" i="1"/>
  <c r="P862" i="1"/>
  <c r="P273" i="1" l="1"/>
  <c r="P111" i="1"/>
  <c r="N61" i="1" l="1"/>
  <c r="N56" i="1"/>
  <c r="J550" i="1" l="1"/>
  <c r="K550" i="1"/>
  <c r="M550" i="1"/>
  <c r="O543" i="1" l="1"/>
  <c r="P543" i="1" s="1"/>
  <c r="P542" i="1"/>
  <c r="P544" i="1"/>
  <c r="P547" i="1"/>
  <c r="P548" i="1"/>
  <c r="P538" i="1" l="1"/>
  <c r="P540" i="1"/>
  <c r="O549" i="1" l="1"/>
  <c r="P549" i="1" s="1"/>
  <c r="P518" i="1" l="1"/>
  <c r="O157" i="1" l="1"/>
  <c r="O158" i="1"/>
  <c r="O17" i="1" l="1"/>
  <c r="O55" i="1" l="1"/>
  <c r="Q490" i="1" l="1"/>
  <c r="Q491" i="1"/>
  <c r="Q493" i="1"/>
  <c r="Q497" i="1"/>
  <c r="Q498" i="1"/>
  <c r="P490" i="1"/>
  <c r="P491" i="1"/>
  <c r="P1095" i="1"/>
  <c r="P493" i="1"/>
  <c r="P494" i="1"/>
  <c r="P495" i="1"/>
  <c r="P496" i="1"/>
  <c r="P497" i="1"/>
  <c r="P498" i="1"/>
  <c r="P501" i="1"/>
  <c r="P487" i="1"/>
  <c r="P488" i="1"/>
  <c r="P484" i="1"/>
  <c r="Q470" i="1"/>
  <c r="P462" i="1"/>
  <c r="P358" i="1"/>
  <c r="P362" i="1"/>
  <c r="P356" i="1"/>
  <c r="P349" i="1"/>
  <c r="P347" i="1"/>
  <c r="P348" i="1"/>
  <c r="J295" i="1"/>
  <c r="K295" i="1"/>
  <c r="M295" i="1"/>
  <c r="K142" i="1"/>
  <c r="M142" i="1"/>
  <c r="J142" i="1"/>
  <c r="Q107" i="1"/>
  <c r="Q157" i="1"/>
  <c r="Q158" i="1"/>
  <c r="P1083" i="1" l="1"/>
  <c r="Q42" i="1" l="1"/>
  <c r="P42" i="1"/>
  <c r="M43" i="1" l="1"/>
  <c r="N43" i="1"/>
  <c r="J43" i="1"/>
  <c r="K43" i="1"/>
  <c r="Q43" i="1" l="1"/>
  <c r="P79" i="1"/>
  <c r="P77" i="1"/>
  <c r="P75" i="1"/>
  <c r="P486" i="1" l="1"/>
  <c r="O485" i="1"/>
  <c r="P507" i="1"/>
  <c r="P506" i="1"/>
  <c r="Q504" i="1"/>
  <c r="P504" i="1"/>
  <c r="P502" i="1"/>
  <c r="P500" i="1"/>
  <c r="P499" i="1"/>
  <c r="P489" i="1"/>
  <c r="M363" i="1"/>
  <c r="K363" i="1"/>
  <c r="P485" i="1" l="1"/>
  <c r="O508" i="1"/>
  <c r="Q363" i="1"/>
  <c r="Q1315" i="1"/>
  <c r="P1315" i="1"/>
  <c r="Q1256" i="1"/>
  <c r="P1256" i="1"/>
  <c r="Q1233" i="1"/>
  <c r="P1233" i="1"/>
  <c r="Q312" i="1"/>
  <c r="J323" i="1"/>
  <c r="K323" i="1"/>
  <c r="P244" i="1"/>
  <c r="P241" i="1"/>
  <c r="P219" i="1"/>
  <c r="P218" i="1"/>
  <c r="P215" i="1"/>
  <c r="P216" i="1"/>
  <c r="P207" i="1"/>
  <c r="P203" i="1"/>
  <c r="P174" i="1"/>
  <c r="P170" i="1"/>
  <c r="P171" i="1"/>
  <c r="P248" i="1"/>
  <c r="Q323" i="1" l="1"/>
  <c r="Q36" i="1" l="1"/>
  <c r="Q35" i="1"/>
  <c r="P36" i="1"/>
  <c r="P35" i="1"/>
  <c r="Q30" i="1"/>
  <c r="Q31" i="1"/>
  <c r="P30" i="1"/>
  <c r="P31" i="1"/>
  <c r="Q32" i="1"/>
  <c r="P32" i="1"/>
  <c r="Q29" i="1"/>
  <c r="P29" i="1"/>
  <c r="M37" i="1" l="1"/>
  <c r="J37" i="1"/>
  <c r="K37" i="1"/>
  <c r="Q13" i="1"/>
  <c r="Q25" i="1"/>
  <c r="P17" i="1"/>
  <c r="Q18" i="1"/>
  <c r="M516" i="1" l="1"/>
  <c r="K516" i="1"/>
  <c r="J516" i="1"/>
  <c r="P515" i="1"/>
  <c r="O514" i="1"/>
  <c r="N514" i="1"/>
  <c r="P513" i="1"/>
  <c r="N512" i="1"/>
  <c r="O511" i="1"/>
  <c r="N511" i="1"/>
  <c r="P510" i="1"/>
  <c r="Q516" i="1" l="1"/>
  <c r="P512" i="1"/>
  <c r="P514" i="1"/>
  <c r="O516" i="1"/>
  <c r="P511" i="1"/>
  <c r="P516" i="1" l="1"/>
  <c r="M560" i="1"/>
  <c r="K560" i="1"/>
  <c r="J560" i="1"/>
  <c r="O559" i="1"/>
  <c r="P559" i="1" s="1"/>
  <c r="O558" i="1"/>
  <c r="P558" i="1" s="1"/>
  <c r="O557" i="1"/>
  <c r="P556" i="1"/>
  <c r="P555" i="1"/>
  <c r="O554" i="1"/>
  <c r="P553" i="1"/>
  <c r="Q560" i="1" l="1"/>
  <c r="O552" i="1"/>
  <c r="P554" i="1"/>
  <c r="P557" i="1"/>
  <c r="N560" i="1"/>
  <c r="O560" i="1" l="1"/>
  <c r="P552" i="1"/>
  <c r="P560" i="1" s="1"/>
  <c r="A11" i="1" l="1"/>
  <c r="M1766" i="1" l="1"/>
  <c r="L1766" i="1"/>
  <c r="K1766" i="1"/>
  <c r="J1766" i="1"/>
  <c r="I1766" i="1"/>
  <c r="Q1765" i="1"/>
  <c r="O1765" i="1"/>
  <c r="Q1764" i="1"/>
  <c r="Q1763" i="1"/>
  <c r="O1763" i="1"/>
  <c r="Q1762" i="1"/>
  <c r="O1762" i="1"/>
  <c r="Q1761" i="1"/>
  <c r="O1761" i="1"/>
  <c r="Q1760" i="1"/>
  <c r="O1760" i="1"/>
  <c r="Q1757" i="1"/>
  <c r="N1755" i="1"/>
  <c r="M1755" i="1"/>
  <c r="L1755" i="1"/>
  <c r="K1755" i="1"/>
  <c r="J1755" i="1"/>
  <c r="I1755" i="1"/>
  <c r="Q1754" i="1"/>
  <c r="P1754" i="1"/>
  <c r="Q1753" i="1"/>
  <c r="P1753" i="1"/>
  <c r="Q1752" i="1"/>
  <c r="P1752" i="1"/>
  <c r="Q1751" i="1"/>
  <c r="P1751" i="1"/>
  <c r="Q1750" i="1"/>
  <c r="Q1743" i="1"/>
  <c r="Q1742" i="1"/>
  <c r="Q1741" i="1"/>
  <c r="Q1739" i="1"/>
  <c r="Q1738" i="1"/>
  <c r="Q1737" i="1"/>
  <c r="Q1736" i="1"/>
  <c r="Q1735" i="1"/>
  <c r="Q1734" i="1"/>
  <c r="Q1733" i="1"/>
  <c r="Q1731" i="1"/>
  <c r="Q1730" i="1"/>
  <c r="Q1729" i="1"/>
  <c r="Q1728" i="1"/>
  <c r="Q1727" i="1"/>
  <c r="Q1726" i="1"/>
  <c r="Q1725" i="1"/>
  <c r="Q1724" i="1"/>
  <c r="Q1723" i="1"/>
  <c r="Q1722" i="1"/>
  <c r="Q1720" i="1"/>
  <c r="Q1714" i="1"/>
  <c r="Q1713" i="1"/>
  <c r="Q1712" i="1"/>
  <c r="Q1711" i="1"/>
  <c r="Q1710" i="1"/>
  <c r="Q1708" i="1"/>
  <c r="Q1707" i="1"/>
  <c r="Q1706" i="1"/>
  <c r="Q1705" i="1"/>
  <c r="Q1704" i="1"/>
  <c r="Q1703" i="1"/>
  <c r="Q1702" i="1"/>
  <c r="Q1701" i="1"/>
  <c r="Q1700" i="1"/>
  <c r="Q1699" i="1"/>
  <c r="Q1698" i="1"/>
  <c r="P1698" i="1"/>
  <c r="Q1696" i="1"/>
  <c r="Q1695" i="1"/>
  <c r="Q1694" i="1"/>
  <c r="Q1692" i="1"/>
  <c r="Q1685" i="1"/>
  <c r="Q1684" i="1"/>
  <c r="Q1683" i="1"/>
  <c r="Q1682" i="1"/>
  <c r="Q1681" i="1"/>
  <c r="Q1680" i="1"/>
  <c r="Q1679" i="1"/>
  <c r="Q1678" i="1"/>
  <c r="Q1677" i="1"/>
  <c r="Q1676" i="1"/>
  <c r="Q1675" i="1"/>
  <c r="N1672" i="1"/>
  <c r="M1672" i="1"/>
  <c r="K1672" i="1"/>
  <c r="J1672" i="1"/>
  <c r="I1672" i="1"/>
  <c r="Q1671" i="1"/>
  <c r="O1671" i="1"/>
  <c r="P1671" i="1" s="1"/>
  <c r="Q1670" i="1"/>
  <c r="O1670" i="1"/>
  <c r="P1670" i="1" s="1"/>
  <c r="Q1669" i="1"/>
  <c r="O1669" i="1"/>
  <c r="P1669" i="1" s="1"/>
  <c r="Q1668" i="1"/>
  <c r="P1668" i="1"/>
  <c r="Q1666" i="1"/>
  <c r="O1666" i="1"/>
  <c r="P1666" i="1" s="1"/>
  <c r="Q1665" i="1"/>
  <c r="O1665" i="1"/>
  <c r="P1665" i="1" s="1"/>
  <c r="Q1664" i="1"/>
  <c r="O1664" i="1"/>
  <c r="P1664" i="1" s="1"/>
  <c r="Q1663" i="1"/>
  <c r="O1663" i="1"/>
  <c r="P1663" i="1" s="1"/>
  <c r="Q1662" i="1"/>
  <c r="O1662" i="1"/>
  <c r="P1662" i="1" s="1"/>
  <c r="Q1661" i="1"/>
  <c r="O1661" i="1"/>
  <c r="P1661" i="1" s="1"/>
  <c r="Q1660" i="1"/>
  <c r="O1660" i="1"/>
  <c r="P1660" i="1" s="1"/>
  <c r="Q1659" i="1"/>
  <c r="O1659" i="1"/>
  <c r="P1659" i="1" s="1"/>
  <c r="Q1658" i="1"/>
  <c r="O1658" i="1"/>
  <c r="P1658" i="1" s="1"/>
  <c r="Q1657" i="1"/>
  <c r="O1657" i="1"/>
  <c r="P1657" i="1" s="1"/>
  <c r="Q1656" i="1"/>
  <c r="O1656" i="1"/>
  <c r="P1656" i="1" s="1"/>
  <c r="Q1655" i="1"/>
  <c r="O1655" i="1"/>
  <c r="P1655" i="1" s="1"/>
  <c r="Q1654" i="1"/>
  <c r="O1654" i="1"/>
  <c r="P1654" i="1" s="1"/>
  <c r="Q1653" i="1"/>
  <c r="O1653" i="1"/>
  <c r="P1653" i="1" s="1"/>
  <c r="Q1652" i="1"/>
  <c r="O1652" i="1"/>
  <c r="P1652" i="1" s="1"/>
  <c r="Q1650" i="1"/>
  <c r="O1650" i="1"/>
  <c r="P1650" i="1" s="1"/>
  <c r="Q1649" i="1"/>
  <c r="P1649" i="1"/>
  <c r="Q1648" i="1"/>
  <c r="P1648" i="1"/>
  <c r="Q1647" i="1"/>
  <c r="P1647" i="1"/>
  <c r="Q1646" i="1"/>
  <c r="P1646" i="1"/>
  <c r="Q1645" i="1"/>
  <c r="P1645" i="1"/>
  <c r="Q1644" i="1"/>
  <c r="P1644" i="1"/>
  <c r="Q1643" i="1"/>
  <c r="P1643" i="1"/>
  <c r="Q1642" i="1"/>
  <c r="P1642" i="1"/>
  <c r="Q1641" i="1"/>
  <c r="P1641" i="1"/>
  <c r="Q1640" i="1"/>
  <c r="P1640" i="1"/>
  <c r="Q1639" i="1"/>
  <c r="P1639" i="1"/>
  <c r="Q1638" i="1"/>
  <c r="P1638" i="1"/>
  <c r="Q1637" i="1"/>
  <c r="P1637" i="1"/>
  <c r="Q1633" i="1"/>
  <c r="O1633" i="1"/>
  <c r="P1633" i="1" s="1"/>
  <c r="Q1636" i="1"/>
  <c r="O1636" i="1"/>
  <c r="P1636" i="1" s="1"/>
  <c r="Q1631" i="1"/>
  <c r="P1631" i="1"/>
  <c r="Q1630" i="1"/>
  <c r="P1630" i="1"/>
  <c r="Q1629" i="1"/>
  <c r="P1629" i="1"/>
  <c r="Q1628" i="1"/>
  <c r="P1628" i="1"/>
  <c r="Q1627" i="1"/>
  <c r="P1627" i="1"/>
  <c r="Q1626" i="1"/>
  <c r="P1626" i="1"/>
  <c r="Q1625" i="1"/>
  <c r="P1625" i="1"/>
  <c r="Q1623" i="1"/>
  <c r="P1623" i="1"/>
  <c r="P1614" i="1"/>
  <c r="Q1602" i="1"/>
  <c r="P1602" i="1"/>
  <c r="Q1601" i="1"/>
  <c r="P1601" i="1"/>
  <c r="Q1600" i="1"/>
  <c r="P1600" i="1"/>
  <c r="Q1599" i="1"/>
  <c r="P1599" i="1"/>
  <c r="Q1598" i="1"/>
  <c r="P1598" i="1"/>
  <c r="Q1597" i="1"/>
  <c r="P1597" i="1"/>
  <c r="Q1596" i="1"/>
  <c r="P1596" i="1"/>
  <c r="Q1595" i="1"/>
  <c r="P1595" i="1"/>
  <c r="Q1594" i="1"/>
  <c r="P1594" i="1"/>
  <c r="Q1593" i="1"/>
  <c r="P1593" i="1"/>
  <c r="Q1592" i="1"/>
  <c r="P1592" i="1"/>
  <c r="Q1591" i="1"/>
  <c r="P1591" i="1"/>
  <c r="Q1590" i="1"/>
  <c r="P1590" i="1"/>
  <c r="Q1585" i="1"/>
  <c r="P1585" i="1"/>
  <c r="Q1584" i="1"/>
  <c r="P1584" i="1"/>
  <c r="Q1581" i="1"/>
  <c r="P1581" i="1"/>
  <c r="Q1580" i="1"/>
  <c r="P1580" i="1"/>
  <c r="Q1577" i="1"/>
  <c r="P1577" i="1"/>
  <c r="Q1576" i="1"/>
  <c r="P1576" i="1"/>
  <c r="Q1575" i="1"/>
  <c r="P1575" i="1"/>
  <c r="Q1574" i="1"/>
  <c r="P1574" i="1"/>
  <c r="Q1573" i="1"/>
  <c r="P1573" i="1"/>
  <c r="Q1572" i="1"/>
  <c r="P1572" i="1"/>
  <c r="Q1561" i="1"/>
  <c r="P1561" i="1"/>
  <c r="Q1560" i="1"/>
  <c r="P1560" i="1"/>
  <c r="Q1557" i="1"/>
  <c r="P1557" i="1"/>
  <c r="Q1554" i="1"/>
  <c r="P1554" i="1"/>
  <c r="Q1553" i="1"/>
  <c r="P1553" i="1"/>
  <c r="Q1550" i="1"/>
  <c r="P1550" i="1"/>
  <c r="Q1549" i="1"/>
  <c r="P1549" i="1"/>
  <c r="Q1547" i="1"/>
  <c r="P1547" i="1"/>
  <c r="Q1546" i="1"/>
  <c r="P1546" i="1"/>
  <c r="Q1545" i="1"/>
  <c r="P1545" i="1"/>
  <c r="Q1544" i="1"/>
  <c r="P1544" i="1"/>
  <c r="Q1543" i="1"/>
  <c r="P1543" i="1"/>
  <c r="Q1539" i="1"/>
  <c r="P1539" i="1"/>
  <c r="Q1538" i="1"/>
  <c r="P1538" i="1"/>
  <c r="Q1537" i="1"/>
  <c r="P1537" i="1"/>
  <c r="Q1536" i="1"/>
  <c r="P1536" i="1"/>
  <c r="Q1535" i="1"/>
  <c r="P1535" i="1"/>
  <c r="Q1534" i="1"/>
  <c r="P1534" i="1"/>
  <c r="Q1533" i="1"/>
  <c r="P1533" i="1"/>
  <c r="Q1532" i="1"/>
  <c r="P1532" i="1"/>
  <c r="Q1531" i="1"/>
  <c r="P1531" i="1"/>
  <c r="Q1530" i="1"/>
  <c r="P1530" i="1"/>
  <c r="Q1529" i="1"/>
  <c r="P1529" i="1"/>
  <c r="Q1528" i="1"/>
  <c r="P1528" i="1"/>
  <c r="Q1526" i="1"/>
  <c r="P1526" i="1"/>
  <c r="Q1525" i="1"/>
  <c r="P1525" i="1"/>
  <c r="Q1524" i="1"/>
  <c r="Q1516" i="1"/>
  <c r="P1516" i="1"/>
  <c r="Q1515" i="1"/>
  <c r="P1515" i="1"/>
  <c r="Q1514" i="1"/>
  <c r="P1514" i="1"/>
  <c r="Q1513" i="1"/>
  <c r="P1513" i="1"/>
  <c r="Q1512" i="1"/>
  <c r="P1512" i="1"/>
  <c r="Q1511" i="1"/>
  <c r="P1511" i="1"/>
  <c r="Q1510" i="1"/>
  <c r="P1510" i="1"/>
  <c r="Q1509" i="1"/>
  <c r="P1509" i="1"/>
  <c r="Q1507" i="1"/>
  <c r="P1507" i="1"/>
  <c r="Q1506" i="1"/>
  <c r="P1506" i="1"/>
  <c r="Q1500" i="1"/>
  <c r="P1500" i="1"/>
  <c r="Q1499" i="1"/>
  <c r="P1499" i="1"/>
  <c r="Q1498" i="1"/>
  <c r="P1498" i="1"/>
  <c r="Q1495" i="1"/>
  <c r="P1495" i="1"/>
  <c r="N1465" i="1"/>
  <c r="M1465" i="1"/>
  <c r="K1465" i="1"/>
  <c r="J1465" i="1"/>
  <c r="I1465" i="1"/>
  <c r="Q1464" i="1"/>
  <c r="P1464" i="1"/>
  <c r="Q1463" i="1"/>
  <c r="P1463" i="1"/>
  <c r="Q1462" i="1"/>
  <c r="P1462" i="1"/>
  <c r="Q1461" i="1"/>
  <c r="P1461" i="1"/>
  <c r="N1459" i="1"/>
  <c r="M1459" i="1"/>
  <c r="L1459" i="1"/>
  <c r="K1459" i="1"/>
  <c r="J1459" i="1"/>
  <c r="I1459" i="1"/>
  <c r="Q1458" i="1"/>
  <c r="P1458" i="1"/>
  <c r="Q1456" i="1"/>
  <c r="P1456" i="1"/>
  <c r="Q1455" i="1"/>
  <c r="P1455" i="1"/>
  <c r="Q1454" i="1"/>
  <c r="P1454" i="1"/>
  <c r="N1452" i="1"/>
  <c r="M1452" i="1"/>
  <c r="K1452" i="1"/>
  <c r="J1452" i="1"/>
  <c r="I1452" i="1"/>
  <c r="Q1451" i="1"/>
  <c r="O1451" i="1"/>
  <c r="P1451" i="1" s="1"/>
  <c r="Q1450" i="1"/>
  <c r="O1450" i="1"/>
  <c r="P1450" i="1" s="1"/>
  <c r="Q1449" i="1"/>
  <c r="O1449" i="1"/>
  <c r="P1449" i="1" s="1"/>
  <c r="Q1448" i="1"/>
  <c r="O1448" i="1"/>
  <c r="P1448" i="1" s="1"/>
  <c r="J1446" i="1"/>
  <c r="I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0" i="1"/>
  <c r="P1430" i="1"/>
  <c r="Q1429" i="1"/>
  <c r="P1429" i="1"/>
  <c r="Q1428" i="1"/>
  <c r="Q1427" i="1"/>
  <c r="P1427" i="1"/>
  <c r="N1425" i="1"/>
  <c r="M1425" i="1"/>
  <c r="Q1424" i="1"/>
  <c r="P1424" i="1"/>
  <c r="Q1423" i="1"/>
  <c r="P1423" i="1"/>
  <c r="Q1422" i="1"/>
  <c r="P1422" i="1"/>
  <c r="Q1421" i="1"/>
  <c r="P1421" i="1"/>
  <c r="Q1420" i="1"/>
  <c r="P1420" i="1"/>
  <c r="Q1419" i="1"/>
  <c r="P1419" i="1"/>
  <c r="Q1418" i="1"/>
  <c r="P1418" i="1"/>
  <c r="Q1417" i="1"/>
  <c r="P1417" i="1"/>
  <c r="Q1416" i="1"/>
  <c r="P1416" i="1"/>
  <c r="Q1415" i="1"/>
  <c r="P1415" i="1"/>
  <c r="Q1414" i="1"/>
  <c r="P1414" i="1"/>
  <c r="Q1413" i="1"/>
  <c r="P1413" i="1"/>
  <c r="Q1412" i="1"/>
  <c r="P1412" i="1"/>
  <c r="Q1411" i="1"/>
  <c r="P1411" i="1"/>
  <c r="Q1410" i="1"/>
  <c r="P1410" i="1"/>
  <c r="Q1409" i="1"/>
  <c r="P1409" i="1"/>
  <c r="Q1408" i="1"/>
  <c r="P1408" i="1"/>
  <c r="Q1407" i="1"/>
  <c r="P1407" i="1"/>
  <c r="Q1406" i="1"/>
  <c r="P1406" i="1"/>
  <c r="Q1405" i="1"/>
  <c r="P1405" i="1"/>
  <c r="Q1404" i="1"/>
  <c r="P1404" i="1"/>
  <c r="Q1403" i="1"/>
  <c r="P1403" i="1"/>
  <c r="Q1402" i="1"/>
  <c r="P1402" i="1"/>
  <c r="Q1400" i="1"/>
  <c r="P1400" i="1"/>
  <c r="Q1399" i="1"/>
  <c r="P1399" i="1"/>
  <c r="Q1398" i="1"/>
  <c r="P1398" i="1"/>
  <c r="Q1397" i="1"/>
  <c r="P1397" i="1"/>
  <c r="Q1396" i="1"/>
  <c r="P1396" i="1"/>
  <c r="Q1395" i="1"/>
  <c r="P1395" i="1"/>
  <c r="Q1394" i="1"/>
  <c r="P1394" i="1"/>
  <c r="Q1393" i="1"/>
  <c r="P1393" i="1"/>
  <c r="Q1392" i="1"/>
  <c r="P1392" i="1"/>
  <c r="Q1391" i="1"/>
  <c r="P1391" i="1"/>
  <c r="Q1390" i="1"/>
  <c r="P1390" i="1"/>
  <c r="Q1389" i="1"/>
  <c r="P1389" i="1"/>
  <c r="Q1388" i="1"/>
  <c r="P1388" i="1"/>
  <c r="Q1387" i="1"/>
  <c r="P1387" i="1"/>
  <c r="Q1386" i="1"/>
  <c r="P1386" i="1"/>
  <c r="Q1385" i="1"/>
  <c r="P1385" i="1"/>
  <c r="Q1384" i="1"/>
  <c r="P1384" i="1"/>
  <c r="Q1383" i="1"/>
  <c r="P1383" i="1"/>
  <c r="Q1382" i="1"/>
  <c r="P1382" i="1"/>
  <c r="Q1381" i="1"/>
  <c r="P1381" i="1"/>
  <c r="Q1380" i="1"/>
  <c r="P1380" i="1"/>
  <c r="Q1379" i="1"/>
  <c r="P1379" i="1"/>
  <c r="Q1378" i="1"/>
  <c r="P1378" i="1"/>
  <c r="Q1377" i="1"/>
  <c r="P1377" i="1"/>
  <c r="Q1376" i="1"/>
  <c r="P1376" i="1"/>
  <c r="Q1375" i="1"/>
  <c r="P1375" i="1"/>
  <c r="Q1374" i="1"/>
  <c r="P1374" i="1"/>
  <c r="Q1373" i="1"/>
  <c r="P1373" i="1"/>
  <c r="Q1372" i="1"/>
  <c r="P1372" i="1"/>
  <c r="Q1371" i="1"/>
  <c r="P1371" i="1"/>
  <c r="Q1370" i="1"/>
  <c r="P1370" i="1"/>
  <c r="Q1368" i="1"/>
  <c r="P1368" i="1"/>
  <c r="Q1367" i="1"/>
  <c r="P1367" i="1"/>
  <c r="Q1366" i="1"/>
  <c r="P1366" i="1"/>
  <c r="Q1365" i="1"/>
  <c r="P1365" i="1"/>
  <c r="Q1364" i="1"/>
  <c r="P1364" i="1"/>
  <c r="Q1363" i="1"/>
  <c r="P1363" i="1"/>
  <c r="Q1362" i="1"/>
  <c r="P1362" i="1"/>
  <c r="Q1361" i="1"/>
  <c r="P1361" i="1"/>
  <c r="Q1360" i="1"/>
  <c r="P1360" i="1"/>
  <c r="Q1359" i="1"/>
  <c r="P1359" i="1"/>
  <c r="Q1358" i="1"/>
  <c r="P1358" i="1"/>
  <c r="Q1357" i="1"/>
  <c r="P1357" i="1"/>
  <c r="Q1356" i="1"/>
  <c r="P1356" i="1"/>
  <c r="Q1355" i="1"/>
  <c r="P1355" i="1"/>
  <c r="P1352" i="1"/>
  <c r="P1351" i="1"/>
  <c r="P1349" i="1"/>
  <c r="P1348" i="1"/>
  <c r="P1346" i="1"/>
  <c r="Q1345" i="1"/>
  <c r="P1345" i="1"/>
  <c r="P1344" i="1"/>
  <c r="M1342" i="1"/>
  <c r="P1340" i="1"/>
  <c r="P1336" i="1"/>
  <c r="P1335" i="1"/>
  <c r="P1332" i="1"/>
  <c r="P1327" i="1"/>
  <c r="Q1324" i="1"/>
  <c r="P1324" i="1"/>
  <c r="Q1323" i="1"/>
  <c r="P1323" i="1"/>
  <c r="Q1322" i="1"/>
  <c r="P1322" i="1"/>
  <c r="Q1321" i="1"/>
  <c r="P1321" i="1"/>
  <c r="Q1320" i="1"/>
  <c r="P1320" i="1"/>
  <c r="Q1319" i="1"/>
  <c r="P1319" i="1"/>
  <c r="Q1317" i="1"/>
  <c r="P1317" i="1"/>
  <c r="Q1316" i="1"/>
  <c r="P1316" i="1"/>
  <c r="Q1310" i="1"/>
  <c r="M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1" i="1"/>
  <c r="Q1290" i="1"/>
  <c r="Q1289" i="1"/>
  <c r="Q1288" i="1"/>
  <c r="Q1287" i="1"/>
  <c r="Q1286" i="1"/>
  <c r="Q1284" i="1"/>
  <c r="Q1279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N1257" i="1"/>
  <c r="M1257" i="1"/>
  <c r="Q1255" i="1"/>
  <c r="O1255" i="1"/>
  <c r="P1255" i="1" s="1"/>
  <c r="Q1254" i="1"/>
  <c r="P1254" i="1"/>
  <c r="Q1253" i="1"/>
  <c r="P1253" i="1"/>
  <c r="Q1252" i="1"/>
  <c r="P1252" i="1"/>
  <c r="Q1251" i="1"/>
  <c r="P1251" i="1"/>
  <c r="Q1250" i="1"/>
  <c r="P1250" i="1"/>
  <c r="Q1249" i="1"/>
  <c r="L1247" i="1"/>
  <c r="Q1246" i="1"/>
  <c r="P1246" i="1"/>
  <c r="Q1245" i="1"/>
  <c r="Q1244" i="1"/>
  <c r="Q1243" i="1"/>
  <c r="A1241" i="1"/>
  <c r="A9" i="1" s="1"/>
  <c r="Q1234" i="1"/>
  <c r="Q1237" i="1"/>
  <c r="P1237" i="1"/>
  <c r="Q1236" i="1"/>
  <c r="Q1235" i="1"/>
  <c r="Q1230" i="1"/>
  <c r="Q1232" i="1"/>
  <c r="Q1231" i="1"/>
  <c r="Q1221" i="1"/>
  <c r="P1221" i="1"/>
  <c r="Q1220" i="1"/>
  <c r="P1220" i="1"/>
  <c r="Q1219" i="1"/>
  <c r="P1219" i="1"/>
  <c r="Q1218" i="1"/>
  <c r="Q1216" i="1"/>
  <c r="Q1213" i="1"/>
  <c r="P1213" i="1"/>
  <c r="Q1211" i="1"/>
  <c r="Q1210" i="1"/>
  <c r="Q1209" i="1"/>
  <c r="Q1208" i="1"/>
  <c r="Q1207" i="1"/>
  <c r="Q1206" i="1"/>
  <c r="O1206" i="1"/>
  <c r="Q1205" i="1"/>
  <c r="Q1204" i="1"/>
  <c r="O1204" i="1"/>
  <c r="Q1203" i="1"/>
  <c r="Q1202" i="1"/>
  <c r="Q1201" i="1"/>
  <c r="Q1200" i="1"/>
  <c r="Q1199" i="1"/>
  <c r="Q1198" i="1"/>
  <c r="Q1197" i="1"/>
  <c r="Q1186" i="1"/>
  <c r="Q1185" i="1"/>
  <c r="Q1184" i="1"/>
  <c r="Q1172" i="1"/>
  <c r="O1172" i="1"/>
  <c r="P1172" i="1" s="1"/>
  <c r="Q1165" i="1"/>
  <c r="Q1164" i="1"/>
  <c r="Q1163" i="1"/>
  <c r="Q1160" i="1"/>
  <c r="Q1159" i="1"/>
  <c r="Q1158" i="1"/>
  <c r="O1158" i="1"/>
  <c r="Q1157" i="1"/>
  <c r="Q1153" i="1"/>
  <c r="Q1152" i="1"/>
  <c r="Q1151" i="1"/>
  <c r="Q1150" i="1"/>
  <c r="Q1149" i="1"/>
  <c r="Q1148" i="1"/>
  <c r="O1148" i="1"/>
  <c r="Q1144" i="1"/>
  <c r="Q1115" i="1"/>
  <c r="Q1114" i="1"/>
  <c r="Q1113" i="1"/>
  <c r="Q1112" i="1"/>
  <c r="Q1111" i="1"/>
  <c r="P1111" i="1"/>
  <c r="Q1110" i="1"/>
  <c r="Q1109" i="1"/>
  <c r="Q1108" i="1"/>
  <c r="Q1107" i="1"/>
  <c r="Q1104" i="1"/>
  <c r="P1104" i="1"/>
  <c r="Q1103" i="1"/>
  <c r="Q1097" i="1"/>
  <c r="P1097" i="1"/>
  <c r="Q1093" i="1"/>
  <c r="P1093" i="1"/>
  <c r="Q1091" i="1"/>
  <c r="P1091" i="1"/>
  <c r="Q1090" i="1"/>
  <c r="P1090" i="1"/>
  <c r="Q1089" i="1"/>
  <c r="P1089" i="1"/>
  <c r="Q1088" i="1"/>
  <c r="P1088" i="1"/>
  <c r="Q1087" i="1"/>
  <c r="P1087" i="1"/>
  <c r="Q1086" i="1"/>
  <c r="P1066" i="1"/>
  <c r="Q1064" i="1"/>
  <c r="P1060" i="1"/>
  <c r="Q1052" i="1"/>
  <c r="P1052" i="1"/>
  <c r="Q1051" i="1"/>
  <c r="P1051" i="1"/>
  <c r="Q1050" i="1"/>
  <c r="P1050" i="1"/>
  <c r="Q1049" i="1"/>
  <c r="P1049" i="1"/>
  <c r="Q1039" i="1"/>
  <c r="P1039" i="1"/>
  <c r="Q1036" i="1"/>
  <c r="P1036" i="1"/>
  <c r="Q1035" i="1"/>
  <c r="P1035" i="1"/>
  <c r="Q1026" i="1"/>
  <c r="P1026" i="1"/>
  <c r="Q1025" i="1"/>
  <c r="P1025" i="1"/>
  <c r="Q1024" i="1"/>
  <c r="P1024" i="1"/>
  <c r="Q1022" i="1"/>
  <c r="P1022" i="1"/>
  <c r="Q1019" i="1"/>
  <c r="P1019" i="1"/>
  <c r="Q1016" i="1"/>
  <c r="P1016" i="1"/>
  <c r="Q1015" i="1"/>
  <c r="P1015" i="1"/>
  <c r="Q1014" i="1"/>
  <c r="P1014" i="1"/>
  <c r="Q1013" i="1"/>
  <c r="P1013" i="1"/>
  <c r="Q1012" i="1"/>
  <c r="P1012" i="1"/>
  <c r="Q1011" i="1"/>
  <c r="P1011" i="1"/>
  <c r="Q1010" i="1"/>
  <c r="P1010" i="1"/>
  <c r="Q1009" i="1"/>
  <c r="P1009" i="1"/>
  <c r="Q1004" i="1"/>
  <c r="Q1002" i="1"/>
  <c r="Q1001" i="1"/>
  <c r="Q1000" i="1"/>
  <c r="Q995" i="1"/>
  <c r="Q994" i="1"/>
  <c r="Q993" i="1"/>
  <c r="Q990" i="1"/>
  <c r="Q989" i="1"/>
  <c r="Q988" i="1"/>
  <c r="Q981" i="1"/>
  <c r="Q980" i="1"/>
  <c r="Q979" i="1"/>
  <c r="Q978" i="1"/>
  <c r="Q977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6" i="1"/>
  <c r="Q954" i="1"/>
  <c r="Q953" i="1"/>
  <c r="Q944" i="1"/>
  <c r="Q943" i="1"/>
  <c r="Q942" i="1"/>
  <c r="P904" i="1"/>
  <c r="P903" i="1"/>
  <c r="P902" i="1"/>
  <c r="Q887" i="1"/>
  <c r="Q886" i="1"/>
  <c r="Q885" i="1"/>
  <c r="Q884" i="1"/>
  <c r="Q883" i="1"/>
  <c r="Q880" i="1"/>
  <c r="P880" i="1"/>
  <c r="Q878" i="1"/>
  <c r="P878" i="1"/>
  <c r="Q877" i="1"/>
  <c r="P877" i="1"/>
  <c r="Q876" i="1"/>
  <c r="P876" i="1"/>
  <c r="Q875" i="1"/>
  <c r="Q872" i="1"/>
  <c r="P872" i="1"/>
  <c r="Q871" i="1"/>
  <c r="L869" i="1"/>
  <c r="Q868" i="1"/>
  <c r="Q867" i="1"/>
  <c r="Q866" i="1"/>
  <c r="O866" i="1"/>
  <c r="O869" i="1" s="1"/>
  <c r="Q864" i="1"/>
  <c r="P864" i="1"/>
  <c r="Q863" i="1"/>
  <c r="Q862" i="1"/>
  <c r="Q861" i="1"/>
  <c r="Q860" i="1"/>
  <c r="Q858" i="1"/>
  <c r="Q855" i="1"/>
  <c r="Q854" i="1"/>
  <c r="Q852" i="1"/>
  <c r="Q850" i="1"/>
  <c r="Q849" i="1"/>
  <c r="N847" i="1"/>
  <c r="M847" i="1"/>
  <c r="Q846" i="1"/>
  <c r="Q845" i="1"/>
  <c r="Q844" i="1"/>
  <c r="P844" i="1"/>
  <c r="Q843" i="1"/>
  <c r="Q840" i="1"/>
  <c r="P840" i="1"/>
  <c r="Q839" i="1"/>
  <c r="P839" i="1"/>
  <c r="Q811" i="1"/>
  <c r="P811" i="1"/>
  <c r="Q810" i="1"/>
  <c r="P810" i="1"/>
  <c r="Q809" i="1"/>
  <c r="P809" i="1"/>
  <c r="Q808" i="1"/>
  <c r="P808" i="1"/>
  <c r="Q807" i="1"/>
  <c r="P807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4" i="1"/>
  <c r="P784" i="1"/>
  <c r="Q783" i="1"/>
  <c r="P783" i="1"/>
  <c r="Q782" i="1"/>
  <c r="P782" i="1"/>
  <c r="Q781" i="1"/>
  <c r="P781" i="1"/>
  <c r="Q780" i="1"/>
  <c r="P780" i="1"/>
  <c r="Q779" i="1"/>
  <c r="P779" i="1"/>
  <c r="Q778" i="1"/>
  <c r="P778" i="1"/>
  <c r="Q777" i="1"/>
  <c r="P777" i="1"/>
  <c r="Q776" i="1"/>
  <c r="P776" i="1"/>
  <c r="Q775" i="1"/>
  <c r="P775" i="1"/>
  <c r="Q774" i="1"/>
  <c r="P774" i="1"/>
  <c r="Q773" i="1"/>
  <c r="P773" i="1"/>
  <c r="Q772" i="1"/>
  <c r="P768" i="1"/>
  <c r="P764" i="1"/>
  <c r="P761" i="1"/>
  <c r="P758" i="1"/>
  <c r="P757" i="1"/>
  <c r="P756" i="1"/>
  <c r="P738" i="1"/>
  <c r="P734" i="1"/>
  <c r="P730" i="1"/>
  <c r="P726" i="1"/>
  <c r="P723" i="1"/>
  <c r="P722" i="1"/>
  <c r="P720" i="1"/>
  <c r="P718" i="1"/>
  <c r="P703" i="1"/>
  <c r="P702" i="1"/>
  <c r="P701" i="1"/>
  <c r="O688" i="1"/>
  <c r="Q656" i="1"/>
  <c r="Q655" i="1"/>
  <c r="Q654" i="1"/>
  <c r="Q653" i="1"/>
  <c r="Q652" i="1"/>
  <c r="Q640" i="1"/>
  <c r="Q639" i="1"/>
  <c r="Q638" i="1"/>
  <c r="Q634" i="1"/>
  <c r="P634" i="1"/>
  <c r="Q633" i="1"/>
  <c r="P633" i="1"/>
  <c r="Q632" i="1"/>
  <c r="P632" i="1"/>
  <c r="Q631" i="1"/>
  <c r="Q628" i="1"/>
  <c r="Q627" i="1"/>
  <c r="Q602" i="1"/>
  <c r="P602" i="1"/>
  <c r="Q601" i="1"/>
  <c r="Q596" i="1"/>
  <c r="Q590" i="1"/>
  <c r="P590" i="1"/>
  <c r="Q589" i="1"/>
  <c r="P589" i="1"/>
  <c r="Q588" i="1"/>
  <c r="P588" i="1"/>
  <c r="Q587" i="1"/>
  <c r="Q586" i="1"/>
  <c r="P586" i="1"/>
  <c r="Q584" i="1"/>
  <c r="P584" i="1"/>
  <c r="Q583" i="1"/>
  <c r="P583" i="1"/>
  <c r="Q582" i="1"/>
  <c r="Q581" i="1"/>
  <c r="P581" i="1"/>
  <c r="Q580" i="1"/>
  <c r="M576" i="1"/>
  <c r="K576" i="1"/>
  <c r="I576" i="1"/>
  <c r="Q575" i="1"/>
  <c r="Q574" i="1"/>
  <c r="Q573" i="1"/>
  <c r="Q572" i="1"/>
  <c r="N1686" i="1" l="1"/>
  <c r="Q893" i="1"/>
  <c r="N1748" i="1"/>
  <c r="P1717" i="1"/>
  <c r="P1692" i="1"/>
  <c r="P1310" i="1"/>
  <c r="P1325" i="1" s="1"/>
  <c r="O1325" i="1"/>
  <c r="P1428" i="1"/>
  <c r="P1431" i="1" s="1"/>
  <c r="O1431" i="1"/>
  <c r="P1347" i="1"/>
  <c r="P1353" i="1" s="1"/>
  <c r="O1353" i="1"/>
  <c r="P1218" i="1"/>
  <c r="O1227" i="1"/>
  <c r="N1247" i="1"/>
  <c r="O1054" i="1"/>
  <c r="P866" i="1"/>
  <c r="O596" i="1"/>
  <c r="P1524" i="1"/>
  <c r="P1603" i="1" s="1"/>
  <c r="O1603" i="1"/>
  <c r="P587" i="1"/>
  <c r="O1483" i="1"/>
  <c r="N1483" i="1"/>
  <c r="P582" i="1"/>
  <c r="O920" i="1"/>
  <c r="N920" i="1"/>
  <c r="N664" i="1"/>
  <c r="P580" i="1"/>
  <c r="O873" i="1"/>
  <c r="P871" i="1"/>
  <c r="P873" i="1" s="1"/>
  <c r="N1621" i="1"/>
  <c r="P1135" i="1"/>
  <c r="O1139" i="1"/>
  <c r="P1139" i="1" s="1"/>
  <c r="P1126" i="1"/>
  <c r="P1144" i="1"/>
  <c r="P1125" i="1"/>
  <c r="P1138" i="1"/>
  <c r="P1141" i="1"/>
  <c r="O1446" i="1"/>
  <c r="N1446" i="1"/>
  <c r="Q1293" i="1"/>
  <c r="N636" i="1"/>
  <c r="N1293" i="1"/>
  <c r="O1293" i="1"/>
  <c r="Q636" i="1"/>
  <c r="P575" i="1"/>
  <c r="P861" i="1"/>
  <c r="P631" i="1"/>
  <c r="P574" i="1"/>
  <c r="P573" i="1"/>
  <c r="P736" i="1"/>
  <c r="P731" i="1"/>
  <c r="Q1308" i="1"/>
  <c r="Q576" i="1"/>
  <c r="Q1247" i="1"/>
  <c r="O1119" i="1"/>
  <c r="O847" i="1"/>
  <c r="O1459" i="1"/>
  <c r="N1308" i="1"/>
  <c r="N576" i="1"/>
  <c r="P1676" i="1"/>
  <c r="P1441" i="1"/>
  <c r="Q1452" i="1"/>
  <c r="P1699" i="1"/>
  <c r="P1726" i="1"/>
  <c r="Q1766" i="1"/>
  <c r="J1241" i="1"/>
  <c r="Q1431" i="1"/>
  <c r="Q1483" i="1"/>
  <c r="P1617" i="1"/>
  <c r="P1685" i="1"/>
  <c r="P1706" i="1"/>
  <c r="P1734" i="1"/>
  <c r="Q1755" i="1"/>
  <c r="O1766" i="1"/>
  <c r="P1760" i="1"/>
  <c r="P1762" i="1"/>
  <c r="P1764" i="1"/>
  <c r="J570" i="1"/>
  <c r="K570" i="1"/>
  <c r="M570" i="1"/>
  <c r="Q664" i="1"/>
  <c r="Q1105" i="1"/>
  <c r="P1231" i="1"/>
  <c r="P1230" i="1"/>
  <c r="P1236" i="1"/>
  <c r="M1241" i="1"/>
  <c r="Q1603" i="1"/>
  <c r="Q1257" i="1"/>
  <c r="Q1353" i="1"/>
  <c r="P1437" i="1"/>
  <c r="P1445" i="1"/>
  <c r="Q1446" i="1"/>
  <c r="Q1459" i="1"/>
  <c r="P1681" i="1"/>
  <c r="P1694" i="1"/>
  <c r="P1703" i="1"/>
  <c r="P1710" i="1"/>
  <c r="P1724" i="1"/>
  <c r="P1730" i="1"/>
  <c r="P1738" i="1"/>
  <c r="K1241" i="1"/>
  <c r="Q1325" i="1"/>
  <c r="Q1425" i="1"/>
  <c r="I570" i="1"/>
  <c r="P719" i="1"/>
  <c r="Q751" i="1"/>
  <c r="P753" i="1"/>
  <c r="Q841" i="1"/>
  <c r="Q847" i="1"/>
  <c r="Q869" i="1"/>
  <c r="P905" i="1"/>
  <c r="Q920" i="1"/>
  <c r="P1185" i="1"/>
  <c r="P1198" i="1"/>
  <c r="P1200" i="1"/>
  <c r="P1202" i="1"/>
  <c r="P1204" i="1"/>
  <c r="P1205" i="1"/>
  <c r="P1207" i="1"/>
  <c r="P1209" i="1"/>
  <c r="P1211" i="1"/>
  <c r="Q1214" i="1"/>
  <c r="P1216" i="1"/>
  <c r="P1061" i="1"/>
  <c r="P1078" i="1"/>
  <c r="P1120" i="1"/>
  <c r="P1184" i="1"/>
  <c r="P1186" i="1"/>
  <c r="P1197" i="1"/>
  <c r="P1199" i="1"/>
  <c r="P1201" i="1"/>
  <c r="P1203" i="1"/>
  <c r="P1206" i="1"/>
  <c r="P1208" i="1"/>
  <c r="P1210" i="1"/>
  <c r="O1257" i="1"/>
  <c r="P1249" i="1"/>
  <c r="P1257" i="1" s="1"/>
  <c r="P1232" i="1"/>
  <c r="P1235" i="1"/>
  <c r="Q1239" i="1"/>
  <c r="P1245" i="1"/>
  <c r="O1342" i="1"/>
  <c r="P1331" i="1"/>
  <c r="P1435" i="1"/>
  <c r="P1439" i="1"/>
  <c r="P1443" i="1"/>
  <c r="P1459" i="1"/>
  <c r="Q1465" i="1"/>
  <c r="P1607" i="1"/>
  <c r="P1609" i="1"/>
  <c r="P1611" i="1"/>
  <c r="P1613" i="1"/>
  <c r="Q1748" i="1"/>
  <c r="N1766" i="1"/>
  <c r="I1241" i="1"/>
  <c r="P1302" i="1"/>
  <c r="P1304" i="1"/>
  <c r="P1306" i="1"/>
  <c r="P1329" i="1"/>
  <c r="P1334" i="1"/>
  <c r="P1338" i="1"/>
  <c r="Q1342" i="1"/>
  <c r="P1452" i="1"/>
  <c r="P1471" i="1"/>
  <c r="Q1621" i="1"/>
  <c r="P1679" i="1"/>
  <c r="P1683" i="1"/>
  <c r="P1696" i="1"/>
  <c r="P1701" i="1"/>
  <c r="P1705" i="1"/>
  <c r="P1714" i="1"/>
  <c r="P1719" i="1"/>
  <c r="P1722" i="1"/>
  <c r="P1725" i="1"/>
  <c r="P1728" i="1"/>
  <c r="P1736" i="1"/>
  <c r="P1741" i="1"/>
  <c r="P601" i="1"/>
  <c r="P604" i="1" s="1"/>
  <c r="P610" i="1"/>
  <c r="P639" i="1"/>
  <c r="P640" i="1"/>
  <c r="P642" i="1"/>
  <c r="P644" i="1"/>
  <c r="P645" i="1"/>
  <c r="P647" i="1"/>
  <c r="P648" i="1"/>
  <c r="P649" i="1"/>
  <c r="P652" i="1"/>
  <c r="P653" i="1"/>
  <c r="P654" i="1"/>
  <c r="P655" i="1"/>
  <c r="P656" i="1"/>
  <c r="P688" i="1"/>
  <c r="P735" i="1"/>
  <c r="P772" i="1"/>
  <c r="P841" i="1" s="1"/>
  <c r="P843" i="1"/>
  <c r="P847" i="1" s="1"/>
  <c r="P849" i="1"/>
  <c r="P850" i="1"/>
  <c r="P852" i="1"/>
  <c r="P854" i="1"/>
  <c r="P855" i="1"/>
  <c r="P858" i="1"/>
  <c r="P863" i="1"/>
  <c r="P867" i="1"/>
  <c r="P868" i="1"/>
  <c r="P875" i="1"/>
  <c r="P883" i="1"/>
  <c r="P893" i="1" s="1"/>
  <c r="P1057" i="1"/>
  <c r="P1064" i="1"/>
  <c r="P1077" i="1"/>
  <c r="P1080" i="1"/>
  <c r="P1086" i="1"/>
  <c r="P1105" i="1" s="1"/>
  <c r="P1056" i="1"/>
  <c r="P1108" i="1"/>
  <c r="P1109" i="1"/>
  <c r="P1110" i="1"/>
  <c r="P1112" i="1"/>
  <c r="P1113" i="1"/>
  <c r="P1114" i="1"/>
  <c r="P1115" i="1"/>
  <c r="P1148" i="1"/>
  <c r="P1149" i="1"/>
  <c r="P1150" i="1"/>
  <c r="P1151" i="1"/>
  <c r="P1152" i="1"/>
  <c r="P1153" i="1"/>
  <c r="P1157" i="1"/>
  <c r="P1158" i="1"/>
  <c r="P1159" i="1"/>
  <c r="P1160" i="1"/>
  <c r="P1163" i="1"/>
  <c r="P1164" i="1"/>
  <c r="P1165" i="1"/>
  <c r="P1167" i="1"/>
  <c r="P1234" i="1"/>
  <c r="P1267" i="1"/>
  <c r="P1268" i="1"/>
  <c r="P1269" i="1"/>
  <c r="P1270" i="1"/>
  <c r="P1271" i="1"/>
  <c r="P1272" i="1"/>
  <c r="P1273" i="1"/>
  <c r="P1274" i="1"/>
  <c r="P1275" i="1"/>
  <c r="P1276" i="1"/>
  <c r="P1277" i="1"/>
  <c r="P1279" i="1"/>
  <c r="P1284" i="1"/>
  <c r="P1286" i="1"/>
  <c r="P1287" i="1"/>
  <c r="P1288" i="1"/>
  <c r="P1289" i="1"/>
  <c r="P1290" i="1"/>
  <c r="P1291" i="1"/>
  <c r="P1296" i="1"/>
  <c r="P1297" i="1"/>
  <c r="P1298" i="1"/>
  <c r="P1299" i="1"/>
  <c r="N1342" i="1"/>
  <c r="O1452" i="1"/>
  <c r="O1465" i="1"/>
  <c r="P1619" i="1"/>
  <c r="P1680" i="1"/>
  <c r="P1684" i="1"/>
  <c r="P1300" i="1"/>
  <c r="P1301" i="1"/>
  <c r="P1303" i="1"/>
  <c r="P1305" i="1"/>
  <c r="P1307" i="1"/>
  <c r="P1328" i="1"/>
  <c r="P1330" i="1"/>
  <c r="P1333" i="1"/>
  <c r="P1337" i="1"/>
  <c r="O1425" i="1"/>
  <c r="P1425" i="1" s="1"/>
  <c r="P1434" i="1"/>
  <c r="P1436" i="1"/>
  <c r="P1438" i="1"/>
  <c r="P1440" i="1"/>
  <c r="P1442" i="1"/>
  <c r="P1444" i="1"/>
  <c r="P1465" i="1"/>
  <c r="P1472" i="1"/>
  <c r="P1606" i="1"/>
  <c r="P1608" i="1"/>
  <c r="P1610" i="1"/>
  <c r="P1612" i="1"/>
  <c r="P1615" i="1"/>
  <c r="P1616" i="1"/>
  <c r="P1618" i="1"/>
  <c r="P1677" i="1"/>
  <c r="P1700" i="1"/>
  <c r="P1704" i="1"/>
  <c r="P1707" i="1"/>
  <c r="P1711" i="1"/>
  <c r="P1713" i="1"/>
  <c r="P1718" i="1"/>
  <c r="P1727" i="1"/>
  <c r="P1731" i="1"/>
  <c r="P1735" i="1"/>
  <c r="P1739" i="1"/>
  <c r="P1743" i="1"/>
  <c r="P1678" i="1"/>
  <c r="P1682" i="1"/>
  <c r="P1697" i="1"/>
  <c r="P1702" i="1"/>
  <c r="P1708" i="1"/>
  <c r="P1712" i="1"/>
  <c r="P1716" i="1"/>
  <c r="P1720" i="1"/>
  <c r="P1723" i="1"/>
  <c r="P1729" i="1"/>
  <c r="P1733" i="1"/>
  <c r="P1737" i="1"/>
  <c r="P1742" i="1"/>
  <c r="P1750" i="1"/>
  <c r="P1755" i="1" s="1"/>
  <c r="O1755" i="1"/>
  <c r="P1761" i="1"/>
  <c r="P1763" i="1"/>
  <c r="P1765" i="1"/>
  <c r="P1757" i="1"/>
  <c r="P1239" i="1" l="1"/>
  <c r="P1675" i="1"/>
  <c r="P1686" i="1" s="1"/>
  <c r="O1686" i="1"/>
  <c r="P1695" i="1"/>
  <c r="P1748" i="1" s="1"/>
  <c r="O1748" i="1"/>
  <c r="P1227" i="1"/>
  <c r="O1247" i="1"/>
  <c r="P1243" i="1"/>
  <c r="P1081" i="1"/>
  <c r="P869" i="1"/>
  <c r="P751" i="1"/>
  <c r="P596" i="1"/>
  <c r="P1470" i="1"/>
  <c r="P1483" i="1" s="1"/>
  <c r="P895" i="1"/>
  <c r="P920" i="1" s="1"/>
  <c r="P664" i="1"/>
  <c r="O664" i="1"/>
  <c r="O1621" i="1"/>
  <c r="P1433" i="1"/>
  <c r="P1446" i="1" s="1"/>
  <c r="P1266" i="1"/>
  <c r="P1293" i="1" s="1"/>
  <c r="P636" i="1"/>
  <c r="O636" i="1"/>
  <c r="O576" i="1"/>
  <c r="P1119" i="1"/>
  <c r="P572" i="1"/>
  <c r="P576" i="1" s="1"/>
  <c r="P1244" i="1"/>
  <c r="P1766" i="1"/>
  <c r="N1241" i="1"/>
  <c r="P1342" i="1"/>
  <c r="P1605" i="1"/>
  <c r="P1621" i="1" s="1"/>
  <c r="O1308" i="1"/>
  <c r="P1295" i="1"/>
  <c r="P1308" i="1" s="1"/>
  <c r="P1107" i="1"/>
  <c r="P1116" i="1" s="1"/>
  <c r="P1247" i="1" l="1"/>
  <c r="M568" i="1"/>
  <c r="K568" i="1"/>
  <c r="J568" i="1"/>
  <c r="O567" i="1"/>
  <c r="P567" i="1" s="1"/>
  <c r="P564" i="1"/>
  <c r="P562" i="1"/>
  <c r="P563" i="1"/>
  <c r="Q568" i="1" l="1"/>
  <c r="P566" i="1"/>
  <c r="P565" i="1"/>
  <c r="O568" i="1"/>
  <c r="P568" i="1" l="1"/>
  <c r="O539" i="1"/>
  <c r="P539" i="1" s="1"/>
  <c r="O534" i="1"/>
  <c r="O533" i="1"/>
  <c r="P533" i="1" s="1"/>
  <c r="O532" i="1"/>
  <c r="N531" i="1"/>
  <c r="O531" i="1" s="1"/>
  <c r="P530" i="1"/>
  <c r="N529" i="1"/>
  <c r="P527" i="1"/>
  <c r="P526" i="1"/>
  <c r="P525" i="1"/>
  <c r="P524" i="1"/>
  <c r="P1127" i="1"/>
  <c r="P519" i="1"/>
  <c r="N1214" i="1" l="1"/>
  <c r="O529" i="1"/>
  <c r="P529" i="1" s="1"/>
  <c r="O1156" i="1"/>
  <c r="O537" i="1"/>
  <c r="P537" i="1" s="1"/>
  <c r="O541" i="1"/>
  <c r="P541" i="1" s="1"/>
  <c r="P545" i="1"/>
  <c r="O528" i="1"/>
  <c r="P1168" i="1"/>
  <c r="P522" i="1"/>
  <c r="P532" i="1"/>
  <c r="O546" i="1"/>
  <c r="P546" i="1" s="1"/>
  <c r="P520" i="1"/>
  <c r="P521" i="1"/>
  <c r="P523" i="1"/>
  <c r="P531" i="1"/>
  <c r="P534" i="1"/>
  <c r="P528" i="1" l="1"/>
  <c r="O1214" i="1"/>
  <c r="P1156" i="1"/>
  <c r="P1214" i="1" s="1"/>
  <c r="Q483" i="1"/>
  <c r="P483" i="1"/>
  <c r="Q482" i="1"/>
  <c r="P482" i="1"/>
  <c r="Q481" i="1"/>
  <c r="P481" i="1"/>
  <c r="Q480" i="1"/>
  <c r="P480" i="1"/>
  <c r="Q479" i="1"/>
  <c r="P479" i="1"/>
  <c r="Q478" i="1"/>
  <c r="P478" i="1"/>
  <c r="Q477" i="1"/>
  <c r="P477" i="1"/>
  <c r="P473" i="1" l="1"/>
  <c r="P508" i="1" s="1"/>
  <c r="P446" i="1" l="1"/>
  <c r="P444" i="1"/>
  <c r="P443" i="1"/>
  <c r="P442" i="1"/>
  <c r="P441" i="1"/>
  <c r="P440" i="1"/>
  <c r="O439" i="1"/>
  <c r="P439" i="1" s="1"/>
  <c r="O438" i="1"/>
  <c r="P438" i="1" s="1"/>
  <c r="O437" i="1"/>
  <c r="P437" i="1" s="1"/>
  <c r="P436" i="1"/>
  <c r="P435" i="1"/>
  <c r="P434" i="1"/>
  <c r="P433" i="1"/>
  <c r="O432" i="1"/>
  <c r="P432" i="1" s="1"/>
  <c r="O431" i="1"/>
  <c r="P431" i="1" s="1"/>
  <c r="O430" i="1"/>
  <c r="P430" i="1" s="1"/>
  <c r="O429" i="1"/>
  <c r="P429" i="1" s="1"/>
  <c r="P427" i="1"/>
  <c r="O426" i="1"/>
  <c r="P426" i="1" s="1"/>
  <c r="P425" i="1"/>
  <c r="O424" i="1"/>
  <c r="P424" i="1" s="1"/>
  <c r="P422" i="1"/>
  <c r="P421" i="1"/>
  <c r="P420" i="1"/>
  <c r="O418" i="1"/>
  <c r="P418" i="1" s="1"/>
  <c r="N417" i="1"/>
  <c r="O416" i="1"/>
  <c r="P416" i="1" s="1"/>
  <c r="P415" i="1"/>
  <c r="P414" i="1"/>
  <c r="O413" i="1"/>
  <c r="P413" i="1" s="1"/>
  <c r="P412" i="1"/>
  <c r="P411" i="1"/>
  <c r="O410" i="1"/>
  <c r="P410" i="1" s="1"/>
  <c r="P408" i="1"/>
  <c r="O407" i="1"/>
  <c r="P407" i="1" s="1"/>
  <c r="P406" i="1"/>
  <c r="O405" i="1"/>
  <c r="P405" i="1" s="1"/>
  <c r="P404" i="1"/>
  <c r="P403" i="1"/>
  <c r="P402" i="1"/>
  <c r="P401" i="1"/>
  <c r="P400" i="1"/>
  <c r="P399" i="1"/>
  <c r="O398" i="1"/>
  <c r="P398" i="1" s="1"/>
  <c r="O397" i="1"/>
  <c r="P397" i="1" s="1"/>
  <c r="O396" i="1"/>
  <c r="P396" i="1" s="1"/>
  <c r="P395" i="1"/>
  <c r="P394" i="1"/>
  <c r="O393" i="1"/>
  <c r="P393" i="1" s="1"/>
  <c r="P392" i="1"/>
  <c r="P391" i="1"/>
  <c r="O390" i="1"/>
  <c r="P390" i="1" s="1"/>
  <c r="P389" i="1"/>
  <c r="O388" i="1"/>
  <c r="P388" i="1" s="1"/>
  <c r="O387" i="1"/>
  <c r="P387" i="1" s="1"/>
  <c r="P386" i="1"/>
  <c r="P385" i="1"/>
  <c r="P384" i="1"/>
  <c r="O383" i="1"/>
  <c r="P383" i="1" s="1"/>
  <c r="O382" i="1"/>
  <c r="P382" i="1" s="1"/>
  <c r="O381" i="1"/>
  <c r="P381" i="1" s="1"/>
  <c r="P379" i="1"/>
  <c r="P378" i="1"/>
  <c r="P376" i="1"/>
  <c r="P371" i="1"/>
  <c r="O369" i="1"/>
  <c r="P369" i="1" s="1"/>
  <c r="P367" i="1"/>
  <c r="P377" i="1" l="1"/>
  <c r="O447" i="1"/>
  <c r="P417" i="1"/>
  <c r="P447" i="1" l="1"/>
  <c r="P355" i="1"/>
  <c r="O363" i="1" l="1"/>
  <c r="P351" i="1"/>
  <c r="P354" i="1"/>
  <c r="P357" i="1"/>
  <c r="P352" i="1"/>
  <c r="P363" i="1" l="1"/>
  <c r="M345" i="1"/>
  <c r="K345" i="1"/>
  <c r="J345" i="1"/>
  <c r="Q345" i="1" s="1"/>
  <c r="Q344" i="1"/>
  <c r="O344" i="1"/>
  <c r="P344" i="1" s="1"/>
  <c r="P342" i="1"/>
  <c r="N341" i="1"/>
  <c r="O341" i="1" s="1"/>
  <c r="N339" i="1"/>
  <c r="O338" i="1"/>
  <c r="P338" i="1" s="1"/>
  <c r="P340" i="1" l="1"/>
  <c r="P341" i="1"/>
  <c r="O339" i="1"/>
  <c r="O345" i="1" l="1"/>
  <c r="P339" i="1"/>
  <c r="P345" i="1" s="1"/>
  <c r="N336" i="1"/>
  <c r="M336" i="1"/>
  <c r="K336" i="1"/>
  <c r="J336" i="1"/>
  <c r="P335" i="1"/>
  <c r="P334" i="1"/>
  <c r="P333" i="1"/>
  <c r="P332" i="1"/>
  <c r="P331" i="1"/>
  <c r="P330" i="1"/>
  <c r="P329" i="1"/>
  <c r="P328" i="1"/>
  <c r="P327" i="1"/>
  <c r="O336" i="1"/>
  <c r="P325" i="1"/>
  <c r="Q336" i="1" l="1"/>
  <c r="P326" i="1"/>
  <c r="P336" i="1" s="1"/>
  <c r="P322" i="1"/>
  <c r="Q321" i="1"/>
  <c r="Q320" i="1"/>
  <c r="P320" i="1"/>
  <c r="P319" i="1"/>
  <c r="P318" i="1"/>
  <c r="Q317" i="1"/>
  <c r="P317" i="1"/>
  <c r="Q316" i="1"/>
  <c r="P316" i="1"/>
  <c r="P312" i="1"/>
  <c r="Q315" i="1"/>
  <c r="P315" i="1"/>
  <c r="Q314" i="1"/>
  <c r="Q313" i="1"/>
  <c r="N313" i="1"/>
  <c r="P314" i="1" l="1"/>
  <c r="P321" i="1"/>
  <c r="O323" i="1"/>
  <c r="P313" i="1" l="1"/>
  <c r="P323" i="1" s="1"/>
  <c r="M310" i="1" l="1"/>
  <c r="K310" i="1"/>
  <c r="J310" i="1"/>
  <c r="P309" i="1"/>
  <c r="P308" i="1"/>
  <c r="P307" i="1"/>
  <c r="P306" i="1"/>
  <c r="P305" i="1"/>
  <c r="P303" i="1"/>
  <c r="P301" i="1"/>
  <c r="P298" i="1"/>
  <c r="Q310" i="1" l="1"/>
  <c r="P299" i="1"/>
  <c r="P300" i="1"/>
  <c r="P297" i="1"/>
  <c r="P302" i="1"/>
  <c r="P310" i="1" l="1"/>
  <c r="O310" i="1"/>
  <c r="M274" i="1" l="1"/>
  <c r="K274" i="1"/>
  <c r="J274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7" i="1"/>
  <c r="P246" i="1"/>
  <c r="P245" i="1"/>
  <c r="P242" i="1"/>
  <c r="P243" i="1"/>
  <c r="P240" i="1"/>
  <c r="P239" i="1"/>
  <c r="P238" i="1"/>
  <c r="P237" i="1"/>
  <c r="P236" i="1"/>
  <c r="P235" i="1"/>
  <c r="P234" i="1"/>
  <c r="P232" i="1"/>
  <c r="P231" i="1"/>
  <c r="P230" i="1"/>
  <c r="P228" i="1"/>
  <c r="P227" i="1"/>
  <c r="P226" i="1"/>
  <c r="P225" i="1"/>
  <c r="P224" i="1"/>
  <c r="P223" i="1"/>
  <c r="P222" i="1"/>
  <c r="P221" i="1"/>
  <c r="P220" i="1"/>
  <c r="P217" i="1"/>
  <c r="P214" i="1"/>
  <c r="P213" i="1"/>
  <c r="P212" i="1"/>
  <c r="P211" i="1"/>
  <c r="P210" i="1"/>
  <c r="P209" i="1"/>
  <c r="P208" i="1"/>
  <c r="P206" i="1"/>
  <c r="P204" i="1"/>
  <c r="P202" i="1"/>
  <c r="P201" i="1"/>
  <c r="P200" i="1"/>
  <c r="P199" i="1"/>
  <c r="P198" i="1"/>
  <c r="P197" i="1"/>
  <c r="P196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3" i="1"/>
  <c r="P172" i="1"/>
  <c r="P169" i="1"/>
  <c r="P168" i="1"/>
  <c r="P167" i="1"/>
  <c r="P166" i="1"/>
  <c r="Q274" i="1" l="1"/>
  <c r="O274" i="1"/>
  <c r="P195" i="1"/>
  <c r="P229" i="1"/>
  <c r="N274" i="1"/>
  <c r="P165" i="1"/>
  <c r="P274" i="1" l="1"/>
  <c r="P159" i="1" l="1"/>
  <c r="P158" i="1"/>
  <c r="P157" i="1"/>
  <c r="P162" i="1"/>
  <c r="O156" i="1"/>
  <c r="P156" i="1" s="1"/>
  <c r="P155" i="1"/>
  <c r="P154" i="1"/>
  <c r="O153" i="1"/>
  <c r="O152" i="1"/>
  <c r="P152" i="1" s="1"/>
  <c r="O151" i="1"/>
  <c r="P151" i="1" s="1"/>
  <c r="O150" i="1"/>
  <c r="P150" i="1" s="1"/>
  <c r="P149" i="1"/>
  <c r="P147" i="1"/>
  <c r="P146" i="1"/>
  <c r="P145" i="1"/>
  <c r="N770" i="1" l="1"/>
  <c r="N570" i="1" s="1"/>
  <c r="P148" i="1"/>
  <c r="O163" i="1"/>
  <c r="O770" i="1"/>
  <c r="P153" i="1"/>
  <c r="P144" i="1"/>
  <c r="P163" i="1" l="1"/>
  <c r="P767" i="1"/>
  <c r="P770" i="1" s="1"/>
  <c r="O141" i="1" l="1"/>
  <c r="P141" i="1" s="1"/>
  <c r="O140" i="1"/>
  <c r="P140" i="1" s="1"/>
  <c r="O139" i="1"/>
  <c r="O138" i="1"/>
  <c r="O137" i="1"/>
  <c r="O136" i="1"/>
  <c r="O135" i="1"/>
  <c r="O134" i="1"/>
  <c r="O133" i="1"/>
  <c r="P132" i="1"/>
  <c r="O131" i="1"/>
  <c r="P127" i="1"/>
  <c r="O126" i="1"/>
  <c r="O125" i="1"/>
  <c r="O124" i="1"/>
  <c r="O121" i="1"/>
  <c r="O120" i="1"/>
  <c r="N119" i="1"/>
  <c r="O118" i="1"/>
  <c r="O117" i="1"/>
  <c r="O116" i="1"/>
  <c r="P116" i="1" s="1"/>
  <c r="P115" i="1"/>
  <c r="P114" i="1"/>
  <c r="P113" i="1"/>
  <c r="P112" i="1"/>
  <c r="P109" i="1"/>
  <c r="P105" i="1"/>
  <c r="P104" i="1"/>
  <c r="N98" i="1"/>
  <c r="O142" i="1" l="1"/>
  <c r="P101" i="1"/>
  <c r="P120" i="1"/>
  <c r="P123" i="1"/>
  <c r="P103" i="1"/>
  <c r="P117" i="1"/>
  <c r="P121" i="1"/>
  <c r="P102" i="1"/>
  <c r="P107" i="1"/>
  <c r="P118" i="1"/>
  <c r="P119" i="1"/>
  <c r="P124" i="1"/>
  <c r="P125" i="1"/>
  <c r="P126" i="1"/>
  <c r="P131" i="1"/>
  <c r="P133" i="1"/>
  <c r="P134" i="1"/>
  <c r="P135" i="1"/>
  <c r="P136" i="1"/>
  <c r="P137" i="1"/>
  <c r="P138" i="1"/>
  <c r="P98" i="1" l="1"/>
  <c r="N95" i="1"/>
  <c r="M95" i="1"/>
  <c r="K95" i="1"/>
  <c r="J95" i="1"/>
  <c r="P94" i="1"/>
  <c r="P93" i="1"/>
  <c r="P92" i="1"/>
  <c r="P91" i="1"/>
  <c r="P90" i="1"/>
  <c r="P89" i="1"/>
  <c r="P88" i="1"/>
  <c r="Q95" i="1" l="1"/>
  <c r="P95" i="1"/>
  <c r="O95" i="1"/>
  <c r="M86" i="1" l="1"/>
  <c r="K86" i="1"/>
  <c r="J86" i="1"/>
  <c r="P80" i="1"/>
  <c r="P73" i="1"/>
  <c r="P68" i="1"/>
  <c r="P67" i="1"/>
  <c r="P83" i="1" l="1"/>
  <c r="P70" i="1"/>
  <c r="P74" i="1"/>
  <c r="P82" i="1"/>
  <c r="P72" i="1"/>
  <c r="P81" i="1"/>
  <c r="P84" i="1"/>
  <c r="P85" i="1"/>
  <c r="O86" i="1" l="1"/>
  <c r="O41" i="1" l="1"/>
  <c r="P41" i="1" s="1"/>
  <c r="Q40" i="1"/>
  <c r="P40" i="1"/>
  <c r="O43" i="1" l="1"/>
  <c r="P39" i="1"/>
  <c r="P43" i="1" s="1"/>
  <c r="M65" i="1" l="1"/>
  <c r="K65" i="1"/>
  <c r="J65" i="1"/>
  <c r="N64" i="1"/>
  <c r="O64" i="1" s="1"/>
  <c r="N62" i="1"/>
  <c r="O62" i="1" s="1"/>
  <c r="P61" i="1"/>
  <c r="P60" i="1"/>
  <c r="N59" i="1"/>
  <c r="P58" i="1"/>
  <c r="P56" i="1"/>
  <c r="P55" i="1"/>
  <c r="P54" i="1"/>
  <c r="N53" i="1"/>
  <c r="P52" i="1"/>
  <c r="N50" i="1"/>
  <c r="N49" i="1"/>
  <c r="Q48" i="1"/>
  <c r="N48" i="1"/>
  <c r="P47" i="1"/>
  <c r="N46" i="1"/>
  <c r="Q45" i="1"/>
  <c r="O45" i="1"/>
  <c r="P45" i="1" s="1"/>
  <c r="O46" i="1" l="1"/>
  <c r="P46" i="1" s="1"/>
  <c r="O59" i="1"/>
  <c r="P59" i="1" s="1"/>
  <c r="P49" i="1"/>
  <c r="P50" i="1"/>
  <c r="P53" i="1"/>
  <c r="P48" i="1"/>
  <c r="P62" i="1"/>
  <c r="P64" i="1"/>
  <c r="Q34" i="1" l="1"/>
  <c r="Q33" i="1"/>
  <c r="P33" i="1"/>
  <c r="Q28" i="1"/>
  <c r="O28" i="1"/>
  <c r="P28" i="1" s="1"/>
  <c r="Q27" i="1"/>
  <c r="P27" i="1"/>
  <c r="Q26" i="1"/>
  <c r="P26" i="1"/>
  <c r="N25" i="1"/>
  <c r="Q24" i="1"/>
  <c r="P24" i="1"/>
  <c r="Q23" i="1"/>
  <c r="Q22" i="1"/>
  <c r="P22" i="1"/>
  <c r="Q21" i="1"/>
  <c r="P21" i="1"/>
  <c r="Q20" i="1"/>
  <c r="P20" i="1"/>
  <c r="P23" i="1" l="1"/>
  <c r="Q37" i="1"/>
  <c r="P34" i="1"/>
  <c r="O37" i="1"/>
  <c r="P25" i="1" l="1"/>
  <c r="P37" i="1" s="1"/>
  <c r="N16" i="1" l="1"/>
  <c r="N14" i="1"/>
  <c r="O14" i="1" l="1"/>
  <c r="P16" i="1"/>
  <c r="O18" i="1" l="1"/>
  <c r="P14" i="1"/>
  <c r="P18" i="1" l="1"/>
  <c r="P469" i="1"/>
  <c r="O458" i="1"/>
  <c r="P467" i="1" l="1"/>
  <c r="P468" i="1"/>
  <c r="O455" i="1" l="1"/>
  <c r="P458" i="1" l="1"/>
  <c r="P457" i="1"/>
  <c r="N450" i="1"/>
  <c r="O450" i="1" l="1"/>
  <c r="P452" i="1"/>
  <c r="O453" i="1"/>
  <c r="P453" i="1" s="1"/>
  <c r="P456" i="1"/>
  <c r="P463" i="1"/>
  <c r="P466" i="1"/>
  <c r="P451" i="1"/>
  <c r="P455" i="1"/>
  <c r="P459" i="1"/>
  <c r="P460" i="1"/>
  <c r="P461" i="1"/>
  <c r="P465" i="1"/>
  <c r="O470" i="1" l="1"/>
  <c r="P450" i="1"/>
  <c r="P470" i="1" s="1"/>
  <c r="Q57" i="1" l="1"/>
  <c r="Q65" i="1"/>
  <c r="O57" i="1"/>
  <c r="O65" i="1" s="1"/>
  <c r="N57" i="1"/>
  <c r="P57" i="1" l="1"/>
  <c r="P65" i="1" s="1"/>
  <c r="Q955" i="1" l="1"/>
  <c r="P1054" i="1" l="1"/>
  <c r="O570" i="1"/>
  <c r="Q1054" i="1"/>
  <c r="M11" i="1" l="1"/>
  <c r="M9" i="1" s="1"/>
  <c r="Q292" i="1"/>
  <c r="Q287" i="1"/>
  <c r="Q283" i="1"/>
  <c r="Q279" i="1"/>
  <c r="Q288" i="1"/>
  <c r="Q284" i="1"/>
  <c r="Q278" i="1"/>
  <c r="Q293" i="1"/>
  <c r="Q289" i="1"/>
  <c r="O287" i="1"/>
  <c r="P287" i="1" s="1"/>
  <c r="Q285" i="1"/>
  <c r="Q280" i="1"/>
  <c r="O278" i="1"/>
  <c r="P278" i="1" s="1"/>
  <c r="Q277" i="1"/>
  <c r="O283" i="1"/>
  <c r="P283" i="1" s="1"/>
  <c r="Q294" i="1"/>
  <c r="O292" i="1"/>
  <c r="P292" i="1" s="1"/>
  <c r="Q290" i="1"/>
  <c r="O288" i="1"/>
  <c r="P288" i="1" s="1"/>
  <c r="Q286" i="1"/>
  <c r="O284" i="1"/>
  <c r="P284" i="1" s="1"/>
  <c r="Q281" i="1"/>
  <c r="O279" i="1"/>
  <c r="P279" i="1" s="1"/>
  <c r="Q276" i="1"/>
  <c r="P293" i="1"/>
  <c r="P289" i="1"/>
  <c r="P285" i="1"/>
  <c r="Q282" i="1"/>
  <c r="P282" i="1"/>
  <c r="O280" i="1"/>
  <c r="P280" i="1" s="1"/>
  <c r="P277" i="1"/>
  <c r="P294" i="1"/>
  <c r="O290" i="1"/>
  <c r="P290" i="1" s="1"/>
  <c r="P286" i="1"/>
  <c r="P281" i="1"/>
  <c r="N276" i="1"/>
  <c r="Q295" i="1" l="1"/>
  <c r="O276" i="1"/>
  <c r="O295" i="1" s="1"/>
  <c r="P276" i="1" l="1"/>
  <c r="P295" i="1" s="1"/>
  <c r="Q1259" i="1"/>
  <c r="Q1261" i="1"/>
  <c r="P1261" i="1"/>
  <c r="Q1260" i="1"/>
  <c r="P1260" i="1"/>
  <c r="Q1263" i="1"/>
  <c r="Q1262" i="1"/>
  <c r="P1262" i="1"/>
  <c r="O1263" i="1" l="1"/>
  <c r="P1259" i="1"/>
  <c r="P1263" i="1" s="1"/>
  <c r="Q163" i="1" l="1"/>
  <c r="J11" i="1"/>
  <c r="J9" i="1" l="1"/>
  <c r="K11" i="1"/>
  <c r="K9" i="1" s="1"/>
  <c r="I11" i="1"/>
  <c r="I9" i="1" s="1"/>
  <c r="Q536" i="1" l="1"/>
  <c r="O536" i="1"/>
  <c r="O550" i="1" s="1"/>
  <c r="O11" i="1" s="1"/>
  <c r="N9" i="1" l="1"/>
  <c r="P536" i="1"/>
  <c r="P550" i="1" s="1"/>
  <c r="Q550" i="1"/>
  <c r="Q1667" i="1"/>
  <c r="L1672" i="1"/>
  <c r="Q1672" i="1" s="1"/>
  <c r="O1667" i="1"/>
  <c r="O1672" i="1" s="1"/>
  <c r="O1241" i="1" s="1"/>
  <c r="O9" i="1" s="1"/>
  <c r="P1667" i="1" l="1"/>
  <c r="L1241" i="1"/>
  <c r="P1672" i="1" l="1"/>
  <c r="P1241" i="1" s="1"/>
  <c r="Q1241" i="1"/>
  <c r="Q879" i="1"/>
  <c r="L881" i="1"/>
  <c r="Q881" i="1" s="1"/>
  <c r="P879" i="1"/>
  <c r="P881" i="1" s="1"/>
  <c r="P570" i="1" s="1"/>
  <c r="L570" i="1" l="1"/>
  <c r="Q570" i="1" l="1"/>
  <c r="Q78" i="1"/>
  <c r="Q86" i="1"/>
  <c r="P78" i="1"/>
  <c r="P86" i="1" s="1"/>
  <c r="Q139" i="1"/>
  <c r="P139" i="1"/>
  <c r="Q106" i="1"/>
  <c r="P106" i="1"/>
  <c r="Q11" i="1" l="1"/>
  <c r="P142" i="1"/>
  <c r="P11" i="1" s="1"/>
  <c r="P9" i="1" s="1"/>
  <c r="Q142" i="1"/>
  <c r="L9" i="1" l="1"/>
  <c r="Q9" i="1" s="1"/>
</calcChain>
</file>

<file path=xl/sharedStrings.xml><?xml version="1.0" encoding="utf-8"?>
<sst xmlns="http://schemas.openxmlformats.org/spreadsheetml/2006/main" count="5394" uniqueCount="1541">
  <si>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</si>
  <si>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</si>
  <si>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</si>
  <si>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</si>
  <si>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</si>
  <si>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</si>
  <si>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</si>
  <si>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</si>
  <si>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</si>
  <si>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</si>
  <si>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</si>
  <si>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</si>
  <si>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</si>
  <si>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</si>
  <si>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</si>
  <si>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</si>
  <si>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</si>
  <si>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</si>
  <si>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</si>
  <si>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</si>
  <si>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</si>
  <si>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</si>
  <si>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</si>
  <si>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</si>
  <si>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</si>
  <si>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Советский район</t>
  </si>
  <si>
    <t>Итогопо Советскому р-ну</t>
  </si>
  <si>
    <t xml:space="preserve">2017 год </t>
  </si>
  <si>
    <t>иной</t>
  </si>
  <si>
    <t>ул. Парковая, д. 92</t>
  </si>
  <si>
    <t>г. Советский, ул. Гастелло, д. 37</t>
  </si>
  <si>
    <t>г. Советский, ул. Гастелло, д. 39</t>
  </si>
  <si>
    <t>г. Советский, ул. Калинина, д. 1</t>
  </si>
  <si>
    <t>г. Советский, ул. Калинина, д. 44, лит. а</t>
  </si>
  <si>
    <t>г. Советский, ул. Ленина, д. 1</t>
  </si>
  <si>
    <t>г. Советский, ул. Советская, д. 25</t>
  </si>
  <si>
    <t>г. Советский, ул. Советская, д. 35</t>
  </si>
  <si>
    <t>г. Советский, ул. Юбилейная, д. 50, корп. А</t>
  </si>
  <si>
    <t>г. Советский, ул. Юности, д. 13</t>
  </si>
  <si>
    <t>п. Алябьевский, ул. Токмянина, д. 2</t>
  </si>
  <si>
    <t>п. Алябьевский, ул. Токмянина, д. 3</t>
  </si>
  <si>
    <t>п. Алябьевский, ул. Токмянина, д. 7</t>
  </si>
  <si>
    <t>пгт. Агириш, ул. Спортивная, д. 24</t>
  </si>
  <si>
    <t>пгт. Агириш, ул. Спортивная, д. 24а</t>
  </si>
  <si>
    <t>I. Перечень многоквартирных домов и сведения об источниках финансирования работ по капитальному ремонту общего имущества многоквартирных работ</t>
  </si>
  <si>
    <t>пгт. Пионерский, ул. Ленина, д. 7, корп. а</t>
  </si>
  <si>
    <t>г. Белоярский,мкр. 1, д. 1</t>
  </si>
  <si>
    <t>г. Белоярский,мкр. 3, д. 13</t>
  </si>
  <si>
    <t>г. Белоярский,мкр. 3, д. 14</t>
  </si>
  <si>
    <t>г. Белоярский,мкр. 3, д. 19</t>
  </si>
  <si>
    <t>Итог по Белоярскому р-ну</t>
  </si>
  <si>
    <t>деревянный</t>
  </si>
  <si>
    <t>п. Светлый, ул. Набережная, д. 14</t>
  </si>
  <si>
    <t>п. Светлый, ул. Набережная, д. 16</t>
  </si>
  <si>
    <t>п. Светлый, ул. Набережная, д. 19</t>
  </si>
  <si>
    <t>п. Светлый, ул. Набережная, д. 54</t>
  </si>
  <si>
    <t>п. Светлый, ул. Набережная, д. 55</t>
  </si>
  <si>
    <t>п. Светлый, ул. Набережная, д. 56</t>
  </si>
  <si>
    <t>п. Светлый, ул. Набережная, д. 57</t>
  </si>
  <si>
    <t>п. Светлый, ул. Первопроходцев, д. 44</t>
  </si>
  <si>
    <t>пгт. Березово, ул. Астраханцева, д. 62/а</t>
  </si>
  <si>
    <t>пгт. Игрим, ул. Сухарева, д. 18</t>
  </si>
  <si>
    <t>пгт. Игрим, ул. Устремская, д. 9</t>
  </si>
  <si>
    <t>Итого по Березовскому р-ну</t>
  </si>
  <si>
    <t>Березовский район</t>
  </si>
  <si>
    <t>ул. Дружбы Народов, д. 18А</t>
  </si>
  <si>
    <t>панельный</t>
  </si>
  <si>
    <t>ул. Дружбы Народов, д. 18Б</t>
  </si>
  <si>
    <t>ул. Дружбы Народов, д. 22А</t>
  </si>
  <si>
    <t>ул. Дружбы Народов, д. 26</t>
  </si>
  <si>
    <t>ул. Дружбы Народов, д. 26А</t>
  </si>
  <si>
    <t>ул. Дружбы Народов, д. 26Б</t>
  </si>
  <si>
    <t>ул. Дружбы Народов, д. 37</t>
  </si>
  <si>
    <t>ул. Мира, д. 14А</t>
  </si>
  <si>
    <t>ул. Мира, д. 2</t>
  </si>
  <si>
    <t>ул. Мира, д. 22В</t>
  </si>
  <si>
    <t>ул. Молодежная, д. 11</t>
  </si>
  <si>
    <t>ул. Молодежная, д. 12</t>
  </si>
  <si>
    <t>ул. Олимпийская, д. 27</t>
  </si>
  <si>
    <t>ул. Прибалтийская, д. 3</t>
  </si>
  <si>
    <t>ул. Прибалтийская, д. 9А</t>
  </si>
  <si>
    <t>ул. Привокзальная, д. 29а</t>
  </si>
  <si>
    <t>ул. Привокзальная, д. 33</t>
  </si>
  <si>
    <t>ул. Таллинская, д. 15</t>
  </si>
  <si>
    <t>ул. Таллинская, д. 17</t>
  </si>
  <si>
    <t>д. Ушья, ул. Лесная, д. 43</t>
  </si>
  <si>
    <t>пгт. Куминский, ул. Гагарина, д. 34</t>
  </si>
  <si>
    <t>пгт. Междуреченский, ул. Толстого, д. 21а</t>
  </si>
  <si>
    <t>Итого по Кондинскому р-ну</t>
  </si>
  <si>
    <t>Кондинский район</t>
  </si>
  <si>
    <t>город Лангепас</t>
  </si>
  <si>
    <t>ул. Комсомольская, д. 2б</t>
  </si>
  <si>
    <t>ул. Комсомольская, д. 6б</t>
  </si>
  <si>
    <t>ул. Ленина, д. 21</t>
  </si>
  <si>
    <t>ул. Ленина, д. 26</t>
  </si>
  <si>
    <t>ул. Ленина, д. 29</t>
  </si>
  <si>
    <t>ул. Ленина, д. 30</t>
  </si>
  <si>
    <t>ул. Ленина, д. 30а</t>
  </si>
  <si>
    <t>ул. Мира, д. 11</t>
  </si>
  <si>
    <t>ул. Парковая, д. 11</t>
  </si>
  <si>
    <t>ул. Солнечная, д. 14а</t>
  </si>
  <si>
    <t>ул. Солнечная, д. 18а</t>
  </si>
  <si>
    <t>ул. Солнечная, д. 2</t>
  </si>
  <si>
    <t>ул. Солнечная, д. 4</t>
  </si>
  <si>
    <t>ул. Солнечная, д. 6</t>
  </si>
  <si>
    <t>ул. Солнечная, д. 8</t>
  </si>
  <si>
    <t>Итого по городу Лангепасу</t>
  </si>
  <si>
    <t>ул. А.М.Кузьмина, д. 22</t>
  </si>
  <si>
    <t>ул. А.М.Кузьмина, д. 28</t>
  </si>
  <si>
    <t>ул. Ленина, д. 14</t>
  </si>
  <si>
    <t>ул. Ленина, д. 4</t>
  </si>
  <si>
    <t>ул. Ленина, д. 4, корп. 2</t>
  </si>
  <si>
    <t>ул. Свободы, д. 29, корп. 1</t>
  </si>
  <si>
    <t>ул. Сутормина, д. 2</t>
  </si>
  <si>
    <t>Итого по г. Мегион</t>
  </si>
  <si>
    <t>город Нефтеюганск</t>
  </si>
  <si>
    <t>мкр. 16А, д. 66</t>
  </si>
  <si>
    <t>мкр. 16-й, д. 26</t>
  </si>
  <si>
    <t>мкр. 1-й, д. 15</t>
  </si>
  <si>
    <t>мкр. 1-й, д. 16</t>
  </si>
  <si>
    <t>мкр. 1-й, д. 17</t>
  </si>
  <si>
    <t>мкр. 1-й, д. 18</t>
  </si>
  <si>
    <t>мкр. 1-й, д. 19</t>
  </si>
  <si>
    <t>мкр. 1-й, д. 2</t>
  </si>
  <si>
    <t>мкр. 1-й, д. 21</t>
  </si>
  <si>
    <t>мкр. 1-й, д. 24</t>
  </si>
  <si>
    <t>мкр. 1-й, д. 27</t>
  </si>
  <si>
    <t>мкр. 1-й, д. 3</t>
  </si>
  <si>
    <t xml:space="preserve">мкр. 1-й, д. 4 </t>
  </si>
  <si>
    <t xml:space="preserve">мкр. 1-й, д. 8 </t>
  </si>
  <si>
    <t>мкр. 1-й, д. 9</t>
  </si>
  <si>
    <t>мкр. 2-й, д. 1</t>
  </si>
  <si>
    <t>мкр. 2-й, д. 10</t>
  </si>
  <si>
    <t>мкр. 2-й, д. 11</t>
  </si>
  <si>
    <t>мкр. 2-й, д. 12</t>
  </si>
  <si>
    <t>мкр. 2-й, д. 13</t>
  </si>
  <si>
    <t>мкр. 2-й, д. 18</t>
  </si>
  <si>
    <t>мкр. 3-й, д. 16</t>
  </si>
  <si>
    <t>мкр. 3-й, д. 2</t>
  </si>
  <si>
    <t>мкр. 3-й, д. 3</t>
  </si>
  <si>
    <t>мкр. 3-й, д. 4</t>
  </si>
  <si>
    <t>мкр. 5-й, д. 10А</t>
  </si>
  <si>
    <t>мкр. 7-й, д. 39Е</t>
  </si>
  <si>
    <t xml:space="preserve">мкр. 7-й, д. 53 </t>
  </si>
  <si>
    <t>мкр. 8-й, д. 11</t>
  </si>
  <si>
    <t>мкр. 8-й, д. 12</t>
  </si>
  <si>
    <t>мкр. 8-й, д. 16</t>
  </si>
  <si>
    <t>мкр. 8-й, д. 21</t>
  </si>
  <si>
    <t>мкр. 8-й, д. 22</t>
  </si>
  <si>
    <t>мкр. 8-й, д. 4</t>
  </si>
  <si>
    <t>мкр. 8-й, д. 6</t>
  </si>
  <si>
    <t>мкр. 8-й, д. 9</t>
  </si>
  <si>
    <t>мкр. 9-й, д. 20</t>
  </si>
  <si>
    <t>Нефтеюганский район</t>
  </si>
  <si>
    <t>п. Куть-Ях, д. 1</t>
  </si>
  <si>
    <t>п. Куть-Ях, д. 4</t>
  </si>
  <si>
    <t>п. Куть-Ях, д. 5</t>
  </si>
  <si>
    <t>п. Куть-Ях, д. 6</t>
  </si>
  <si>
    <t>п. Куть-Ях, д. 7</t>
  </si>
  <si>
    <t>п. Куть-Ях, д. 8</t>
  </si>
  <si>
    <t>п. Салым, ул. Привокзальная, д. 11</t>
  </si>
  <si>
    <t>п. Салым, ул. Привокзальная, д. 5</t>
  </si>
  <si>
    <t>п. Салым, ул. Северная, д. 15</t>
  </si>
  <si>
    <t>п. Сингапай, ул. Круг Б-3, д. 36</t>
  </si>
  <si>
    <t>п. Сингапай, ул. Круг Б-4, д. 28</t>
  </si>
  <si>
    <t>п. Сингапай, ул. Круг Б-4, д. 31</t>
  </si>
  <si>
    <t>п. Сингапай, ул. Круг Б-4, д. 35</t>
  </si>
  <si>
    <t>пгт. Пойковский, мкр. Дорожник, д. 3</t>
  </si>
  <si>
    <t>пгт. Пойковский, мкр. 1-й, д. 100</t>
  </si>
  <si>
    <t>пгт. Пойковский, мкр. 1-й, д. 104</t>
  </si>
  <si>
    <t>пгт. Пойковский, мкр. 4-й, д. 19</t>
  </si>
  <si>
    <t>с. Чеускино, ул. Новая, д. 14</t>
  </si>
  <si>
    <t>Итого по Нефтеюганскому р-ну</t>
  </si>
  <si>
    <t>пр-кт. Победы, д. 10а</t>
  </si>
  <si>
    <t>пр-кт. Победы, д. 11</t>
  </si>
  <si>
    <t>пр-кт. Победы, д. 12а</t>
  </si>
  <si>
    <t>пр-кт. Победы, д. 14а</t>
  </si>
  <si>
    <t>пр-кт. Победы, д. 14б</t>
  </si>
  <si>
    <t>пр-кт. Победы, д. 19а</t>
  </si>
  <si>
    <t>пр-кт. Победы, д. 1а</t>
  </si>
  <si>
    <t>пр-кт. Победы, д. 21А</t>
  </si>
  <si>
    <t>пр-кт. Победы, д. 22</t>
  </si>
  <si>
    <t>пр-кт. Победы, д. 22а</t>
  </si>
  <si>
    <t>пр-кт. Победы, д. 23</t>
  </si>
  <si>
    <t>пр-кт. Победы, д. 24а</t>
  </si>
  <si>
    <t>пр-кт. Победы, д. 26</t>
  </si>
  <si>
    <t>пр-кт. Победы, д. 28</t>
  </si>
  <si>
    <t>пр-кт. Победы, д. 28а</t>
  </si>
  <si>
    <t>пр-кт. Победы, д. 5а</t>
  </si>
  <si>
    <t>пр-кт. Победы, д. 6</t>
  </si>
  <si>
    <t>пр-кт. Победы, д. 6а</t>
  </si>
  <si>
    <t>пр-кт. Победы, д. 6б</t>
  </si>
  <si>
    <t>ул. 60 лет Октября, д. 5</t>
  </si>
  <si>
    <t>ул. 60 лет Октября, д. 7б</t>
  </si>
  <si>
    <t>ул. Декабристов, д. 10</t>
  </si>
  <si>
    <t>ул. Дзержинского, д. 15</t>
  </si>
  <si>
    <t>ул. Дзержинского, д. 15Б</t>
  </si>
  <si>
    <t>ул. Дзержинского, д. 17</t>
  </si>
  <si>
    <t>ул. Дзержинского, д. 19</t>
  </si>
  <si>
    <t>ул. Дзержинского, д. 19А</t>
  </si>
  <si>
    <t>ул. Дзержинского, д. 19Г</t>
  </si>
  <si>
    <t>ул. Заводская, д. 15, корп. 12</t>
  </si>
  <si>
    <t>ул. Ленина, д. 1</t>
  </si>
  <si>
    <t>ул. Ленина, д. 1А</t>
  </si>
  <si>
    <t>ул. Ленина, д. 3</t>
  </si>
  <si>
    <t>ул. Ленина, д. 3а</t>
  </si>
  <si>
    <t>ул. Ленина, д. 3б</t>
  </si>
  <si>
    <t>ул. Маршала Жукова, д. 10</t>
  </si>
  <si>
    <t>ул. Маршала Жукова, д. 2</t>
  </si>
  <si>
    <t>ул. Маршала Жукова, д. 2б</t>
  </si>
  <si>
    <t>ул. Маршала Жукова, д. 4а</t>
  </si>
  <si>
    <t>ул. Маршала Жукова, д. 5</t>
  </si>
  <si>
    <t>ул. Маршала Жукова, д. 6</t>
  </si>
  <si>
    <t>ул. Маршала Жукова, д. 6а</t>
  </si>
  <si>
    <t>ул. Маршала Жукова, д. 6б</t>
  </si>
  <si>
    <t>ул. Маршала Жукова, д. 8 вставка</t>
  </si>
  <si>
    <t>ул. Маршала Жукова, д. 8а</t>
  </si>
  <si>
    <t>ул. Маршала Жукова, д. 9</t>
  </si>
  <si>
    <t>ул. Менделеева, д. 20</t>
  </si>
  <si>
    <t>ул. Менделеева, д. 24а</t>
  </si>
  <si>
    <t>ул. Менделеева, д. 28</t>
  </si>
  <si>
    <t>ул. Менделеева, д. 28А</t>
  </si>
  <si>
    <t>ул. Менделеева, д. 30</t>
  </si>
  <si>
    <t>ул. Менделеева, д. 30А</t>
  </si>
  <si>
    <t>ул. Мира, д. 10</t>
  </si>
  <si>
    <t>ул. Мира, д. 10а</t>
  </si>
  <si>
    <t>ул. Мира, д. 12</t>
  </si>
  <si>
    <t>ул. Мира, д. 12а</t>
  </si>
  <si>
    <t>ул. Мира, д. 14</t>
  </si>
  <si>
    <t>ул. Мира, д. 16 Б  вставка</t>
  </si>
  <si>
    <t>ул. Мира, д. 18</t>
  </si>
  <si>
    <t>ул. Мира, д. 24</t>
  </si>
  <si>
    <t>ул. Мира, д. 26</t>
  </si>
  <si>
    <t>ул. Мира, д. 32</t>
  </si>
  <si>
    <t>ул. Мира, д. 32А</t>
  </si>
  <si>
    <t>ул. Мира, д. 4</t>
  </si>
  <si>
    <t>ул. Мира, д. 4а</t>
  </si>
  <si>
    <t>ул. Мира, д. 58В</t>
  </si>
  <si>
    <t>ул. Мира, д. 6А</t>
  </si>
  <si>
    <t>ул. Мира, д. 60А</t>
  </si>
  <si>
    <t>ул. Мира, д. 8А</t>
  </si>
  <si>
    <t>ул. Нефтяников, д. 1</t>
  </si>
  <si>
    <t>ул. Нефтяников, д. 17</t>
  </si>
  <si>
    <t>ул. Нефтяников, д. 3</t>
  </si>
  <si>
    <t>ул. Нефтяников, д. 5</t>
  </si>
  <si>
    <t>ул. Нефтяников, д. 5А</t>
  </si>
  <si>
    <t>ул. Нефтяников, д. 5б</t>
  </si>
  <si>
    <t>ул. Омская, д. 10</t>
  </si>
  <si>
    <t>ул. Омская, д. 12</t>
  </si>
  <si>
    <t>ул. Омская, д. 14</t>
  </si>
  <si>
    <t>ул. Омская, д. 16</t>
  </si>
  <si>
    <t>ул. Омская, д. 18</t>
  </si>
  <si>
    <t>ул. Омская, д. 18а</t>
  </si>
  <si>
    <t>ул. Омская, д. 2</t>
  </si>
  <si>
    <t>ул. Омская, д. 22</t>
  </si>
  <si>
    <t>ул. Омская, д. 22А</t>
  </si>
  <si>
    <t>ул. Омская, д. 2б</t>
  </si>
  <si>
    <t>ул. Омская, д. 4</t>
  </si>
  <si>
    <t>ул. Пионерская, д. 11</t>
  </si>
  <si>
    <t>ул. Пионерская, д. 13</t>
  </si>
  <si>
    <t>ул. Пионерская, д. 3</t>
  </si>
  <si>
    <t>ул. Северная, д. 76</t>
  </si>
  <si>
    <t>ул. Спортивная, д. 15</t>
  </si>
  <si>
    <t>ул. Спортивная, д. 21А</t>
  </si>
  <si>
    <t>ул. Чапаева, д. 49</t>
  </si>
  <si>
    <t>ул. Чапаева, д. 51</t>
  </si>
  <si>
    <t>ул. Чапаева, д. 51А</t>
  </si>
  <si>
    <t>ул. Чапаева, д. 55</t>
  </si>
  <si>
    <t>город Нижневартовск</t>
  </si>
  <si>
    <t>Нижневартовский район</t>
  </si>
  <si>
    <t>п. Ваховск, 1 мкр, д. 5</t>
  </si>
  <si>
    <t>п. Ваховск, ул. Спортивная, д. 1</t>
  </si>
  <si>
    <t>пгт. Излучинск, пер. Строителей, д. 10</t>
  </si>
  <si>
    <t>пгт. Излучинск, пер. Строителей, д. 12</t>
  </si>
  <si>
    <t>пгт. Излучинск, пер. Строителей, д. 4</t>
  </si>
  <si>
    <t>пгт. Излучинск, пер. Строителей, д. 6</t>
  </si>
  <si>
    <t>пгт. Излучинск, ул. Набережная, д. 10</t>
  </si>
  <si>
    <t>пгт. Излучинск, ул. Набережная, д. 12</t>
  </si>
  <si>
    <t>пгт. Излучинск, ул. Набережная, д. 7</t>
  </si>
  <si>
    <t>пгт. Излучинск, ул. Набережная, д. 9</t>
  </si>
  <si>
    <t>пгт. Излучинск, ул. Школьная, д. 10</t>
  </si>
  <si>
    <t>пгт. Излучинск, ул. Школьная, д. 4</t>
  </si>
  <si>
    <t>пгт. Излучинск, ул. Школьная, д. 6</t>
  </si>
  <si>
    <t>пгт. Излучинск, ул. Школьная, д. 8</t>
  </si>
  <si>
    <t>пгт. Излучинск, ул. Пионерная, д. 1</t>
  </si>
  <si>
    <t>пгт. Излучинск, ул. Энергетиков, д. 13</t>
  </si>
  <si>
    <t>пгт. Излучинск, ул. Энергетиков, д. 15</t>
  </si>
  <si>
    <t>пгт. Излучинск, ул. Энергетиков, д. 17</t>
  </si>
  <si>
    <t>с. Ларьяк, ул. Мирюгина, д. 14</t>
  </si>
  <si>
    <t>Итого по Нижневартовскому р-ну</t>
  </si>
  <si>
    <t>город Нягань</t>
  </si>
  <si>
    <t>мкр. 1-й, д. 10</t>
  </si>
  <si>
    <t>мкр. 1-й, д. 11</t>
  </si>
  <si>
    <t>мкр. 1-й, д. 13</t>
  </si>
  <si>
    <t>мкр. 1-й, д. 14</t>
  </si>
  <si>
    <t>мкр. 1-й, д. 20</t>
  </si>
  <si>
    <t>мкр. 1-й, д. 5</t>
  </si>
  <si>
    <t>ул. Мира, д. 1</t>
  </si>
  <si>
    <t>ул. Речная, д. 103</t>
  </si>
  <si>
    <t>ул. Тихона Сенькина, д. 2</t>
  </si>
  <si>
    <t>ул. Тихона Сенькина, д. 4</t>
  </si>
  <si>
    <t>Итого по г. Нягань</t>
  </si>
  <si>
    <t>п. Унъюган, ул. Матросова, д. 12</t>
  </si>
  <si>
    <t>п. Унъюган, ул. Матросова, д. 13</t>
  </si>
  <si>
    <t>п. Унъюган, ул. Матросова, д. 16</t>
  </si>
  <si>
    <t>п. Унъюган, мкр. 40 лет Победы, д. 2</t>
  </si>
  <si>
    <t>пгт. Андра, мкр. Финский, д. 1</t>
  </si>
  <si>
    <t>пгт. Андра, мкр. Финский, д. 2</t>
  </si>
  <si>
    <t>пгт. Октябрьское, ул. 50 лет Победы, д. 11</t>
  </si>
  <si>
    <t>пгт. Приобье, мкр. Газовиков, д. 6б</t>
  </si>
  <si>
    <t>пгт. Приобье, мкр. Газовиков, д. 8а</t>
  </si>
  <si>
    <t>пгт. Приобье, ул. Строителей, д. 9</t>
  </si>
  <si>
    <t>пгт. Талинка, мкр. 2-й, д. 2</t>
  </si>
  <si>
    <t>Итого по Октябрьскому р-ну</t>
  </si>
  <si>
    <t>Октябрьский район</t>
  </si>
  <si>
    <t>город Покачи</t>
  </si>
  <si>
    <t>ул. Ленина, д. 7</t>
  </si>
  <si>
    <t>ул. Ленина, д. 8</t>
  </si>
  <si>
    <t>ул. Мира, д. 7</t>
  </si>
  <si>
    <t>ул. Молодежная, д. 15</t>
  </si>
  <si>
    <t>ул. Молодежная, д. 5</t>
  </si>
  <si>
    <t>ул. Молодежная, д. 7</t>
  </si>
  <si>
    <t>ул. Молодежная, д. 9</t>
  </si>
  <si>
    <t>ул. Таежная, д. 16</t>
  </si>
  <si>
    <t>ул. Таежная, д. 2</t>
  </si>
  <si>
    <t>Итого по  г. Покачи</t>
  </si>
  <si>
    <t>город Пыть-Ях</t>
  </si>
  <si>
    <t>мкр. 2-й, д. 6</t>
  </si>
  <si>
    <t>мкр. 6 Пионерный, д. 24</t>
  </si>
  <si>
    <t>Итого по г. Пыть-Ях</t>
  </si>
  <si>
    <t>город Радужный</t>
  </si>
  <si>
    <t>мкр. 2-й, д. 26</t>
  </si>
  <si>
    <t>мкр. 3-й, д. 18</t>
  </si>
  <si>
    <t>мкр. 3-й, д. 7</t>
  </si>
  <si>
    <t>мкр. 7-й, д. 8</t>
  </si>
  <si>
    <t>Итого по г. Радужный</t>
  </si>
  <si>
    <t>город Сургут</t>
  </si>
  <si>
    <t>пр-кт. Ленина, д. 28</t>
  </si>
  <si>
    <t>пр-кт. Ленина, д. 37/2</t>
  </si>
  <si>
    <t>пр-кт. Ленина, д. 42</t>
  </si>
  <si>
    <t>пр-кт. Набережный, д. 4</t>
  </si>
  <si>
    <t>пр-кт. Набережный, д. 4Б</t>
  </si>
  <si>
    <t>пр-кт. Набережный, д. 64</t>
  </si>
  <si>
    <t>ул. 30 лет Победы, д. 1</t>
  </si>
  <si>
    <t>ул. 30 лет Победы, д. 9</t>
  </si>
  <si>
    <t>ул. 50 лет ВЛКСМ, д. 13</t>
  </si>
  <si>
    <t>ул. 50 лет ВЛКСМ, д. 2</t>
  </si>
  <si>
    <t>ул. 50 лет ВЛКСМ, д. 3</t>
  </si>
  <si>
    <t>ул. 50 лет ВЛКСМ, д. 4/1</t>
  </si>
  <si>
    <t>ул. 50 лет ВЛКСМ, д. 5</t>
  </si>
  <si>
    <t>ул. Аэрофлотская, д. 36</t>
  </si>
  <si>
    <t>ул. Бажова, д. 1</t>
  </si>
  <si>
    <t>ул. Бажова, д. 11</t>
  </si>
  <si>
    <t>ул. Бажова, д. 22</t>
  </si>
  <si>
    <t>ул. Бажова, д. 23</t>
  </si>
  <si>
    <t>ул. Бажова, д. 2Б</t>
  </si>
  <si>
    <t>ул. Бажова, д. 2В</t>
  </si>
  <si>
    <t>ул. Бажова, д. 4</t>
  </si>
  <si>
    <t>ул. Бажова, д. 6</t>
  </si>
  <si>
    <t>ул. Бахилова, д. 6</t>
  </si>
  <si>
    <t>ул. Высоковольтная, д. 2</t>
  </si>
  <si>
    <t>ул. Грибоедова, д. 1</t>
  </si>
  <si>
    <t>ул. Грибоедова, д. 9</t>
  </si>
  <si>
    <t>ул. Григория Кукуевицкого, д. 10</t>
  </si>
  <si>
    <t>ул. Григория Кукуевицкого, д. 10/1</t>
  </si>
  <si>
    <t>ул. Григория Кукуевицкого, д. 10/2</t>
  </si>
  <si>
    <t>ул. Дзержинского, д. 6/1</t>
  </si>
  <si>
    <t>ул. Дзержинского, д. 6/2</t>
  </si>
  <si>
    <t>ул. Крылова, д. 13</t>
  </si>
  <si>
    <t>ул. Крылова, д. 15</t>
  </si>
  <si>
    <t>ул. Ленинградская, д. 4</t>
  </si>
  <si>
    <t>ул. Ленинградская, д. 7</t>
  </si>
  <si>
    <t>ул. Мечникова, д. 2</t>
  </si>
  <si>
    <t>ул. Мечникова, д. 4</t>
  </si>
  <si>
    <t>ул. Мечникова, д. 6</t>
  </si>
  <si>
    <t>ул. Мечникова, д. 8</t>
  </si>
  <si>
    <t>ул. Мечникова, д. 9</t>
  </si>
  <si>
    <t>ул. Нагорная, д. 11</t>
  </si>
  <si>
    <t>ул. Нагорная, д. 7</t>
  </si>
  <si>
    <t>ул. Нагорная, д. 9</t>
  </si>
  <si>
    <t>ул. Нефтяников, д. 29А</t>
  </si>
  <si>
    <t>ул. Островского, д. 10</t>
  </si>
  <si>
    <t>ул. Островского, д. 12</t>
  </si>
  <si>
    <t>ул. Островского, д. 2</t>
  </si>
  <si>
    <t>ул. Просвещения, д. 42</t>
  </si>
  <si>
    <t>ул. Просвещения, д. 46</t>
  </si>
  <si>
    <t>ул. Просвещения, д. 47</t>
  </si>
  <si>
    <t>ул. Просвещения, д. 54</t>
  </si>
  <si>
    <t>ул. Пушкина, д. 1</t>
  </si>
  <si>
    <t>ул. Пушкина, д. 18</t>
  </si>
  <si>
    <t>ул. Пушкина, д. 5</t>
  </si>
  <si>
    <t>ул. Рабочая, д. 31А</t>
  </si>
  <si>
    <t>ул. Республики, д. 83</t>
  </si>
  <si>
    <t>ул. Республики, д. 90</t>
  </si>
  <si>
    <t>ул. Республики, д. 92</t>
  </si>
  <si>
    <t>ул. Сибирская, д. 14/1</t>
  </si>
  <si>
    <t>ул. Сибирская, д. 16/1</t>
  </si>
  <si>
    <t>ул. Трубная, д. 5/2</t>
  </si>
  <si>
    <t>ул. Энергетиков, д. 11</t>
  </si>
  <si>
    <t>ул. Энергетиков, д. 15</t>
  </si>
  <si>
    <t>ул. Энергетиков, д. 16</t>
  </si>
  <si>
    <t>ул. Энергетиков, д. 19</t>
  </si>
  <si>
    <t>ул. Энергетиков, д. 23</t>
  </si>
  <si>
    <t>ул. Энергетиков, д. 25</t>
  </si>
  <si>
    <t>ул. Энергетиков, д. 39</t>
  </si>
  <si>
    <t>Итого по г. Сургут</t>
  </si>
  <si>
    <t>Сургутский район</t>
  </si>
  <si>
    <t>г. Лянтор, мкр. 4-й, д. 1</t>
  </si>
  <si>
    <t>г. Лянтор, мкр. 4-й, д. 4</t>
  </si>
  <si>
    <t>г. Лянтор, мкр. 6-й, д. 1</t>
  </si>
  <si>
    <t>г. Лянтор, мкр. 6-й, д. 2</t>
  </si>
  <si>
    <t>г. Лянтор, мкр. 6-й, д. 3</t>
  </si>
  <si>
    <t>г. Лянтор, мкр. 6-й, д. 4</t>
  </si>
  <si>
    <t>г. Лянтор, мкр. 6-й, д. 5</t>
  </si>
  <si>
    <t>г. Лянтор, мкр. 6-й, д. 6</t>
  </si>
  <si>
    <t>г. Лянтор, мкр. 6-й, д. 7</t>
  </si>
  <si>
    <t>п. Солнечный, ул. Сибирская, д. 10а</t>
  </si>
  <si>
    <t>п. Ульт-Ягун, ул. 35 лет Победы, д. 1</t>
  </si>
  <si>
    <t>п. Ульт-Ягун, ул. 35 лет Победы, д. 11</t>
  </si>
  <si>
    <t>пгт. Барсово, ул. Майская, д. 45</t>
  </si>
  <si>
    <t>пгт. Барсово, ул. Мостостроителей, д. 10</t>
  </si>
  <si>
    <t>пгт. Барсово, ул. Обская, д. 32</t>
  </si>
  <si>
    <t>пгт. Федоровский, пер. Парковый, д. 1</t>
  </si>
  <si>
    <t>пгт. Федоровский, проезд. Промышленный, д. 22</t>
  </si>
  <si>
    <t>пгт. Федоровский, ул. Ленина, д. 27</t>
  </si>
  <si>
    <t>пгт. Федоровский, ул. Озерная, д. 1</t>
  </si>
  <si>
    <t>пгт. Федоровский, ул. Пионерная, д. 63</t>
  </si>
  <si>
    <t>пгт. Федоровский, ул. Федорова, д. 5</t>
  </si>
  <si>
    <t>пгт. Федоровский, ул. Федорова, д. 5а</t>
  </si>
  <si>
    <t>Итого по Сургутскому р-ну</t>
  </si>
  <si>
    <t>ул. Гагарина, д. 109А</t>
  </si>
  <si>
    <t>ул. Гагарина, д. 123</t>
  </si>
  <si>
    <t>ул. Гагарина, д. 190</t>
  </si>
  <si>
    <t>ул. Гагарина, д. 29</t>
  </si>
  <si>
    <t>ул. Гагарина, д. 33а</t>
  </si>
  <si>
    <t>ул. Гагарина, д. 47</t>
  </si>
  <si>
    <t>ул. Гагарина, д. 49</t>
  </si>
  <si>
    <t>ул. Гагарина, д. 58а</t>
  </si>
  <si>
    <t>ул. Гагарина, д. 79</t>
  </si>
  <si>
    <t>ул. Гагарина, д. 81</t>
  </si>
  <si>
    <t>ул. Гагарина, д. 90</t>
  </si>
  <si>
    <t>ул. Доронина, д. 10</t>
  </si>
  <si>
    <t>ул. Ермака, д. 17А</t>
  </si>
  <si>
    <t>ул. Заречная, д. 7</t>
  </si>
  <si>
    <t>ул. Зырянова, д. 26</t>
  </si>
  <si>
    <t>ул. Калинина, д. 34</t>
  </si>
  <si>
    <t>ул. Кирова, д. 31</t>
  </si>
  <si>
    <t>ул. Конева, д. 10</t>
  </si>
  <si>
    <t>ул. Конева, д. 12А</t>
  </si>
  <si>
    <t>ул. Лермонтова, д. 31</t>
  </si>
  <si>
    <t>ул. Маяковского, д. 13</t>
  </si>
  <si>
    <t>ул. Мира, д. 121</t>
  </si>
  <si>
    <t>ул. Мира, д. 123</t>
  </si>
  <si>
    <t>ул. Мира, д. 127</t>
  </si>
  <si>
    <t>ул. Мира, д. 129</t>
  </si>
  <si>
    <t>ул. Мира, д. 43</t>
  </si>
  <si>
    <t>ул. Мира, д. 71А</t>
  </si>
  <si>
    <t>ул. Мира, д. 73</t>
  </si>
  <si>
    <t>ул. Мира, д. 91</t>
  </si>
  <si>
    <t>ул. Парковая, д. 92, корп. А</t>
  </si>
  <si>
    <t>ул. Пионерская, д. 13А</t>
  </si>
  <si>
    <t>ул. Пристанская, д. 11</t>
  </si>
  <si>
    <t>ул. Сирина, д. 36</t>
  </si>
  <si>
    <t>ул. Спортивная, д. 5</t>
  </si>
  <si>
    <t>ул. Сутормина, д. 17</t>
  </si>
  <si>
    <t>ул. Чкалова, д. 68</t>
  </si>
  <si>
    <t>Итого по г. Ханты-Мансийск</t>
  </si>
  <si>
    <t>г. Ханты-Мансийск</t>
  </si>
  <si>
    <t>ул. Кирова, д. 10</t>
  </si>
  <si>
    <t>ул. Мира, д. 18, корп. 2</t>
  </si>
  <si>
    <t>ул. Монтажников, д. 3, корп. А, секц. 2</t>
  </si>
  <si>
    <t>Итого по г. Югорск</t>
  </si>
  <si>
    <t>город Урай</t>
  </si>
  <si>
    <t>мкр. 2, д. 32</t>
  </si>
  <si>
    <t>мкр. 2, д. 71</t>
  </si>
  <si>
    <t>мкр. 2, д. 76</t>
  </si>
  <si>
    <t>мкр. 2, д. 78</t>
  </si>
  <si>
    <t>мкр. 2, д. 84</t>
  </si>
  <si>
    <t>мкр. 2, д. 90</t>
  </si>
  <si>
    <t>Итого по г. Урай</t>
  </si>
  <si>
    <t>Ханты-Мансийский район</t>
  </si>
  <si>
    <t>п. Горноправдинск, ул. Победы, д. 2</t>
  </si>
  <si>
    <t>п. Кедровый, ул. Старая Набережная, д. 16</t>
  </si>
  <si>
    <t>п. Кедровый, ул. Энтузиастов, д. 18</t>
  </si>
  <si>
    <t>п. Луговской, ул. Гагарина, д. 12</t>
  </si>
  <si>
    <t>п. Луговской, ул. Комсомольская, д. 4</t>
  </si>
  <si>
    <t>Итого по Ханты-Мансийскому р-ну</t>
  </si>
  <si>
    <t>Всего по автономному округу на 2017-2019 годы</t>
  </si>
  <si>
    <t>Всего по автономному округу на 2017 год</t>
  </si>
  <si>
    <t>2018 год</t>
  </si>
  <si>
    <t>Всего по автономному округу на 2018 год</t>
  </si>
  <si>
    <t>Белоярский район</t>
  </si>
  <si>
    <t>г. Белоярский,мкр. 3, д. 21</t>
  </si>
  <si>
    <t>г. Белоярский,мкр. 3, д. 23</t>
  </si>
  <si>
    <t>г. Белоярский,мкр. 3, д. 25</t>
  </si>
  <si>
    <t>г. Белоярский,мкр. 3, д. 26</t>
  </si>
  <si>
    <t>Итого по Белоярскому р-ну</t>
  </si>
  <si>
    <t>п. Светлый, ул. Набережная, д. 67</t>
  </si>
  <si>
    <t>п. Светлый, ул. Первопроходцев, д. 43</t>
  </si>
  <si>
    <t>п. Светлый, ул. Первопроходцев, д. 45</t>
  </si>
  <si>
    <t>п. Светлый, ул. Первопроходцев, д. 59</t>
  </si>
  <si>
    <t>п. Светлый, ул. Первопроходцев, д. 60</t>
  </si>
  <si>
    <t>п. Светлый, ул. Первопроходцев, д. 65</t>
  </si>
  <si>
    <t>пгт. Игрим, ул. имени Н.Кухаря, д. 17</t>
  </si>
  <si>
    <t>пгт. Игрим, ул. имени Н.Кухаря, д. 8</t>
  </si>
  <si>
    <t>пгт. Игрим, ул. Кооперативная, д. 32</t>
  </si>
  <si>
    <t>пгт. Игрим, ул. Кооперативная, д. 41</t>
  </si>
  <si>
    <t>пгт. Междуреченский, ул. Толстого, д. 23</t>
  </si>
  <si>
    <t>пгт. Междуреченский, ул. Толстого, д. 25</t>
  </si>
  <si>
    <t>город Когалым</t>
  </si>
  <si>
    <t>ул. Дружбы Народов, д. 18</t>
  </si>
  <si>
    <t>ул. Дружбы Народов, д. 22</t>
  </si>
  <si>
    <t>ул. Мира, д. 18А</t>
  </si>
  <si>
    <t>ул. Мира, д. 2А</t>
  </si>
  <si>
    <t>ул. Мира, д. 2Б</t>
  </si>
  <si>
    <t>ул. Мира, д. 4А</t>
  </si>
  <si>
    <t>ул. Мира, д. 6</t>
  </si>
  <si>
    <t>ул. Молодежная, д. 10</t>
  </si>
  <si>
    <t>ул. Молодежная, д. 13</t>
  </si>
  <si>
    <t>ул. Молодежная, д. 14</t>
  </si>
  <si>
    <t>ул. Привокзальная, д. 13</t>
  </si>
  <si>
    <t>ул. Степана Повха, д. 12</t>
  </si>
  <si>
    <t>ул. Степана Повха, д. 4</t>
  </si>
  <si>
    <t>ул. Степана Повха, д. 6</t>
  </si>
  <si>
    <t>ул. Степана Повха, д. 8</t>
  </si>
  <si>
    <t>Итого по городу Когалыму</t>
  </si>
  <si>
    <t>ул. Дружбы Народов, д. 19</t>
  </si>
  <si>
    <t>ул. Дружбы Народов, д. 23</t>
  </si>
  <si>
    <t>ул. Комсомольская, д. 16</t>
  </si>
  <si>
    <t>ул. Ленина, д. 28</t>
  </si>
  <si>
    <t>ул. Ленина, д. 33</t>
  </si>
  <si>
    <t>ул. Ленина, д. 41</t>
  </si>
  <si>
    <t>ул. Мира, д. 13</t>
  </si>
  <si>
    <t>ул. Мира, д. 3</t>
  </si>
  <si>
    <t>ул. Мира, д. 5</t>
  </si>
  <si>
    <t>ул. Парковая, д. 13</t>
  </si>
  <si>
    <t>ул. Парковая, д. 13а</t>
  </si>
  <si>
    <t>ул. Парковая, д. 15</t>
  </si>
  <si>
    <t>ул. Парковая, д. 15а</t>
  </si>
  <si>
    <t>ул. Парковая, д. 17</t>
  </si>
  <si>
    <t>город Мегион</t>
  </si>
  <si>
    <t>ул. Ленина, д. 10</t>
  </si>
  <si>
    <t>ул. Ленина, д. 12</t>
  </si>
  <si>
    <t>ул. Ленина, д. 6, корп. 1</t>
  </si>
  <si>
    <t>ул. Садовая, д. 16</t>
  </si>
  <si>
    <t>ул. Садовая, д. 16, корп. 1</t>
  </si>
  <si>
    <t>ул. Садовая, д. 33</t>
  </si>
  <si>
    <t>ул. Садовая, д. 35</t>
  </si>
  <si>
    <t>ул. Свободы, д. 40</t>
  </si>
  <si>
    <t>ул. Свободы, д. 42</t>
  </si>
  <si>
    <t>мкр. 16-й, д. 25</t>
  </si>
  <si>
    <t>мкр. 16-й, д. 7</t>
  </si>
  <si>
    <t>мкр. 16-й, д. 8</t>
  </si>
  <si>
    <t>мкр. 2-й, д. 19</t>
  </si>
  <si>
    <t>мкр. 2-й, д. 1а</t>
  </si>
  <si>
    <t>мкр. 2-й, д. 20</t>
  </si>
  <si>
    <t>мкр. 2-й, д. 22</t>
  </si>
  <si>
    <t>мкр. 2-й, д. 23</t>
  </si>
  <si>
    <t>мкр. 2-й, д. 7</t>
  </si>
  <si>
    <t>мкр. 3-й, д. 1</t>
  </si>
  <si>
    <t>мкр. 3-й, д. 5</t>
  </si>
  <si>
    <t>мкр. 5-й, д. 1</t>
  </si>
  <si>
    <t>мкр. 6-й, д. 67</t>
  </si>
  <si>
    <t>мкр. 7-й, д. 25Д</t>
  </si>
  <si>
    <t>мкр. 7-й, д. 39Д</t>
  </si>
  <si>
    <t>мкр. 8-й, д. 1</t>
  </si>
  <si>
    <t>мкр. 8-й, д. 13</t>
  </si>
  <si>
    <t>мкр. 8-й, д. 20</t>
  </si>
  <si>
    <t>мкр. 8-й, д. 23</t>
  </si>
  <si>
    <t>мкр. 8-й, д. 5</t>
  </si>
  <si>
    <t>Итого по г. Нефтеюганск</t>
  </si>
  <si>
    <t>п. Куть-Ях, д. 2</t>
  </si>
  <si>
    <t>п. Сингапай, пр-кт. Молодежный, д. 57</t>
  </si>
  <si>
    <t>п. Сингапай, ул. Круг Б-3, д. 41</t>
  </si>
  <si>
    <t>п. Сингапай, ул. Круг Б-4, д. 30</t>
  </si>
  <si>
    <t>п. Сингапай, ул. Круг Б-4, д. 32</t>
  </si>
  <si>
    <t>пгт. Пойковский, мкр. 1-й, д. 79</t>
  </si>
  <si>
    <t>пгт. Пойковский, мкр. Дорожник, д. 1</t>
  </si>
  <si>
    <t>с. Чеускино, ул. Новая, д. 7</t>
  </si>
  <si>
    <t>с. Чеускино, ул. Центральная, д. 29</t>
  </si>
  <si>
    <t>б-р. Комсомольский, д. 1</t>
  </si>
  <si>
    <t>б-р. Комсомольский, д. 14</t>
  </si>
  <si>
    <t>б-р. Комсомольский, д. 14Б</t>
  </si>
  <si>
    <t>б-р. Комсомольский, д. 14В</t>
  </si>
  <si>
    <t>б-р. Комсомольский, д. 16</t>
  </si>
  <si>
    <t>б-р. Комсомольский, д. 16А</t>
  </si>
  <si>
    <t>б-р. Комсомольский, д. 2Б</t>
  </si>
  <si>
    <t>б-р. Комсомольский, д. 2В</t>
  </si>
  <si>
    <t>б-р. Комсомольский, д. 5</t>
  </si>
  <si>
    <t>б-р. Комсомольский, д. 7</t>
  </si>
  <si>
    <t>б-р. Комсомольский, д. 8</t>
  </si>
  <si>
    <t>б-р. Комсомольский, д. 8А</t>
  </si>
  <si>
    <t>б-р. Комсомольский, д. 8Б</t>
  </si>
  <si>
    <t>пр-кт. Победы, д. 21 вставка</t>
  </si>
  <si>
    <t>пр-кт. Победы, д. 8</t>
  </si>
  <si>
    <t>пр-кт. Победы, д. 9</t>
  </si>
  <si>
    <t>ул. 60 лет Октября, д. 5а</t>
  </si>
  <si>
    <t>ул. 60 лет Октября, д. 7</t>
  </si>
  <si>
    <t>ул. 60 лет Октября, д. 9</t>
  </si>
  <si>
    <t>ул. Гагарина, д. 9</t>
  </si>
  <si>
    <t>ул. Декабристов, д. 8</t>
  </si>
  <si>
    <t>ул. Дзержинского, д. 15А</t>
  </si>
  <si>
    <t>ул. Дзержинского, д. 19Б</t>
  </si>
  <si>
    <t>ул. Дзержинского, д. 19В</t>
  </si>
  <si>
    <t>ул. Заводская, д. 13а</t>
  </si>
  <si>
    <t>ул. Интернациональная, д. 10Б</t>
  </si>
  <si>
    <t>ул. Интернациональная, д. 12Б</t>
  </si>
  <si>
    <t>ул. Интернациональная, д. 14</t>
  </si>
  <si>
    <t>ул. Интернациональная, д. 20А</t>
  </si>
  <si>
    <t>ул. Интернациональная, д. 8Б</t>
  </si>
  <si>
    <t>ул. Ленина, д. 13</t>
  </si>
  <si>
    <t>ул. Маршала Жукова, д. 4</t>
  </si>
  <si>
    <t>ул. Маршала Жукова, д. 8б вставка</t>
  </si>
  <si>
    <t>ул. Менделеева, д. 10</t>
  </si>
  <si>
    <t>ул. Менделеева, д. 12</t>
  </si>
  <si>
    <t>ул. Менделеева, д. 2а</t>
  </si>
  <si>
    <t>ул. Менделеева, д. 32</t>
  </si>
  <si>
    <t>ул. Менделеева, д. 4б</t>
  </si>
  <si>
    <t>ул. Мира, д. 12б</t>
  </si>
  <si>
    <t>ул. Мира, д. 2а</t>
  </si>
  <si>
    <t>ул. Мира, д. 36А</t>
  </si>
  <si>
    <t>ул. Мира, д. 3А</t>
  </si>
  <si>
    <t>ул. Мира, д. 40А</t>
  </si>
  <si>
    <t>ул. Мира, д. 44</t>
  </si>
  <si>
    <t>ул. Мира, д. 48А</t>
  </si>
  <si>
    <t>ул. Мира, д. 48Б</t>
  </si>
  <si>
    <t>ул. Мира, д. 54</t>
  </si>
  <si>
    <t>ул. Мира, д. 56А</t>
  </si>
  <si>
    <t>ул. Нефтяников, д. 13А</t>
  </si>
  <si>
    <t>ул. Нефтяников, д. 70</t>
  </si>
  <si>
    <t>ул. Нефтяников, д. 70Б</t>
  </si>
  <si>
    <t>ул. Нефтяников, д. 72А</t>
  </si>
  <si>
    <t>ул. Пионерская, д. 11а</t>
  </si>
  <si>
    <t>ул. Северная, д. 76А</t>
  </si>
  <si>
    <t>ул. Таежная, д. 31</t>
  </si>
  <si>
    <t>ул. Таежная, д. 31а</t>
  </si>
  <si>
    <t>ул. Чапаева, д. 59</t>
  </si>
  <si>
    <t>ул. Чапаева, д. 61</t>
  </si>
  <si>
    <t>ул. Чапаева, д. 63</t>
  </si>
  <si>
    <t>Итого по г. Нижневартовску</t>
  </si>
  <si>
    <t>пгт. Излучинск, ул. Набережная, д. 3</t>
  </si>
  <si>
    <t>пгт. Излучинск, ул. Энергетиков, д. 1</t>
  </si>
  <si>
    <t>пгт. Новоаганск, ул. Центральная, д. 5</t>
  </si>
  <si>
    <t>с. Ларьяк, пер. Больничный, д. 2</t>
  </si>
  <si>
    <t>мкр. 1-й, д. 23</t>
  </si>
  <si>
    <t>мкр. 1-й, д. 32</t>
  </si>
  <si>
    <t>мкр. 1-й, д. 38</t>
  </si>
  <si>
    <t>мкр. 1-й, д. 40</t>
  </si>
  <si>
    <t>мкр. 1-й, д. 49</t>
  </si>
  <si>
    <t>мкр. 2-й, д. 3</t>
  </si>
  <si>
    <t>мкр. 2-й, д. 5</t>
  </si>
  <si>
    <t>мкр. 2-й, д. 8</t>
  </si>
  <si>
    <t>мкр. 2-й, д. 9</t>
  </si>
  <si>
    <t>мкр. 4-й, д. 8</t>
  </si>
  <si>
    <t>ул. Тихона Сенькина, д. 8</t>
  </si>
  <si>
    <t>ул. Чернышова, д. 16</t>
  </si>
  <si>
    <t>пгт. Талинка, мкр. 1-й, д. 43</t>
  </si>
  <si>
    <t>пгт. Талинка, мкр. 2-й, д. 1</t>
  </si>
  <si>
    <t>ул. Ленина, д. 5</t>
  </si>
  <si>
    <t>ул. Мира, д. 16</t>
  </si>
  <si>
    <t>ул. Мира, д. 8</t>
  </si>
  <si>
    <t>мкр. 2а Лесников, ул. Железнодорожная, д. 4</t>
  </si>
  <si>
    <t>мкр. 3-й, д. 10</t>
  </si>
  <si>
    <t>мкр. 3-й, д. 11</t>
  </si>
  <si>
    <t>мкр. 3-й, д. 13</t>
  </si>
  <si>
    <t>мкр. 3-й, д. 8</t>
  </si>
  <si>
    <t>пр-кт. Мира, д. 14</t>
  </si>
  <si>
    <t>пр-кт. Мира, д. 20</t>
  </si>
  <si>
    <t>пр-кт. Мира, д. 32/2</t>
  </si>
  <si>
    <t>пр-кт. Мира, д. 4</t>
  </si>
  <si>
    <t>пр-кт. Мира, д. 4/1</t>
  </si>
  <si>
    <t>пр-кт. Набережный, д. 2</t>
  </si>
  <si>
    <t>проезд. Дружбы, д. 10</t>
  </si>
  <si>
    <t>проезд. Дружбы, д. 11</t>
  </si>
  <si>
    <t>проезд. Дружбы, д. 14</t>
  </si>
  <si>
    <t>проезд. Дружбы, д. 15</t>
  </si>
  <si>
    <t>ул. 30 лет Победы, д. 9А</t>
  </si>
  <si>
    <t>ул. 50 лет ВЛКСМ, д. 6А</t>
  </si>
  <si>
    <t>ул. 50 лет ВЛКСМ, д. 8</t>
  </si>
  <si>
    <t>ул. Аэрофлотская, д. 38</t>
  </si>
  <si>
    <t>ул. Аэрофлотская, д. 50</t>
  </si>
  <si>
    <t>ул. Бажова, д. 10</t>
  </si>
  <si>
    <t>ул. Бажова, д. 12</t>
  </si>
  <si>
    <t>ул. Бажова, д. 14</t>
  </si>
  <si>
    <t>ул. Бажова, д. 19</t>
  </si>
  <si>
    <t>ул. Бажова, д. 20</t>
  </si>
  <si>
    <t>ул. Бажова, д. 21</t>
  </si>
  <si>
    <t>ул. Бажова, д. 5</t>
  </si>
  <si>
    <t>ул. Бажова, д. 8</t>
  </si>
  <si>
    <t>ул. Бахилова, д. 3</t>
  </si>
  <si>
    <t>ул. Бахилова, д. 8</t>
  </si>
  <si>
    <t>ул. Грибоедова, д. 3</t>
  </si>
  <si>
    <t>ул. Грибоедова, д. 5</t>
  </si>
  <si>
    <t>ул. Грибоедова, д. 7</t>
  </si>
  <si>
    <t>ул. Григория Кукуевицкого, д. 10/4</t>
  </si>
  <si>
    <t>ул. Григория Кукуевицкого, д. 12/1</t>
  </si>
  <si>
    <t>ул. Дзержинского, д. 18</t>
  </si>
  <si>
    <t>ул. Дзержинского, д. 2</t>
  </si>
  <si>
    <t>ул. Дзержинского, д. 2/1</t>
  </si>
  <si>
    <t>ул. Дзержинского, д. 8</t>
  </si>
  <si>
    <t>ул. Дзержинского, д. 8а</t>
  </si>
  <si>
    <t>ул. Дзержинского, д. 8б</t>
  </si>
  <si>
    <t>ул. Магистральная, д. 10</t>
  </si>
  <si>
    <t>ул. Магистральная, д. 22</t>
  </si>
  <si>
    <t>ул. Магистральная, д. 22А</t>
  </si>
  <si>
    <t>ул. Магистральная, д. 24</t>
  </si>
  <si>
    <t>ул. Майская, д. 1</t>
  </si>
  <si>
    <t>ул. Мелик-Карамова, д. 68</t>
  </si>
  <si>
    <t>ул. Мелик-Карамова, д. 70</t>
  </si>
  <si>
    <t>ул. Мелик-Карамова, д. 74А</t>
  </si>
  <si>
    <t>ул. Московская, д. 34</t>
  </si>
  <si>
    <t>ул. Московская, д. 34а</t>
  </si>
  <si>
    <t>ул. Московская, д. 34б</t>
  </si>
  <si>
    <t>ул. Озерная, д. 10</t>
  </si>
  <si>
    <t>ул. Островского, д. 11</t>
  </si>
  <si>
    <t>ул. Островского, д. 3</t>
  </si>
  <si>
    <t>ул. Привокзальная, д. 10</t>
  </si>
  <si>
    <t>ул. Привокзальная, д. 6</t>
  </si>
  <si>
    <t>ул. Просвещения, д. 49</t>
  </si>
  <si>
    <t>ул. Просвещения, д. 52</t>
  </si>
  <si>
    <t>ул. Республики, д. 86</t>
  </si>
  <si>
    <t>ул. Республики, д. 88</t>
  </si>
  <si>
    <t>ул. Трубная, д. 5/1</t>
  </si>
  <si>
    <t>ул. Трубная, д. 5/3</t>
  </si>
  <si>
    <t>ул. Энтузиастов, д. 1</t>
  </si>
  <si>
    <t>ул. Энтузиастов, д. 3</t>
  </si>
  <si>
    <t>ул. Энтузиастов, д. 42</t>
  </si>
  <si>
    <t>ул. Энтузиастов, д. 44</t>
  </si>
  <si>
    <t>г. Советский, ул. Гагарина, д. 75</t>
  </si>
  <si>
    <t>г. Советский, ул. Гастелло, д. 33</t>
  </si>
  <si>
    <t>г. Советский, ул. Гастелло, д. 43</t>
  </si>
  <si>
    <t>г. Советский, ул. Железнодорожная, д. 20</t>
  </si>
  <si>
    <t>г. Советский, ул. Киевская, д. 20</t>
  </si>
  <si>
    <t>г. Советский, ул. Макаренко, д. 5</t>
  </si>
  <si>
    <t>пгт. Коммунистический, ул. Медиков, д. 3</t>
  </si>
  <si>
    <t>пгт. Коммунистический, ул. Медиков, д. 5</t>
  </si>
  <si>
    <t>пгт. Таежный, ул. Уральская, д. 34</t>
  </si>
  <si>
    <t>Итого  по Советскому р-ну</t>
  </si>
  <si>
    <t>г. Лянтор, ул. Эстонских Дорожников, д. 23</t>
  </si>
  <si>
    <t>г. Лянтор, ул. Эстонских Дорожников, д. 25</t>
  </si>
  <si>
    <t>г. Лянтор, ул. Эстонских Дорожников, д. 29</t>
  </si>
  <si>
    <t>г. Лянтор, ул. Эстонских Дорожников, д. 29а</t>
  </si>
  <si>
    <t>г. Лянтор, ул. Эстонских Дорожников, д. 31</t>
  </si>
  <si>
    <t>г. Лянтор, ул. Эстонских Дорожников, д. 33</t>
  </si>
  <si>
    <t>пгт. Барсово, ул. Обская, д. 34</t>
  </si>
  <si>
    <t>пгт. Белый Яр, ул. Островского, д. 14</t>
  </si>
  <si>
    <t>пгт. Федоровский, пер. Парковый, д. 11</t>
  </si>
  <si>
    <t>пгт. Федоровский, ул. Ленина, д. 16</t>
  </si>
  <si>
    <t>мкр. 1А, д. 71</t>
  </si>
  <si>
    <t>мкр. 1А, д. 72</t>
  </si>
  <si>
    <t>мкр. 2, д. 56</t>
  </si>
  <si>
    <t>мкр. 2, д. 57</t>
  </si>
  <si>
    <t>мкр. 2, д. 66</t>
  </si>
  <si>
    <t>мкр. 2, д. 67</t>
  </si>
  <si>
    <t>мкр. 2, д. 77</t>
  </si>
  <si>
    <t>мкр. 2, д. 89</t>
  </si>
  <si>
    <t>мкр. 2, д. 92</t>
  </si>
  <si>
    <t>город Ханты-Мансийск</t>
  </si>
  <si>
    <t>ул. Березовская, д. 28</t>
  </si>
  <si>
    <t>ул. Березовская, д. 51</t>
  </si>
  <si>
    <t>ул. Гагарина, д. 130</t>
  </si>
  <si>
    <t>ул. Гагарина, д. 132</t>
  </si>
  <si>
    <t>ул. Гагарина, д. 90а</t>
  </si>
  <si>
    <t>ул. Иртышская, д. 11</t>
  </si>
  <si>
    <t>ул. Ключевая, д. 3</t>
  </si>
  <si>
    <t>ул. Красноармейская, д. 28</t>
  </si>
  <si>
    <t>ул. Ленина, д. 107</t>
  </si>
  <si>
    <t>ул. Ленина, д. 87</t>
  </si>
  <si>
    <t>ул. Ленина, д. 90А</t>
  </si>
  <si>
    <t>ул. Ленина, д. 92</t>
  </si>
  <si>
    <t>ул. Ленина, д. 92А</t>
  </si>
  <si>
    <t>ул. Ленина, д. 94</t>
  </si>
  <si>
    <t>ул. Ленина, д. 96А</t>
  </si>
  <si>
    <t>ул. Механизаторов, д. 10</t>
  </si>
  <si>
    <t>ул. Механизаторов, д. 12</t>
  </si>
  <si>
    <t>ул. Механизаторов, д. 4</t>
  </si>
  <si>
    <t>ул. Мира, д. 101Б</t>
  </si>
  <si>
    <t>ул. Мира, д. 107</t>
  </si>
  <si>
    <t>ул. Мира, д. 107А</t>
  </si>
  <si>
    <t>ул. Мира, д. 107Б</t>
  </si>
  <si>
    <t>ул. Мира, д. 119</t>
  </si>
  <si>
    <t>ул. Мира, д. 63</t>
  </si>
  <si>
    <t>ул. Пионерская, д. 27</t>
  </si>
  <si>
    <t>ул. Пионерская, д. 29</t>
  </si>
  <si>
    <t>ул. Пионерская, д. 46</t>
  </si>
  <si>
    <t>ул. Пискунова, д. 4</t>
  </si>
  <si>
    <t>ул. Пролетарская, д. 11</t>
  </si>
  <si>
    <t>ул. Промышленная, д. 1</t>
  </si>
  <si>
    <t>ул. Промышленная, д. 3</t>
  </si>
  <si>
    <t>ул. Пушкина, д. 12А</t>
  </si>
  <si>
    <t>ул. Сургутская, д. 27</t>
  </si>
  <si>
    <t>ул. Чкалова, д. 53</t>
  </si>
  <si>
    <t>ул. Шевченко, д. 21</t>
  </si>
  <si>
    <t>ул. Шевченко, д. 22</t>
  </si>
  <si>
    <t>ул. Шевченко, д. 23</t>
  </si>
  <si>
    <t>ул. Шевченко, д. 24</t>
  </si>
  <si>
    <t>ул. Шевченко, д. 25</t>
  </si>
  <si>
    <t>ул. Шевченко, д. 26</t>
  </si>
  <si>
    <t>ул. Шевченко, д. 33</t>
  </si>
  <si>
    <t>ул. Шевченко, д. 35</t>
  </si>
  <si>
    <t>ул. Шевченко, д. 37</t>
  </si>
  <si>
    <t>ул. Шевченко, д. 39</t>
  </si>
  <si>
    <t>ул. Шевченко, д. 41</t>
  </si>
  <si>
    <t>ул. Шевченко, д. 43</t>
  </si>
  <si>
    <t>ул. Шевченко, д. 45</t>
  </si>
  <si>
    <t>ул. Энгельса, д. 15</t>
  </si>
  <si>
    <t>п. Горноправдинск, проезд. Центральный, д. 8</t>
  </si>
  <si>
    <t>п. Горноправдинск, ул. Петелина, д. 1</t>
  </si>
  <si>
    <t>п. Горноправдинск, ул. Петелина, д. 1А</t>
  </si>
  <si>
    <t>п. Горноправдинск, ул. Петелина, д. 2</t>
  </si>
  <si>
    <t>п. Горноправдинск, ул. Петелина, д. 4</t>
  </si>
  <si>
    <t>город Югорск</t>
  </si>
  <si>
    <t>ул. Декабристов, д. 6</t>
  </si>
  <si>
    <t>ул. Железнодорожная, д. 11, корп. А</t>
  </si>
  <si>
    <t>ул. 40 лет Победы, д. 7</t>
  </si>
  <si>
    <t>ул. Мира, д. 18, корп. 3</t>
  </si>
  <si>
    <t xml:space="preserve">2019 год </t>
  </si>
  <si>
    <t>Всего по автономному округу на 2019 год</t>
  </si>
  <si>
    <t>г. Белоярский,мкр. 3, д. 27</t>
  </si>
  <si>
    <t>г. Белоярский,мкр. 3, д. 4</t>
  </si>
  <si>
    <t>г. Белоярский,ул. Молодости, д. 4а</t>
  </si>
  <si>
    <t>с. Казым, ул. Ягодная, д. 2</t>
  </si>
  <si>
    <t>п. Светлый, ул. Первопроходцев, д. 34</t>
  </si>
  <si>
    <t>п. Светлый, ул. Первопроходцев, д. 36</t>
  </si>
  <si>
    <t>п. Светлый, ул. Первопроходцев, д. 37</t>
  </si>
  <si>
    <t>п. Светлый, ул. Первопроходцев, д. 58</t>
  </si>
  <si>
    <t>п. Светлый, ул. Первопроходцев, д. 61</t>
  </si>
  <si>
    <t>п. Светлый, ул. Первопроходцев, д. 63</t>
  </si>
  <si>
    <t>пгт. Игрим, ул. Королева, д. 15</t>
  </si>
  <si>
    <t>с. Саранпауль, ул. Е.Артеевой, д. 8</t>
  </si>
  <si>
    <t>пгт. Мортка, пер. Советский, д. 3</t>
  </si>
  <si>
    <t>пгт. Мортка, ул. Г.М.Борисова, д. 2а</t>
  </si>
  <si>
    <t>пгт. Мортка, ул. Ленина, д. 13</t>
  </si>
  <si>
    <t>пгт. Мортка, ул. Путейская, д. 8</t>
  </si>
  <si>
    <t>ул. Дружбы Народов, д. 12А</t>
  </si>
  <si>
    <t>ул. Дружбы Народов, д. 12Б</t>
  </si>
  <si>
    <t>ул. Дружбы Народов, д. 12В</t>
  </si>
  <si>
    <t>ул. Дружбы Народов, д. 28</t>
  </si>
  <si>
    <t>ул. Дружбы Народов, д. 8</t>
  </si>
  <si>
    <t>ул. Мира, д. 4Б</t>
  </si>
  <si>
    <t>ул. Прибалтийская, д. 3А</t>
  </si>
  <si>
    <t>ул. Привокзальная, д. 3</t>
  </si>
  <si>
    <t>ул. Привокзальная, д. 31</t>
  </si>
  <si>
    <t>ул. Привокзальная, д. 35</t>
  </si>
  <si>
    <t>ул. Привокзальная, д. 37а</t>
  </si>
  <si>
    <t>ул. Привокзальная, д. 7</t>
  </si>
  <si>
    <t>ул. Степана Повха, д. 2</t>
  </si>
  <si>
    <t>ул. Дружбы Народов, д. 33</t>
  </si>
  <si>
    <t>ул. Комсомольская, д. 20</t>
  </si>
  <si>
    <t>ул. Комсомольская, д. 26</t>
  </si>
  <si>
    <t>ул. Ленина, д. 15</t>
  </si>
  <si>
    <t>ул. Ленина, д. 15а</t>
  </si>
  <si>
    <t>ул. Ленина, д. 17</t>
  </si>
  <si>
    <t>ул. Мира, д. 20</t>
  </si>
  <si>
    <t>ул. Мира, д. 9</t>
  </si>
  <si>
    <t>ул. Солнечная, д. 10</t>
  </si>
  <si>
    <t>ул. Солнечная, д. 10А</t>
  </si>
  <si>
    <t>пгт. Высокий, ул. Бахилова, д. 4</t>
  </si>
  <si>
    <t>ул. Свободы, д. 38</t>
  </si>
  <si>
    <t>ул. Строителей, д. 3, корп. 2</t>
  </si>
  <si>
    <t>ул. Сутормина, д. 4</t>
  </si>
  <si>
    <t>ул. Сутормина, д. 6</t>
  </si>
  <si>
    <t>ул. Сутормина, д. 8</t>
  </si>
  <si>
    <t>ул. Таежная, д. 3, корп. 1</t>
  </si>
  <si>
    <t>ул. Таежная, д. 5, корп. 1</t>
  </si>
  <si>
    <t>ул. Чехова, д. 1, корп. 1</t>
  </si>
  <si>
    <t>мкр. 12-й, д. 53</t>
  </si>
  <si>
    <t>мкр. 3-й, д. 12</t>
  </si>
  <si>
    <t>мкр. 3-й, д. 15</t>
  </si>
  <si>
    <t>мкр. 3-й, д. 9</t>
  </si>
  <si>
    <t>мкр. 5-й, д. 65</t>
  </si>
  <si>
    <t>мкр. 7-й, д. 56</t>
  </si>
  <si>
    <t>мкр. 8-й, д. 10</t>
  </si>
  <si>
    <t>мкр. 8-й, д. 3</t>
  </si>
  <si>
    <t>п. Куть-Ях, д. 10</t>
  </si>
  <si>
    <t>п. Куть-Ях, д. 3</t>
  </si>
  <si>
    <t>п. Куть-Ях, д. 9</t>
  </si>
  <si>
    <t>п. Сингапай, ул. Круг Б-4, д. 29</t>
  </si>
  <si>
    <t>п. Сингапай, ул. Круг Б-4, д. 33</t>
  </si>
  <si>
    <t>п. Сингапай, ул. Круг Б-4, д. 34</t>
  </si>
  <si>
    <t>пгт. Пойковский, мкр. 3-й, д. 22</t>
  </si>
  <si>
    <t>с. Чеускино, ул. Центральная, д. 16</t>
  </si>
  <si>
    <t>б-р. Комсомольский, д. 14А</t>
  </si>
  <si>
    <t>б-р. Комсомольский, д. 5А</t>
  </si>
  <si>
    <t>пр-кт. Победы, д. 12</t>
  </si>
  <si>
    <t>пр-кт. Победы, д. 20а</t>
  </si>
  <si>
    <t>пр-кт. Победы, д. 20б</t>
  </si>
  <si>
    <t>пр-кт. Победы, д. 24</t>
  </si>
  <si>
    <t>пр-кт. Победы, д. 25</t>
  </si>
  <si>
    <t>ул. Гагарина, д. 7</t>
  </si>
  <si>
    <t>ул. Гагарина, д. 7б</t>
  </si>
  <si>
    <t>ул. Дружбы Народов, д. 29а</t>
  </si>
  <si>
    <t>ул. Заводская, д. 11, корп. 11</t>
  </si>
  <si>
    <t>ул. Заводская, д. 11а</t>
  </si>
  <si>
    <t>ул. Заводская, д. 13</t>
  </si>
  <si>
    <t>ул. Интернациональная, д. 14Б</t>
  </si>
  <si>
    <t>ул. Маршала Жукова, д. 11</t>
  </si>
  <si>
    <t>ул. Маршала Жукова, д. 11А</t>
  </si>
  <si>
    <t>ул. Менделеева, д. 4</t>
  </si>
  <si>
    <t>ул. Менделеева, д. 4а</t>
  </si>
  <si>
    <t>ул. Мира, д. 18а</t>
  </si>
  <si>
    <t>ул. Мира, д. 34А</t>
  </si>
  <si>
    <t>ул. Мира, д. 58</t>
  </si>
  <si>
    <t>ул. Мира, д. 58Б</t>
  </si>
  <si>
    <t>ул. Мира, д. 5А</t>
  </si>
  <si>
    <t>ул. Мира, д. 60Б</t>
  </si>
  <si>
    <t>ул. Мира, д. 62</t>
  </si>
  <si>
    <t>ул. Мира, д. 64</t>
  </si>
  <si>
    <t>ул. Мира, д. 64а</t>
  </si>
  <si>
    <t>ул. Мира, д. 66</t>
  </si>
  <si>
    <t>ул. Мира, д. 66а</t>
  </si>
  <si>
    <t>ул. Мира, д. 68а</t>
  </si>
  <si>
    <t>ул. Мира, д. 70</t>
  </si>
  <si>
    <t>ул. Мира, д. 70а</t>
  </si>
  <si>
    <t>ул. Мира, д. 81</t>
  </si>
  <si>
    <t>ул. Мира, д. 85</t>
  </si>
  <si>
    <t>ул. Нефтяников, д. 15</t>
  </si>
  <si>
    <t>ул. Нефтяников, д. 15А</t>
  </si>
  <si>
    <t>ул. Нефтяников, д. 17А</t>
  </si>
  <si>
    <t>ул. Нефтяников, д. 21</t>
  </si>
  <si>
    <t>ул. Нефтяников, д. 21А</t>
  </si>
  <si>
    <t>ул. Нефтяников, д. 23</t>
  </si>
  <si>
    <t>ул. Нефтяников, д. 25</t>
  </si>
  <si>
    <t>ул. Нефтяников, д. 64</t>
  </si>
  <si>
    <t>ул. Нефтяников, д. 66</t>
  </si>
  <si>
    <t>ул. Нефтяников, д. 68</t>
  </si>
  <si>
    <t>ул. Нефтяников, д. 72Б</t>
  </si>
  <si>
    <t>ул. Нефтяников, д. 74</t>
  </si>
  <si>
    <t>ул. Нефтяников, д. 76</t>
  </si>
  <si>
    <t>ул. Нефтяников, д. 78</t>
  </si>
  <si>
    <t>ул. Нефтяников, д. 78А</t>
  </si>
  <si>
    <t>ул. Озёрная, д. 1</t>
  </si>
  <si>
    <t>ул. Омская, д. 6</t>
  </si>
  <si>
    <t>ул. Омская, д. 6а</t>
  </si>
  <si>
    <t>ул. Пермская, д. 3</t>
  </si>
  <si>
    <t>ул. Пионерская, д. 5</t>
  </si>
  <si>
    <t>ул. Северная, д. 76Б</t>
  </si>
  <si>
    <t>ул. Спортивная, д. 11</t>
  </si>
  <si>
    <t>ул. Спортивная, д. 13</t>
  </si>
  <si>
    <t>ул. Спортивная, д. 13А</t>
  </si>
  <si>
    <t>ул. Спортивная, д. 5А</t>
  </si>
  <si>
    <t>ул. Чапаева, д. 17</t>
  </si>
  <si>
    <t>ул. Чапаева, д. 19</t>
  </si>
  <si>
    <t>ул. Чапаева, д. 21</t>
  </si>
  <si>
    <t>ул. Чапаева, д. 23</t>
  </si>
  <si>
    <t>ул. Чапаева, д. 65</t>
  </si>
  <si>
    <t>ул. Чапаева, д. 67</t>
  </si>
  <si>
    <t>ул. Чапаева, д. 69</t>
  </si>
  <si>
    <t>п. Ваховск, ул. Зеленая, д. 10</t>
  </si>
  <si>
    <t>пгт. Излучинск, ул. Набережная, д. 4</t>
  </si>
  <si>
    <t>пгт. Излучинск, ул. Набережная, д. 5</t>
  </si>
  <si>
    <t>пгт. Излучинск, ул. Набережная, д. 6</t>
  </si>
  <si>
    <t>Всего по Нижневартовскому р-ну</t>
  </si>
  <si>
    <t>мкр. 1-й, д. 22</t>
  </si>
  <si>
    <t>мкр. 1-й, д. 36</t>
  </si>
  <si>
    <t>мкр. 1-й, д. 37</t>
  </si>
  <si>
    <t>мкр. 1-й, д. 48</t>
  </si>
  <si>
    <t>мкр. 1-й, д. 50</t>
  </si>
  <si>
    <t>мкр. 1-й, д. 51</t>
  </si>
  <si>
    <t>мкр. 2-й, д. 4</t>
  </si>
  <si>
    <t>мкр. 4-й, д. 6</t>
  </si>
  <si>
    <t>мкр. 4-й, д. 7</t>
  </si>
  <si>
    <t>ул. Речная, д. 107</t>
  </si>
  <si>
    <t>ул. Тихона Сенькина, д. 1</t>
  </si>
  <si>
    <t>ул. Тихона Сенькина, д. 12</t>
  </si>
  <si>
    <t>пгт. Приобье, мкр. Речников, д. 13</t>
  </si>
  <si>
    <t>пгт. Приобье, ул. Крымская, д. 45</t>
  </si>
  <si>
    <t>пгт. Приобье, ул. Крымская, д. 4а</t>
  </si>
  <si>
    <t>пгт. Приобье, ул. Строителей, д. 57</t>
  </si>
  <si>
    <t>ул. Комсомольская, д. 6</t>
  </si>
  <si>
    <t>ул. Комсомольская, д. 7</t>
  </si>
  <si>
    <t>ул. Молодежная, д. 8</t>
  </si>
  <si>
    <t>Итого по г. Покачи</t>
  </si>
  <si>
    <t>мкр. 1-й, д. 46</t>
  </si>
  <si>
    <t>мкр. 3-й, д. 20</t>
  </si>
  <si>
    <t>мкр. 3-й, д. 6</t>
  </si>
  <si>
    <t>пр-кт. Ленина, д. 40</t>
  </si>
  <si>
    <t>пр-кт. Ленина, д. 58</t>
  </si>
  <si>
    <t>пр-кт. Ленина, д. 59</t>
  </si>
  <si>
    <t>пр-кт. Ленина, д. 61/1</t>
  </si>
  <si>
    <t>пр-кт. Мира, д. 32/1</t>
  </si>
  <si>
    <t>пр-кт. Мира, д. 34/1</t>
  </si>
  <si>
    <t>пр-кт. Мира, д. 35, корп. 1</t>
  </si>
  <si>
    <t>пр-кт. Мира, д. 35, корп. 2</t>
  </si>
  <si>
    <t>пр-кт. Мира, д. 35, корп. 3</t>
  </si>
  <si>
    <t>пр-кт. Мира, д. 36/1</t>
  </si>
  <si>
    <t>пр-кт. Мира, д. 37, корп. 2</t>
  </si>
  <si>
    <t>пр-кт. Мира, д. 37/1</t>
  </si>
  <si>
    <t>пр-кт. Мира, д. 8</t>
  </si>
  <si>
    <t>пр-кт. Набережный, д. 12</t>
  </si>
  <si>
    <t>ул. 30 лет Победы, д. 11</t>
  </si>
  <si>
    <t>ул. 30 лет Победы, д. 28</t>
  </si>
  <si>
    <t>ул. 50 лет ВЛКСМ, д. 10</t>
  </si>
  <si>
    <t>ул. Бажова, д. 13</t>
  </si>
  <si>
    <t>ул. Бажова, д. 15</t>
  </si>
  <si>
    <t>ул. Бажова, д. 17</t>
  </si>
  <si>
    <t>ул. Бажова, д. 24</t>
  </si>
  <si>
    <t>ул. Бажова, д. 3</t>
  </si>
  <si>
    <t>ул. Бажова, д. 3/1</t>
  </si>
  <si>
    <t>ул. Бажова, д. 7</t>
  </si>
  <si>
    <t>ул. Бажова, д. 9</t>
  </si>
  <si>
    <t>ул. Бахилова, д. 1</t>
  </si>
  <si>
    <t>ул. Бахилова, д. 11</t>
  </si>
  <si>
    <t>ул. Бахилова, д. 4</t>
  </si>
  <si>
    <t>ул. Бахилова, д. 9А</t>
  </si>
  <si>
    <t>ул. Грибоедова, д. 11</t>
  </si>
  <si>
    <t>ул. Грибоедова, д. 13</t>
  </si>
  <si>
    <t>ул. Григория Кукуевицкого, д. 12</t>
  </si>
  <si>
    <t>ул. Дзержинского, д. 10</t>
  </si>
  <si>
    <t>ул. Дзержинского, д. 12</t>
  </si>
  <si>
    <t>ул. Дзержинского, д. 16А</t>
  </si>
  <si>
    <t>ул. Дзержинского, д. 16Б</t>
  </si>
  <si>
    <t>ул. Ленинградская, д. 1</t>
  </si>
  <si>
    <t>ул. Ленинградская, д. 3</t>
  </si>
  <si>
    <t>ул. Магистральная, д. 26</t>
  </si>
  <si>
    <t>ул. Майская, д. 4</t>
  </si>
  <si>
    <t>ул. Майская, д. 6</t>
  </si>
  <si>
    <t>ул. Мелик-Карамова, д. 76</t>
  </si>
  <si>
    <t>ул. Мелик-Карамова, д. 76а</t>
  </si>
  <si>
    <t>ул. Мелик-Карамова, д. 76б</t>
  </si>
  <si>
    <t>ул. Мелик-Карамова, д. 76в</t>
  </si>
  <si>
    <t>ул. Островского, д. 4</t>
  </si>
  <si>
    <t>ул. Островского, д. 6</t>
  </si>
  <si>
    <t>ул. Просвещения, д. 45</t>
  </si>
  <si>
    <t>ул. Просвещения, д. 48</t>
  </si>
  <si>
    <t>ул. Студенческая, д. 11</t>
  </si>
  <si>
    <t>ул. Студенческая, д. 7</t>
  </si>
  <si>
    <t>ул. Энергетиков, д. 13</t>
  </si>
  <si>
    <t>ул. Энергетиков, д. 16а</t>
  </si>
  <si>
    <t>ул. Энергетиков, д. 18</t>
  </si>
  <si>
    <t>ул. Энергетиков, д. 29</t>
  </si>
  <si>
    <t>ул. Энергетиков, д. 31</t>
  </si>
  <si>
    <t>ул. Энергетиков, д. 33</t>
  </si>
  <si>
    <t>ул. Энергетиков, д. 41</t>
  </si>
  <si>
    <t>ул. Энергетиков, д. 43</t>
  </si>
  <si>
    <t>ул. Энтузиастов, д. 55</t>
  </si>
  <si>
    <t>ул. Энтузиастов, д. 6</t>
  </si>
  <si>
    <t>ул. Энтузиастов, д. 61</t>
  </si>
  <si>
    <t>ул. Энтузиастов, д. 63</t>
  </si>
  <si>
    <t>ул. Энтузиастов, д. 67</t>
  </si>
  <si>
    <t>ул. Энтузиастов, д. 8</t>
  </si>
  <si>
    <t>г. Советский, пер. Строительный, д. 11</t>
  </si>
  <si>
    <t>г. Советский, ул. Гастелло, д. 26</t>
  </si>
  <si>
    <t>г. Советский, ул. Гастелло, д. 28</t>
  </si>
  <si>
    <t>г. Советский, ул. Гастелло, д. 41</t>
  </si>
  <si>
    <t>г. Советский, ул. Железнодорожная, д. 16</t>
  </si>
  <si>
    <t>г. Советский, ул. Железнодорожная, д. 2</t>
  </si>
  <si>
    <t>г. Советский, ул. Железнодорожная, д. 6</t>
  </si>
  <si>
    <t>г. Советский, ул. Калинина, д. 44</t>
  </si>
  <si>
    <t>г. Советский, ул. Киевская, д. 11</t>
  </si>
  <si>
    <t>г. Советский, ул. Короленко, д. 3</t>
  </si>
  <si>
    <t>г. Советский, ул. Короленко, д. 4</t>
  </si>
  <si>
    <t>г. Советский, ул. Короленко, д. 7</t>
  </si>
  <si>
    <t>г. Советский, ул. Кошевого, д. 7</t>
  </si>
  <si>
    <t>г. Советский, ул. Садовая, д. 3</t>
  </si>
  <si>
    <t>г. Советский, ул. Строительная, д. 40, корп. а</t>
  </si>
  <si>
    <t>Итого по Советскому р-ну</t>
  </si>
  <si>
    <t>г. Лянтор, мкр. 3-й, д. 49</t>
  </si>
  <si>
    <t>г. Лянтор, мкр. 4-й, д. 2</t>
  </si>
  <si>
    <t>г. Лянтор, мкр. 4-й, д. 3</t>
  </si>
  <si>
    <t>г. Лянтор, мкр. 4-й, д. 5</t>
  </si>
  <si>
    <t>г. Лянтор, мкр. 4-й, д. 6</t>
  </si>
  <si>
    <t>г. Лянтор, мкр. 4-й, д. 7</t>
  </si>
  <si>
    <t>г. Лянтор, мкр. 7-й, д. 51</t>
  </si>
  <si>
    <t>г. Лянтор, ул. Салавата Юлаева, д. 5</t>
  </si>
  <si>
    <t>г. Лянтор, ул. Салавата Юлаева, д. 6</t>
  </si>
  <si>
    <t>п. Солнечный, ул. Сибирская, д.4а</t>
  </si>
  <si>
    <t>п. Нижнесортымский, пер. Строителей, д. 1</t>
  </si>
  <si>
    <t>пгт. Барсово, ул. Апрельская, д. 6</t>
  </si>
  <si>
    <t>пгт. Белый Яр, ул. Маяковского, д. 29</t>
  </si>
  <si>
    <t>пгт. Белый Яр, ул. Симонова, д. 2</t>
  </si>
  <si>
    <t>пгт. Белый Яр, ул. Симонова, д. 9</t>
  </si>
  <si>
    <t>пгт. Белый Яр, ул. Шукшина, д. 11</t>
  </si>
  <si>
    <t>пгт. Белый Яр, ул. Шукшина, д. 12</t>
  </si>
  <si>
    <t>пгт. Белый Яр, ул. Шукшина, д. 14</t>
  </si>
  <si>
    <t>пгт. Белый Яр, ул. Шукшина, д. 15</t>
  </si>
  <si>
    <t>пгт. Белый Яр, ул. Шукшина, д. 16</t>
  </si>
  <si>
    <t>пгт. Белый Яр, ул. Шукшина, д. 16А</t>
  </si>
  <si>
    <t>пгт. Белый Яр, ул. Шукшина, д. 17</t>
  </si>
  <si>
    <t>пгт. Белый Яр, ул. Шукшина, д. 19</t>
  </si>
  <si>
    <t>пгт. Белый Яр, ул. Шукшина, д. 9</t>
  </si>
  <si>
    <t>пгт. Федоровский, пер. Тюменский, д. 5а</t>
  </si>
  <si>
    <t>пгт. Федоровский, ул. Ленина, д. 11</t>
  </si>
  <si>
    <t>пгт. Федоровский, ул. Ленина, д. 13а</t>
  </si>
  <si>
    <t>пгт. Федоровский, ул. Ленина, д. 19</t>
  </si>
  <si>
    <t>пгт. Федоровский, ул. Московская, д. 3</t>
  </si>
  <si>
    <t>пгт. Федоровский, ул. Пионерная, д. 31а</t>
  </si>
  <si>
    <t>пгт. Федоровский, ул. Пионерная, д. 53</t>
  </si>
  <si>
    <t>пгт. Федоровский, ул. Пионерная, д. 55</t>
  </si>
  <si>
    <t>пгт. Федоровский, ул. Пионерная, д. 7</t>
  </si>
  <si>
    <t>пгт. Федоровский, ул. Савуйская, д. 15а</t>
  </si>
  <si>
    <t>пгт. Федоровский, ул. Савуйская, д. 15б</t>
  </si>
  <si>
    <t>пгт. Федоровский, ул. Савуйская, д. 17а</t>
  </si>
  <si>
    <t>пгт. Федоровский, ул. Строителей, д. 1</t>
  </si>
  <si>
    <t>пгт. Федоровский, ул. Строителей, д. 13</t>
  </si>
  <si>
    <t>пгт. Федоровский, ул. Строителей, д. 3</t>
  </si>
  <si>
    <t>пгт. Федоровский, ул. Строителей, д. 5б</t>
  </si>
  <si>
    <t>с. Локосово, ул. Центральная, д. 42</t>
  </si>
  <si>
    <t>с. Угут, ул. Молодежная, д. 16</t>
  </si>
  <si>
    <t>с. Угут, ул. Молодежная, д. 20</t>
  </si>
  <si>
    <t>с. Угут, ул. Советская, д. 3</t>
  </si>
  <si>
    <t>с. Угут, ул. Советская, д. 7</t>
  </si>
  <si>
    <t>мкр. 2, д. 29</t>
  </si>
  <si>
    <t>мкр. 2, д. 30</t>
  </si>
  <si>
    <t>мкр. 2, д. 31</t>
  </si>
  <si>
    <t>мкр. 2, д. 33</t>
  </si>
  <si>
    <t>мкр. 2, д. 34</t>
  </si>
  <si>
    <t>мкр. 2, д. 39</t>
  </si>
  <si>
    <t>мкр. 2, д. 65</t>
  </si>
  <si>
    <t>мкр. 2, д. 69</t>
  </si>
  <si>
    <t>мкр. 2, д. 83</t>
  </si>
  <si>
    <t>мкр. 2, д. 88</t>
  </si>
  <si>
    <t>мкр. 2, д. 89А</t>
  </si>
  <si>
    <t>ул. Гагарина, д. 290</t>
  </si>
  <si>
    <t>ул. Калинина, д. 48</t>
  </si>
  <si>
    <t>ул. Конева, д. 16</t>
  </si>
  <si>
    <t>ул. Кооперативная, д. 57</t>
  </si>
  <si>
    <t>ул. Красноармейская, д. 1</t>
  </si>
  <si>
    <t>ул. Красноармейская, д. 24</t>
  </si>
  <si>
    <t>ул. Красноармейская, д. 5</t>
  </si>
  <si>
    <t>ул. Красногвардейская, д. 10</t>
  </si>
  <si>
    <t>ул. Красногвардейская, д. 12</t>
  </si>
  <si>
    <t>ул. Красногвардейская, д. 6</t>
  </si>
  <si>
    <t>ул. Красногвардейская, д. 7</t>
  </si>
  <si>
    <t>ул. Красногвардейская, д. 7А</t>
  </si>
  <si>
    <t>ул. Ленина, д. 100</t>
  </si>
  <si>
    <t>ул. Лермонтова, д. 33</t>
  </si>
  <si>
    <t>ул. Лопарева, д. 14</t>
  </si>
  <si>
    <t>ул. Мира, д. 76</t>
  </si>
  <si>
    <t>ул. Мира, д. 78</t>
  </si>
  <si>
    <t>ул. Пролетарская, д. 2</t>
  </si>
  <si>
    <t>ул. Пролетарская, д. 6</t>
  </si>
  <si>
    <t>ул. Пролетарская, д. 8</t>
  </si>
  <si>
    <t>ул. Пушкина, д. 16</t>
  </si>
  <si>
    <t>ул. Пушкина, д. 20</t>
  </si>
  <si>
    <t>ул. Рознина, д. 68</t>
  </si>
  <si>
    <t>ул. Рознина, д. 72</t>
  </si>
  <si>
    <t>ул. Свободы, д. 32</t>
  </si>
  <si>
    <t>ул. Свободы, д. 44</t>
  </si>
  <si>
    <t>ул. Свободы, д. 45</t>
  </si>
  <si>
    <t>ул. Сирина, д. 51</t>
  </si>
  <si>
    <t>ул. Спортивная, д. 4</t>
  </si>
  <si>
    <t>ул. Спортивная, д. 8</t>
  </si>
  <si>
    <t>ул. Строителей, д. 103</t>
  </si>
  <si>
    <t>ул. Строителей, д. 105</t>
  </si>
  <si>
    <t>ул. Строителей, д. 105а</t>
  </si>
  <si>
    <t>ул. Строителей, д. 107</t>
  </si>
  <si>
    <t>ул. Строителей, д. 71</t>
  </si>
  <si>
    <t>ул. Строителей, д. 73</t>
  </si>
  <si>
    <t>ул. Строителей, д. 75</t>
  </si>
  <si>
    <t>ул. Строителей, д. 77</t>
  </si>
  <si>
    <t>ул. Строителей, д. 79</t>
  </si>
  <si>
    <t>ул. Строителей, д. 81</t>
  </si>
  <si>
    <t>ул. Строителей, д. 82</t>
  </si>
  <si>
    <t>ул. Чехова, д. 62</t>
  </si>
  <si>
    <t>ул. Чехова, д. 64А</t>
  </si>
  <si>
    <t>ул. Чехова, д. 67</t>
  </si>
  <si>
    <t>Итого по г. Ханты-Мансийску</t>
  </si>
  <si>
    <t>п. Горноправдинск, пер. Школьный, д. 3А</t>
  </si>
  <si>
    <t>п. Горноправдинск, ул. Петелина, д. 10</t>
  </si>
  <si>
    <t>п. Горноправдинск, ул. Петелина, д. 5</t>
  </si>
  <si>
    <t>п. Горноправдинск, ул. Петелина, д. 6</t>
  </si>
  <si>
    <t>п. Горноправдинск, ул. Победы, д. 5 А</t>
  </si>
  <si>
    <t>ул. 40 лет Победы, д. 9</t>
  </si>
  <si>
    <t>ул. Попова, д. 60, корп. Б</t>
  </si>
  <si>
    <t>ул. Свердлова, д. 1</t>
  </si>
  <si>
    <t>ул. Свердлова, д. 6</t>
  </si>
  <si>
    <t>ул. Таежная, д. 12, корп. 2</t>
  </si>
  <si>
    <t>ул. Толстого, д. 2</t>
  </si>
  <si>
    <t>п. Горноправдинск, ул. Таежная, д. 2</t>
  </si>
  <si>
    <t>п. Горноправдинск, ул. Победы, д. 4</t>
  </si>
  <si>
    <t>п. Кедровый, ул. Старая Набережная, д. 13</t>
  </si>
  <si>
    <t>г. Белоярский,мкр. 3, д. 6</t>
  </si>
  <si>
    <t>пгт. Игрим, ул. Кооперативная, д. 25</t>
  </si>
  <si>
    <t>пгт. Игрим, ул. Пушкина, д. 7</t>
  </si>
  <si>
    <t>пгт. Игрим, ул. Королева, д. 11</t>
  </si>
  <si>
    <t>пгт. Игрим, ул. Королева, д. 17</t>
  </si>
  <si>
    <t>с. Саранпауль, ул. Семена Васильевича Семяшкина, д. 4</t>
  </si>
  <si>
    <t>ул. Парковая, д. 1</t>
  </si>
  <si>
    <t>ул. Парковая, д. 5</t>
  </si>
  <si>
    <t>ул. Парковая, д. 7А</t>
  </si>
  <si>
    <t>ул. Первостроителей, д. 2</t>
  </si>
  <si>
    <t>пр-кт. Победы, д. 17</t>
  </si>
  <si>
    <t>пр-кт. Победы, д. 17а</t>
  </si>
  <si>
    <t>пр-кт. Победы, д. 21</t>
  </si>
  <si>
    <t>ул. Маршала Жукова, д. 2а</t>
  </si>
  <si>
    <t>ул. Маршала Жукова, д. 4б</t>
  </si>
  <si>
    <t>ул. Менделеева, д. 16</t>
  </si>
  <si>
    <t>ул. Менделеева, д. 18</t>
  </si>
  <si>
    <t>ул. Менделеева, д. 22</t>
  </si>
  <si>
    <t>ул. Менделеева, д. 24</t>
  </si>
  <si>
    <t>ул. Нефтяников, д. 1А</t>
  </si>
  <si>
    <t>ул. Железнодорожная, д. 45</t>
  </si>
  <si>
    <t>пгт. Игрим, ул. Спортивная, д. 18</t>
  </si>
  <si>
    <t>ул. Свободы, д. 29, корп. 2</t>
  </si>
  <si>
    <t>п. Алябьевский, ул. Токмянина, д. 4</t>
  </si>
  <si>
    <t>п. АСС ГПЗ, д.38</t>
  </si>
  <si>
    <t>пгт. Белый Яр, мкр. 1-й, д. 2</t>
  </si>
  <si>
    <t>пгт. Белый Яр, ул. Есенина, д. 22</t>
  </si>
  <si>
    <t>пгт. Белый Яр, ул. Есенина, д. 37</t>
  </si>
  <si>
    <t>пгт. Белый Яр, ул. Маяковского, д. 12</t>
  </si>
  <si>
    <t>пгт. Белый Яр, ул. Шукшина, д. 10</t>
  </si>
  <si>
    <t>пгт. Белый Яр, ул. Шукшина, д. 13</t>
  </si>
  <si>
    <t>пгт. Белый Яр, ул. Шукшина, д. 18</t>
  </si>
  <si>
    <t>пгт. Белый Яр, ул. Шукшина, д. 5</t>
  </si>
  <si>
    <t>пгт. Белый Яр, ул. Шукшина, д. 7</t>
  </si>
  <si>
    <t>пгт. Федоровский, ул. Ленина, д. 2</t>
  </si>
  <si>
    <t>ул. Мира, д. 89А</t>
  </si>
  <si>
    <t>пгт. Мортка, ул. Ленина, д. 7</t>
  </si>
  <si>
    <t>г. Лянтор, мкр. 3-й, д. 46</t>
  </si>
  <si>
    <t>ул. Березовская, д. 8Б</t>
  </si>
  <si>
    <t>ул. Гагарина, д. 103</t>
  </si>
  <si>
    <t>ул. Гагарина, д. 55</t>
  </si>
  <si>
    <t>ул. Зырянова, д. 21</t>
  </si>
  <si>
    <t>ул. Лермонтова, д. 31А</t>
  </si>
  <si>
    <t>ул. Мира, д. 103</t>
  </si>
  <si>
    <t>ул. Мира, д. 117</t>
  </si>
  <si>
    <t>ул. Мира, д. 125</t>
  </si>
  <si>
    <t>ул. Мира, д. 74</t>
  </si>
  <si>
    <t>ул. Мира, д. 87Б</t>
  </si>
  <si>
    <t>ул. Островского, д. 38</t>
  </si>
  <si>
    <t>ул. Пионерская, д. 98</t>
  </si>
  <si>
    <t>ул. Рознина, д. 70А</t>
  </si>
  <si>
    <t>ул. Спортивная, д. 1</t>
  </si>
  <si>
    <t>ул. Школьная, д. 4</t>
  </si>
  <si>
    <t>ул. Кооперативная, д. 34</t>
  </si>
  <si>
    <t>ул. Ленина, д. 113А</t>
  </si>
  <si>
    <t>ул. Лермонтова, д. 23</t>
  </si>
  <si>
    <t>мкр. 7-й, д. 32</t>
  </si>
  <si>
    <t>мкр. 7-й, д. 33</t>
  </si>
  <si>
    <t>мкр. 1-й, д. 6</t>
  </si>
  <si>
    <t>мкр. 1-й, д. 25</t>
  </si>
  <si>
    <t xml:space="preserve">ул. Парковая, д. 7 </t>
  </si>
  <si>
    <t>г. Советский, ул. 50 лет Пионерии, д. 2</t>
  </si>
  <si>
    <t>д. Сайгатина, ул. Совхозная, д. 11</t>
  </si>
  <si>
    <t>ул. Березовская, д. 12</t>
  </si>
  <si>
    <t>ул. Крупской, д. 20</t>
  </si>
  <si>
    <t>ул. Ленина, д. 78</t>
  </si>
  <si>
    <t>ул. Ленина, д. 85</t>
  </si>
  <si>
    <t>ул. Мира, д. 105</t>
  </si>
  <si>
    <t>ул. Пионерская, д. 111</t>
  </si>
  <si>
    <t>ул. Рознина, д. 50</t>
  </si>
  <si>
    <t>ул. Строителей, д. 109</t>
  </si>
  <si>
    <t>ул. Строителей, д. 59</t>
  </si>
  <si>
    <t>мкр. 1-й Центральный, д. 1</t>
  </si>
  <si>
    <t>мкр. 1-й Центральный, д. 10</t>
  </si>
  <si>
    <t>мкр. 1-й Центральный, д. 13</t>
  </si>
  <si>
    <t>мкр. 1-й Центральный, д. 20</t>
  </si>
  <si>
    <t>мкр. 2-й Нефтяников, д. 6</t>
  </si>
  <si>
    <t>пгт. Коммунистический, ул. Медиков, д. 1</t>
  </si>
  <si>
    <t>пгт. Коммунистический, ул. Медиков, д. 2</t>
  </si>
  <si>
    <t>мкр. 1-й Центральный, д. 17</t>
  </si>
  <si>
    <t>мкр. 1-й Центральный, д. 2</t>
  </si>
  <si>
    <t>мкр. 1-й Центральный, д. 9</t>
  </si>
  <si>
    <t>мкр. 2-й Нефтяников, д. 1</t>
  </si>
  <si>
    <t>мкр. 2-й Нефтяников, д. 2</t>
  </si>
  <si>
    <t>мкр. 2-й Нефтяников, д. 3</t>
  </si>
  <si>
    <t>мкр. 2-й Нефтяников, д. 4</t>
  </si>
  <si>
    <t>мкр. 2-й Нефтяников, д. 5</t>
  </si>
  <si>
    <t>ул. Дружбы Народов, д. 29</t>
  </si>
  <si>
    <t>ул. Прибалтийская, д. 27/1</t>
  </si>
  <si>
    <t>проезд Солнечный, д. 13</t>
  </si>
  <si>
    <t>ул. Прибалтийская, д. 31/1</t>
  </si>
  <si>
    <t>мкр. 16А, д. 87</t>
  </si>
  <si>
    <t>мкр. 6-й, д. 55</t>
  </si>
  <si>
    <t>г. Лянтор, мкр. 4-й, д. 12</t>
  </si>
  <si>
    <t>пгт. Федоровский, ул. Строителей, д. 12</t>
  </si>
  <si>
    <t>мкр. 7-й, д. 10</t>
  </si>
  <si>
    <t>мкр. 7-й, д. 12</t>
  </si>
  <si>
    <t>мкр. 7-й, д. 14</t>
  </si>
  <si>
    <t>пгт. Пойковский, мкр. Дорожник, д. 7</t>
  </si>
  <si>
    <t>ул. Гагарина, д. 111</t>
  </si>
  <si>
    <t>ул. Гагарина, д. 77</t>
  </si>
  <si>
    <t>ул. Крупской, д. 15</t>
  </si>
  <si>
    <t>ул. Мира, д. 23</t>
  </si>
  <si>
    <t>пр-кт. Шмидта, д. 10</t>
  </si>
  <si>
    <t>ул. Югорская, д. 22</t>
  </si>
  <si>
    <t>ул. Олимпийская, д. 13</t>
  </si>
  <si>
    <t>ул. Олимпийская, д. 15</t>
  </si>
  <si>
    <t>ул. Олимпийская, д. 17</t>
  </si>
  <si>
    <t>ул. Таллинская, д. 1а</t>
  </si>
  <si>
    <t>ул. Набережная, д. 157</t>
  </si>
  <si>
    <t>мкр. 2-й, д. 21</t>
  </si>
  <si>
    <t>мкр. 3-й, д. 19</t>
  </si>
  <si>
    <t>ул. Мира, д. 50</t>
  </si>
  <si>
    <t>ул. Рознина, д. 38</t>
  </si>
  <si>
    <t>п. Горноправдинск, ул. Поспелова, д. 5</t>
  </si>
  <si>
    <t xml:space="preserve">"Приложение
к постановлению Правительства
Ханты-Мансийского
автономного округа - Югры
от "__" ________ 2016 года N ____-п
</t>
  </si>
  <si>
    <t>Краткосрочный план
реализации программы капитального ремонта общего имущества в многоквартирных домах,
расположенных на территории Ханты-Мансийского автономного – Югры, на 2017-2019 годы</t>
  </si>
  <si>
    <t>ул. Энергетиков, д. 26</t>
  </si>
  <si>
    <t>ул. Пушкина, д. 14, корп. 1</t>
  </si>
  <si>
    <t>ул. Профсоюзов, д. 34</t>
  </si>
  <si>
    <t>ул. Островского, д. 8</t>
  </si>
  <si>
    <t>ул. Нефтяников, д. 4/1</t>
  </si>
  <si>
    <t>ул. Маяковского, д. 49, корп. 1</t>
  </si>
  <si>
    <t>пр-кт. Набережный, д. 14</t>
  </si>
  <si>
    <t>пр-кт. Ленина, д. 67/3</t>
  </si>
  <si>
    <t>пр-кт. Ленина, д. 67/2</t>
  </si>
  <si>
    <t>пр-кт. Ленина, д. 54</t>
  </si>
  <si>
    <t>пр-кт. Ленина, д. 38</t>
  </si>
  <si>
    <t>пр-кт. Ленина, д. 33</t>
  </si>
  <si>
    <t>б-р. Свободы, д. 4</t>
  </si>
  <si>
    <t>б-р. Свободы, д. 10</t>
  </si>
  <si>
    <t>г. Советский, ул. Киевская, д. 29</t>
  </si>
  <si>
    <t>п. Юбилейный, ул. Лесная, д. 1</t>
  </si>
  <si>
    <t>пгт. Белый Яр, ул. Лесная, д. 11А</t>
  </si>
  <si>
    <t>ул. Строителей, д. 2</t>
  </si>
  <si>
    <t>мкр. 16А, д. 80</t>
  </si>
  <si>
    <t>мкр. 16А, д. 79</t>
  </si>
  <si>
    <t>мкр. 16А, д. 78</t>
  </si>
  <si>
    <t>мкр. 16А, д. 77</t>
  </si>
  <si>
    <t>мкр. 16А, д. 75</t>
  </si>
  <si>
    <t>мкр. 14-й, д. 33</t>
  </si>
  <si>
    <t>мкр. 14-й, д. 19</t>
  </si>
  <si>
    <t>мкр. 14-й, д. 15</t>
  </si>
  <si>
    <t>мкр. 13-й, д. 19</t>
  </si>
  <si>
    <t>мкр. 2-й, д. 17</t>
  </si>
  <si>
    <t>мкр. 5-й, д. 10</t>
  </si>
  <si>
    <t>пгт. Пойковский, мкр. 4-й, д. 18</t>
  </si>
  <si>
    <t>мкр. 1-й, д. 28</t>
  </si>
  <si>
    <t>мкр. 1-й, д. 33</t>
  </si>
  <si>
    <t>мкр. 1-й, д. 44</t>
  </si>
  <si>
    <t>мкр. 2-й, д. 25</t>
  </si>
  <si>
    <t>мкр. 2-й, д. 2</t>
  </si>
  <si>
    <t>мкр. 5-й, д. 22</t>
  </si>
  <si>
    <t>мкр. 5-й, д. 23</t>
  </si>
  <si>
    <t>мкр. 5-й, д. 29</t>
  </si>
  <si>
    <t>мкр. 7-й, д. 1</t>
  </si>
  <si>
    <t>мкр. 7-й, д. 16</t>
  </si>
  <si>
    <t>мкр. 7-й, д. 2</t>
  </si>
  <si>
    <t>мкр. 7-й, д. 23</t>
  </si>
  <si>
    <t>мкр. 7-й, д. 26</t>
  </si>
  <si>
    <t>мкр. 7-й, д. 2а</t>
  </si>
  <si>
    <t>мкр. 7-й, д. 4</t>
  </si>
  <si>
    <t>мкр. 7-й, д. 6</t>
  </si>
  <si>
    <t>пр-кт. Мира, д. 10</t>
  </si>
  <si>
    <t>пр-кт. Ленина, д. 55</t>
  </si>
  <si>
    <t>пр-кт. Ленина, д. 51</t>
  </si>
  <si>
    <t>пр-кт. Ленина, д. 50</t>
  </si>
  <si>
    <t>пр-кт. Ленина, д. 49</t>
  </si>
  <si>
    <t>пр-кт. Ленина, д. 46</t>
  </si>
  <si>
    <t>пр-кт. Ленина, д. 39/1</t>
  </si>
  <si>
    <t>пр-кт. Комсомольский, д. 25</t>
  </si>
  <si>
    <t>пр-кт. Комсомольский, д. 6/1</t>
  </si>
  <si>
    <t>б-р. Свободы, д. 8</t>
  </si>
  <si>
    <t>пр-кт. Мира, д. 16</t>
  </si>
  <si>
    <t>пр-кт. Мира, д. 19</t>
  </si>
  <si>
    <t>пр-кт. Мира, д. 30</t>
  </si>
  <si>
    <t>пр-кт. Мира, д. 5</t>
  </si>
  <si>
    <t>пр-кт. Мира, д. 6</t>
  </si>
  <si>
    <t>пр-кт. Мира, д. 7</t>
  </si>
  <si>
    <t>пр-кт. Пролетарский, д. 20</t>
  </si>
  <si>
    <t>пр-кт. Пролетарский, д. 22</t>
  </si>
  <si>
    <t>пр-кт. Пролетарский, д. 28</t>
  </si>
  <si>
    <t>проезд. Первопроходцев, д. 1</t>
  </si>
  <si>
    <t>проезд. Первопроходцев, д. 18</t>
  </si>
  <si>
    <t>проезд. Первопроходцев, д. 4</t>
  </si>
  <si>
    <t>ул. Гагарина, д. 24</t>
  </si>
  <si>
    <t>ул. Геологическая, д. 24</t>
  </si>
  <si>
    <t>ул. Григория Кукуевицкого, д. 2</t>
  </si>
  <si>
    <t>ул. Григория Кукуевицкого, д. 4</t>
  </si>
  <si>
    <t>ул. Григория Кукуевицкого, д. 7</t>
  </si>
  <si>
    <t>ул. Декабристов, д. 13</t>
  </si>
  <si>
    <t>ул. Декабристов, д. 15</t>
  </si>
  <si>
    <t>ул. Декабристов, д. 9</t>
  </si>
  <si>
    <t>ул. Дзержинского, д. 3/3</t>
  </si>
  <si>
    <t>ул. Дзержинского, д. 7/3</t>
  </si>
  <si>
    <t>ул. Дзержинского, д. 9/1</t>
  </si>
  <si>
    <t>ул. Майская, д. 24</t>
  </si>
  <si>
    <t>ул. Маяковского, д. 22</t>
  </si>
  <si>
    <t>ул. Маяковского, д. 27</t>
  </si>
  <si>
    <t>ул. Маяковского, д. 34</t>
  </si>
  <si>
    <t>ул. Островского, д. 14</t>
  </si>
  <si>
    <t>ул. Островского, д. 26, корп. 1</t>
  </si>
  <si>
    <t>ул. Островского, д. 9/1</t>
  </si>
  <si>
    <t>ул. Профсоюзов, д. 32</t>
  </si>
  <si>
    <t>ул. Профсоюзов, д. 40</t>
  </si>
  <si>
    <t>ул. Профсоюзов, д. 42</t>
  </si>
  <si>
    <t>ул. Пушкина, д. 18/1</t>
  </si>
  <si>
    <t>ул. Пушкина, д. 24</t>
  </si>
  <si>
    <t>ул. Республики, д. 65</t>
  </si>
  <si>
    <t>ул. Республики, д. 67</t>
  </si>
  <si>
    <t>ул. Толстого, д. 24</t>
  </si>
  <si>
    <t>ул. Федорова, д. 61</t>
  </si>
  <si>
    <t>ул. Энгельса, д. 9</t>
  </si>
  <si>
    <t>ул. Энергетиков, д. 1</t>
  </si>
  <si>
    <t>ул. Энергетиков, д. 1/1</t>
  </si>
  <si>
    <t>ул. Энергетиков, д. 26/1</t>
  </si>
  <si>
    <t>ул. Энергетиков, д. 3</t>
  </si>
  <si>
    <t>ул. Энергетиков, д. 7/1</t>
  </si>
  <si>
    <t>ул. Югорская, д. 18</t>
  </si>
  <si>
    <t>пгт. Белый Яр, ул. Некрасова, д. 2</t>
  </si>
  <si>
    <t>ул. 40 лет Победы, д. 1</t>
  </si>
  <si>
    <t>ул. Строителей, д. 3, корп. 3</t>
  </si>
  <si>
    <t>пгт. Пойковский, мкр. 1-й, д. 64</t>
  </si>
  <si>
    <t>мкр. 2-й, д. 23а</t>
  </si>
  <si>
    <t>мкр. 5-й, д. 24</t>
  </si>
  <si>
    <t>мкр. 5-й, д. 26</t>
  </si>
  <si>
    <t>мкр. 5-й, д. 27</t>
  </si>
  <si>
    <t>мкр. 6-й, д. 10</t>
  </si>
  <si>
    <t>мкр. 6-й, д. 18</t>
  </si>
  <si>
    <t xml:space="preserve">мкр. 6-й, д. 2 </t>
  </si>
  <si>
    <t>мкр. 6-й, д. 20</t>
  </si>
  <si>
    <t>мкр. 6-й, д. 5</t>
  </si>
  <si>
    <t>мкр. 7-й, д. 18</t>
  </si>
  <si>
    <t>мкр. 7-й, д. 27</t>
  </si>
  <si>
    <t>б-р. Свободы, д. 12</t>
  </si>
  <si>
    <t>пр-кт. Комсомольский, д. 12/1</t>
  </si>
  <si>
    <t>пр-кт. Комсомольский, д. 20/1</t>
  </si>
  <si>
    <t>пр-кт. Комсомольский, д. 21</t>
  </si>
  <si>
    <t>пр-кт. Комсомольский, д. 27</t>
  </si>
  <si>
    <t>пр-кт. Комсомольский, д. 31</t>
  </si>
  <si>
    <t>пр-кт. Комсомольский, д. 36</t>
  </si>
  <si>
    <t>пр-кт. Комсомольский, д. 38</t>
  </si>
  <si>
    <t>пр-кт. Комсомольский, д. 42</t>
  </si>
  <si>
    <t>пр-кт. Ленина, д. 52</t>
  </si>
  <si>
    <t>пр-кт. Ленина, д. 62</t>
  </si>
  <si>
    <t>пр-кт. Ленина, д. 70</t>
  </si>
  <si>
    <t>пр-кт. Мира, д. 1</t>
  </si>
  <si>
    <t>пр-кт. Мира, д. 15</t>
  </si>
  <si>
    <t>пр-кт. Мира, д. 17</t>
  </si>
  <si>
    <t>пр-кт. Мира, д. 26А</t>
  </si>
  <si>
    <t>пр-кт. Мира, д. 34А</t>
  </si>
  <si>
    <t>пр-кт. Мира, д. 9/1</t>
  </si>
  <si>
    <t>пр-кт. Пролетарский, д. 12</t>
  </si>
  <si>
    <t>пр-кт. Пролетарский, д. 14</t>
  </si>
  <si>
    <t>пр-кт. Пролетарский, д. 30</t>
  </si>
  <si>
    <t>пр-кт. Пролетарский, д. 3/1</t>
  </si>
  <si>
    <t>проезд. Первопроходцев, д. 13</t>
  </si>
  <si>
    <t>проезд. Первопроходцев, д. 2</t>
  </si>
  <si>
    <t>проезд. Первопроходцев, д. 9</t>
  </si>
  <si>
    <t>ул. Быстринская, д. 2</t>
  </si>
  <si>
    <t>ул. Дзержинского, д. 3/2</t>
  </si>
  <si>
    <t>ул. Дзержинского, д. 9/2</t>
  </si>
  <si>
    <t>ул. Лермонтова, д. 4</t>
  </si>
  <si>
    <t>ул. Лермонтова, д. 4/1</t>
  </si>
  <si>
    <t>ул. Майская, д. 20</t>
  </si>
  <si>
    <t>ул. Майская, д. 22</t>
  </si>
  <si>
    <t>ул. Маяковского, д. 20</t>
  </si>
  <si>
    <t>ул. Маяковского, д. 27/1</t>
  </si>
  <si>
    <t>ул. Маяковского, д. 28</t>
  </si>
  <si>
    <t>ул. Маяковского, д. 30</t>
  </si>
  <si>
    <t>ул. Маяковского, д. 32</t>
  </si>
  <si>
    <t>ул. Маяковского, д. 39</t>
  </si>
  <si>
    <t>ул. Маяковского, д. 47</t>
  </si>
  <si>
    <t>ул. Маяковского, д. 47, корп. 1</t>
  </si>
  <si>
    <t>ул. Маяковского, д. 49</t>
  </si>
  <si>
    <t>ул. Мелик-Карамова, д. 25</t>
  </si>
  <si>
    <t>ул. Островского, д. 9</t>
  </si>
  <si>
    <t>ул. Просвещения, д. 17</t>
  </si>
  <si>
    <t>ул. Профсоюзов, д. 50</t>
  </si>
  <si>
    <t>ул. Федорова, д. 5</t>
  </si>
  <si>
    <t>ул. Чехова, д. 10</t>
  </si>
  <si>
    <t>ул. Энергетиков, д. 11/1</t>
  </si>
  <si>
    <t>25753.9</t>
  </si>
  <si>
    <t>1987</t>
  </si>
  <si>
    <t>1985</t>
  </si>
  <si>
    <t>9</t>
  </si>
  <si>
    <t>1</t>
  </si>
  <si>
    <t>1989</t>
  </si>
  <si>
    <t>2</t>
  </si>
  <si>
    <t>3</t>
  </si>
  <si>
    <t>1988</t>
  </si>
  <si>
    <t>1986</t>
  </si>
  <si>
    <t>4</t>
  </si>
  <si>
    <t>1990</t>
  </si>
  <si>
    <t>5</t>
  </si>
  <si>
    <t>8</t>
  </si>
  <si>
    <t>1991</t>
  </si>
  <si>
    <t>1992</t>
  </si>
  <si>
    <t>6</t>
  </si>
  <si>
    <t>1969</t>
  </si>
  <si>
    <t>1996</t>
  </si>
  <si>
    <t>1993</t>
  </si>
  <si>
    <t>7</t>
  </si>
  <si>
    <t>10</t>
  </si>
  <si>
    <t>12</t>
  </si>
  <si>
    <t>1984</t>
  </si>
  <si>
    <t>1983</t>
  </si>
  <si>
    <t>п. Светлый, ул. Первопроходцев, д. 64</t>
  </si>
  <si>
    <t>ул. Парковая, д. 7</t>
  </si>
  <si>
    <t>мкр. 7-й, д. 53</t>
  </si>
  <si>
    <t>мкр. 8-й, д. 27</t>
  </si>
  <si>
    <t>ул. Ленина, д. 4, корп. 1</t>
  </si>
  <si>
    <t>мкр. 5-й Солнечный, д. 4</t>
  </si>
  <si>
    <t>ул. Пермская, д. 21</t>
  </si>
  <si>
    <t>ул. А.М.Кузьмина, д. 2</t>
  </si>
  <si>
    <t>ул. Заречная, д. 14</t>
  </si>
  <si>
    <t>ул. Заречная, д. 16</t>
  </si>
  <si>
    <t>ул. Нефтяников, д. 14</t>
  </si>
  <si>
    <t>пр-кт. Мира, д. 31</t>
  </si>
  <si>
    <t>ул. Дзержинского, д. 13</t>
  </si>
  <si>
    <t>ул. Омская, д. 18А</t>
  </si>
  <si>
    <t>ул. Чапаева, д. 51а</t>
  </si>
  <si>
    <t>б-р. Свободы, д. 2</t>
  </si>
  <si>
    <t>пр-кт. Комсомольский, д. 21/1</t>
  </si>
  <si>
    <t>ул. Крылова, д. 25</t>
  </si>
  <si>
    <t>ул. Крылова, д. 27</t>
  </si>
  <si>
    <t>ул. Магистральная, д. 28</t>
  </si>
  <si>
    <t>ул. Привокзальная, д. 26</t>
  </si>
  <si>
    <t>ул. Толстого, д. 26</t>
  </si>
  <si>
    <t>пгт. Белый Яр, ул. Шукшина, д. 6</t>
  </si>
  <si>
    <t>ул. Мира, д. 95</t>
  </si>
  <si>
    <t>ул. Гагарина, д. 111а</t>
  </si>
  <si>
    <t>ул. Бориса Щербины, д. 7</t>
  </si>
  <si>
    <t>ул. Ямская, д. 1</t>
  </si>
  <si>
    <t>ул. Ямская, д. 1/1</t>
  </si>
  <si>
    <t>ул. Ямская, д. 3/1</t>
  </si>
  <si>
    <t>ул. Гагарина, д. 85</t>
  </si>
  <si>
    <t>мкр. 5-й Солнечный, д. 2а</t>
  </si>
  <si>
    <t>мкр. 5-й Солнечный, д. 3</t>
  </si>
  <si>
    <t>ул. Гагарина, д. 117</t>
  </si>
  <si>
    <t>пер. Южный, д. 32А</t>
  </si>
  <si>
    <t>Способ формирования фонда капитального ремонта</t>
  </si>
  <si>
    <t>счет РО</t>
  </si>
  <si>
    <t>спецсчет РО</t>
  </si>
  <si>
    <t>спецсчет УК</t>
  </si>
  <si>
    <t>ул. А. А. Дунина-Горкавича, д. 5</t>
  </si>
  <si>
    <t>ул. Чехова, д. 19</t>
  </si>
  <si>
    <t>мкр. 4-й молодежный, д. 15</t>
  </si>
  <si>
    <t>мкр. 5-й Солнечный, д. 6</t>
  </si>
  <si>
    <t>п. АСС ГПЗ, д. 36</t>
  </si>
  <si>
    <t>п. Солнечный, ул. Космонавтов, д.37</t>
  </si>
  <si>
    <t>пгт. Федоровский, проезд Промышленный, д. 22</t>
  </si>
  <si>
    <t>ул. Мира, д. 51</t>
  </si>
  <si>
    <t>спецсчет УК с 01.11.2018</t>
  </si>
  <si>
    <t>ул. Нефтепромышленная, д. 22</t>
  </si>
  <si>
    <t>ул. Пионерская, д. 9</t>
  </si>
  <si>
    <t>ул. Свердлова, д. 8</t>
  </si>
  <si>
    <t>мкр. 3-й, д. 21</t>
  </si>
  <si>
    <t>спецсчет ТСН</t>
  </si>
  <si>
    <t>п. Горноправдинск, ул. Киевская, д. 25</t>
  </si>
  <si>
    <t>пгт. Пойковский, мкр. 7-й, д. 8/9</t>
  </si>
  <si>
    <t>пгт. Пойковский, мкр. 7-й, д. 10/11/11а</t>
  </si>
  <si>
    <t>ул. 30 лет Победы, д. 54</t>
  </si>
  <si>
    <t>ул. 50 лет ВЛКСМ, д. 5а</t>
  </si>
  <si>
    <t>ул. Быстринская, д. 10</t>
  </si>
  <si>
    <t>ул. Генерала Иванова, д. 7</t>
  </si>
  <si>
    <t xml:space="preserve">ул. Пушкина, д. 14 </t>
  </si>
  <si>
    <t>ул. Шушенская, д. 15</t>
  </si>
  <si>
    <t>п. Солнечный, ул. Молодежная,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</si>
</sst>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#,##0_р_."/>
    <numFmt numFmtId="167" formatCode="#,##0.0"/>
    <numFmt numFmtId="168" formatCode="###\ ###\ ###\ ##0.00"/>
    <numFmt numFmtId="169" formatCode="0.0"/>
    <numFmt numFmtId="170" formatCode="#,##0.0_р_."/>
    <numFmt numFmtId="171" formatCode="###\ ###\ ###\ ##0"/>
    <numFmt numFmtId="172" formatCode="#\ ###\ ###\ ##0.00"/>
    <numFmt numFmtId="173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13">
    <xf numFmtId="0" fontId="0" fillId="0" borderId="0" xfId="0"/>
    <xf numFmtId="165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9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9" applyNumberFormat="1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textRotation="90" wrapText="1"/>
    </xf>
    <xf numFmtId="0" fontId="5" fillId="0" borderId="8" xfId="9" applyNumberFormat="1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textRotation="90" wrapText="1"/>
    </xf>
    <xf numFmtId="165" fontId="5" fillId="0" borderId="6" xfId="0" applyNumberFormat="1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9" applyNumberFormat="1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9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1" xfId="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5" fillId="0" borderId="1" xfId="9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71" fontId="5" fillId="0" borderId="1" xfId="0" applyNumberFormat="1" applyFont="1" applyFill="1" applyBorder="1" applyAlignment="1">
      <alignment horizontal="center" vertical="center"/>
    </xf>
    <xf numFmtId="171" fontId="9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1" xfId="9" applyNumberFormat="1" applyFont="1" applyFill="1" applyBorder="1" applyAlignment="1">
      <alignment horizontal="center" vertical="center"/>
    </xf>
    <xf numFmtId="1" fontId="9" fillId="0" borderId="1" xfId="9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/>
    </xf>
    <xf numFmtId="0" fontId="5" fillId="0" borderId="4" xfId="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9" applyNumberFormat="1" applyFont="1" applyFill="1" applyBorder="1" applyAlignment="1">
      <alignment horizontal="center" vertical="center"/>
    </xf>
    <xf numFmtId="2" fontId="5" fillId="0" borderId="12" xfId="9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2" fontId="5" fillId="0" borderId="4" xfId="9" applyNumberFormat="1" applyFont="1" applyFill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9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" fontId="5" fillId="0" borderId="6" xfId="9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72" fontId="12" fillId="0" borderId="1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" fontId="5" fillId="0" borderId="1" xfId="9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2" fontId="5" fillId="0" borderId="12" xfId="9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4" fontId="5" fillId="0" borderId="12" xfId="9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2" fontId="9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65" fontId="5" fillId="0" borderId="1" xfId="3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9" fillId="0" borderId="1" xfId="9" applyFont="1" applyFill="1" applyBorder="1" applyAlignment="1">
      <alignment horizontal="center" vertical="center"/>
    </xf>
    <xf numFmtId="164" fontId="9" fillId="0" borderId="12" xfId="9" applyFont="1" applyFill="1" applyBorder="1" applyAlignment="1">
      <alignment horizontal="center" vertical="center"/>
    </xf>
    <xf numFmtId="165" fontId="9" fillId="0" borderId="1" xfId="9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172" fontId="12" fillId="0" borderId="3" xfId="0" applyNumberFormat="1" applyFont="1" applyFill="1" applyBorder="1" applyAlignment="1">
      <alignment horizontal="center" vertical="center" wrapText="1"/>
    </xf>
    <xf numFmtId="39" fontId="9" fillId="0" borderId="1" xfId="0" applyNumberFormat="1" applyFont="1" applyFill="1" applyBorder="1" applyAlignment="1">
      <alignment horizontal="center" vertical="center"/>
    </xf>
    <xf numFmtId="37" fontId="9" fillId="0" borderId="1" xfId="0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2" xfId="9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4" fontId="13" fillId="0" borderId="0" xfId="0" applyNumberFormat="1" applyFont="1" applyFill="1"/>
    <xf numFmtId="0" fontId="12" fillId="4" borderId="0" xfId="0" applyFont="1" applyFill="1"/>
    <xf numFmtId="0" fontId="14" fillId="0" borderId="0" xfId="0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3" fillId="0" borderId="0" xfId="0" applyFont="1" applyFill="1"/>
    <xf numFmtId="0" fontId="12" fillId="3" borderId="0" xfId="0" applyFont="1" applyFill="1"/>
    <xf numFmtId="0" fontId="12" fillId="2" borderId="0" xfId="0" applyFont="1" applyFill="1"/>
    <xf numFmtId="165" fontId="5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21">
    <cellStyle name="Обычный" xfId="0" builtinId="0"/>
    <cellStyle name="Обычный 10" xfId="10"/>
    <cellStyle name="Обычный 11" xfId="1"/>
    <cellStyle name="Обычный 12" xfId="17"/>
    <cellStyle name="Обычный 2" xfId="2"/>
    <cellStyle name="Обычный 3" xfId="3"/>
    <cellStyle name="Обычный 3 2" xfId="19"/>
    <cellStyle name="Обычный 4" xfId="11"/>
    <cellStyle name="Обычный 4 2" xfId="1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9" builtinId="3"/>
    <cellStyle name="Финансовый 2" xfId="12"/>
    <cellStyle name="Финансовый 2 2" xfId="14"/>
    <cellStyle name="Финансовый 2 3" xfId="18"/>
    <cellStyle name="Финансовый 3" xfId="15"/>
    <cellStyle name="Финансовый 4" xfId="16"/>
    <cellStyle name="Финансовый 5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I1775"/>
  <sheetViews>
    <sheetView tabSelected="1" zoomScale="80" zoomScaleNormal="80" workbookViewId="0">
      <pane ySplit="7" topLeftCell="A567" activePane="bottomLeft" state="frozen"/>
      <selection pane="bottomLeft"/>
    </sheetView>
  </sheetViews>
  <sheetFormatPr defaultRowHeight="15" x14ac:dyDescent="0.25"/>
  <cols>
    <col min="1" max="1" width="10.7109375" style="3" customWidth="1"/>
    <col min="2" max="2" width="39.42578125" style="4" customWidth="1"/>
    <col min="3" max="3" width="5.7109375" style="5" customWidth="1"/>
    <col min="4" max="4" width="7.140625" style="3" customWidth="1"/>
    <col min="5" max="5" width="13.7109375" style="3" customWidth="1"/>
    <col min="6" max="6" width="11.28515625" style="3" customWidth="1"/>
    <col min="7" max="7" width="6.140625" style="3" customWidth="1"/>
    <col min="8" max="8" width="6" style="3" customWidth="1"/>
    <col min="9" max="9" width="17.140625" style="3" customWidth="1"/>
    <col min="10" max="10" width="14.28515625" style="3" customWidth="1"/>
    <col min="11" max="11" width="12.7109375" style="3" customWidth="1"/>
    <col min="12" max="12" width="18.5703125" style="6" customWidth="1"/>
    <col min="13" max="13" width="6.28515625" style="6" customWidth="1"/>
    <col min="14" max="14" width="17.140625" style="6" customWidth="1"/>
    <col min="15" max="15" width="17.28515625" style="6" customWidth="1"/>
    <col min="16" max="16" width="19" style="6" customWidth="1"/>
    <col min="17" max="17" width="13.28515625" style="6" customWidth="1"/>
    <col min="18" max="18" width="12.85546875" style="6" customWidth="1"/>
    <col min="19" max="19" width="12" style="3" customWidth="1"/>
    <col min="20" max="20" width="20" style="196" customWidth="1"/>
    <col min="21" max="16384" width="9.140625" style="196"/>
  </cols>
  <sheetData>
    <row r="1" spans="1:19" ht="13.5" customHeight="1" x14ac:dyDescent="0.25">
      <c r="P1" s="2" t="s">
        <v>1287</v>
      </c>
      <c r="Q1" s="2"/>
      <c r="R1" s="2"/>
      <c r="S1" s="2"/>
    </row>
    <row r="2" spans="1:19" x14ac:dyDescent="0.25">
      <c r="A2" s="7" t="s">
        <v>1288</v>
      </c>
      <c r="B2" s="7"/>
      <c r="C2" s="7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5">
      <c r="A3" s="9" t="s">
        <v>44</v>
      </c>
      <c r="B3" s="9"/>
      <c r="C3" s="9"/>
      <c r="D3" s="9"/>
      <c r="E3" s="10"/>
      <c r="F3" s="9"/>
      <c r="G3" s="9"/>
      <c r="H3" s="9"/>
      <c r="I3" s="11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5" customHeight="1" x14ac:dyDescent="0.25">
      <c r="A4" s="12" t="s">
        <v>0</v>
      </c>
      <c r="B4" s="12" t="s">
        <v>1</v>
      </c>
      <c r="C4" s="13" t="s">
        <v>2</v>
      </c>
      <c r="D4" s="14"/>
      <c r="E4" s="15" t="s">
        <v>1513</v>
      </c>
      <c r="F4" s="16" t="s">
        <v>3</v>
      </c>
      <c r="G4" s="16" t="s">
        <v>4</v>
      </c>
      <c r="H4" s="16" t="s">
        <v>5</v>
      </c>
      <c r="I4" s="17" t="s">
        <v>6</v>
      </c>
      <c r="J4" s="18" t="s">
        <v>7</v>
      </c>
      <c r="K4" s="17" t="s">
        <v>8</v>
      </c>
      <c r="L4" s="19" t="s">
        <v>9</v>
      </c>
      <c r="M4" s="20"/>
      <c r="N4" s="20"/>
      <c r="O4" s="20"/>
      <c r="P4" s="21"/>
      <c r="Q4" s="22" t="s">
        <v>10</v>
      </c>
      <c r="R4" s="22" t="s">
        <v>11</v>
      </c>
      <c r="S4" s="17" t="s">
        <v>12</v>
      </c>
    </row>
    <row r="5" spans="1:19" x14ac:dyDescent="0.25">
      <c r="A5" s="23"/>
      <c r="B5" s="23"/>
      <c r="C5" s="24" t="s">
        <v>13</v>
      </c>
      <c r="D5" s="17" t="s">
        <v>14</v>
      </c>
      <c r="E5" s="15"/>
      <c r="F5" s="25"/>
      <c r="G5" s="25"/>
      <c r="H5" s="25"/>
      <c r="I5" s="26"/>
      <c r="J5" s="27"/>
      <c r="K5" s="26"/>
      <c r="L5" s="22" t="s">
        <v>15</v>
      </c>
      <c r="M5" s="19" t="s">
        <v>16</v>
      </c>
      <c r="N5" s="20"/>
      <c r="O5" s="20"/>
      <c r="P5" s="21"/>
      <c r="Q5" s="28"/>
      <c r="R5" s="28"/>
      <c r="S5" s="26"/>
    </row>
    <row r="6" spans="1:19" ht="129.75" x14ac:dyDescent="0.25">
      <c r="A6" s="23"/>
      <c r="B6" s="23"/>
      <c r="C6" s="29"/>
      <c r="D6" s="26"/>
      <c r="E6" s="15"/>
      <c r="F6" s="25"/>
      <c r="G6" s="25"/>
      <c r="H6" s="25"/>
      <c r="I6" s="30"/>
      <c r="J6" s="31"/>
      <c r="K6" s="30"/>
      <c r="L6" s="32"/>
      <c r="M6" s="33" t="s">
        <v>17</v>
      </c>
      <c r="N6" s="33" t="s">
        <v>18</v>
      </c>
      <c r="O6" s="33" t="s">
        <v>19</v>
      </c>
      <c r="P6" s="33" t="s">
        <v>20</v>
      </c>
      <c r="Q6" s="32"/>
      <c r="R6" s="32"/>
      <c r="S6" s="26"/>
    </row>
    <row r="7" spans="1:19" x14ac:dyDescent="0.25">
      <c r="A7" s="34"/>
      <c r="B7" s="34"/>
      <c r="C7" s="35"/>
      <c r="D7" s="30"/>
      <c r="E7" s="15"/>
      <c r="F7" s="36"/>
      <c r="G7" s="36"/>
      <c r="H7" s="36"/>
      <c r="I7" s="37" t="s">
        <v>21</v>
      </c>
      <c r="J7" s="38" t="s">
        <v>21</v>
      </c>
      <c r="K7" s="37" t="s">
        <v>22</v>
      </c>
      <c r="L7" s="39" t="s">
        <v>23</v>
      </c>
      <c r="M7" s="39" t="s">
        <v>23</v>
      </c>
      <c r="N7" s="39" t="s">
        <v>23</v>
      </c>
      <c r="O7" s="39" t="s">
        <v>23</v>
      </c>
      <c r="P7" s="39" t="s">
        <v>23</v>
      </c>
      <c r="Q7" s="39" t="s">
        <v>24</v>
      </c>
      <c r="R7" s="39" t="s">
        <v>24</v>
      </c>
      <c r="S7" s="30"/>
    </row>
    <row r="8" spans="1:19" x14ac:dyDescent="0.25">
      <c r="A8" s="40">
        <v>1</v>
      </c>
      <c r="B8" s="40">
        <v>2</v>
      </c>
      <c r="C8" s="40">
        <v>3</v>
      </c>
      <c r="D8" s="40">
        <v>4</v>
      </c>
      <c r="E8" s="41">
        <v>5</v>
      </c>
      <c r="F8" s="40">
        <v>6</v>
      </c>
      <c r="G8" s="40">
        <v>7</v>
      </c>
      <c r="H8" s="40">
        <v>8</v>
      </c>
      <c r="I8" s="40">
        <v>9</v>
      </c>
      <c r="J8" s="41">
        <v>10</v>
      </c>
      <c r="K8" s="40">
        <v>11</v>
      </c>
      <c r="L8" s="40">
        <v>12</v>
      </c>
      <c r="M8" s="40">
        <v>13</v>
      </c>
      <c r="N8" s="40">
        <v>14</v>
      </c>
      <c r="O8" s="41">
        <v>15</v>
      </c>
      <c r="P8" s="40">
        <v>16</v>
      </c>
      <c r="Q8" s="40">
        <v>17</v>
      </c>
      <c r="R8" s="40">
        <v>18</v>
      </c>
      <c r="S8" s="40">
        <v>19</v>
      </c>
    </row>
    <row r="9" spans="1:19" hidden="1" x14ac:dyDescent="0.25">
      <c r="A9" s="42">
        <f>A11+A570+A1241</f>
        <v>1618</v>
      </c>
      <c r="B9" s="43" t="s">
        <v>487</v>
      </c>
      <c r="C9" s="44"/>
      <c r="D9" s="45"/>
      <c r="E9" s="45"/>
      <c r="F9" s="46"/>
      <c r="G9" s="40"/>
      <c r="H9" s="40"/>
      <c r="I9" s="47">
        <f t="shared" ref="I9:P9" si="0">I11+I570+I1241</f>
        <v>7367512.0700000003</v>
      </c>
      <c r="J9" s="47">
        <f t="shared" si="0"/>
        <v>5944489.7599999998</v>
      </c>
      <c r="K9" s="42">
        <f t="shared" si="0"/>
        <v>316490</v>
      </c>
      <c r="L9" s="47">
        <f t="shared" si="0"/>
        <v>15006170877.02</v>
      </c>
      <c r="M9" s="47">
        <f t="shared" si="0"/>
        <v>0</v>
      </c>
      <c r="N9" s="47">
        <f t="shared" si="0"/>
        <v>255831301.45999998</v>
      </c>
      <c r="O9" s="47">
        <f t="shared" si="0"/>
        <v>192438141.44999999</v>
      </c>
      <c r="P9" s="47">
        <f t="shared" si="0"/>
        <v>14557901434.110001</v>
      </c>
      <c r="Q9" s="48">
        <f>L9/J9</f>
        <v>2524.3833336202097</v>
      </c>
      <c r="R9" s="49"/>
      <c r="S9" s="40"/>
    </row>
    <row r="10" spans="1:19" x14ac:dyDescent="0.25">
      <c r="A10" s="50" t="s">
        <v>27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</row>
    <row r="11" spans="1:19" s="116" customFormat="1" hidden="1" x14ac:dyDescent="0.25">
      <c r="A11" s="53">
        <f>A567</f>
        <v>513</v>
      </c>
      <c r="B11" s="50" t="s">
        <v>488</v>
      </c>
      <c r="C11" s="51"/>
      <c r="D11" s="52"/>
      <c r="E11" s="46"/>
      <c r="F11" s="40"/>
      <c r="G11" s="40"/>
      <c r="H11" s="40"/>
      <c r="I11" s="47">
        <f t="shared" ref="I11:P11" si="1">ROUND(SUM(I18+I37+I43+I65+I86+I95+I142+I163+I274+I295+I310+I323+I336+I345+I363+I447+I470+I508+I516+I560+I550+I568),2)</f>
        <v>2276217.8199999998</v>
      </c>
      <c r="J11" s="47">
        <f t="shared" si="1"/>
        <v>1834302.72</v>
      </c>
      <c r="K11" s="54">
        <f t="shared" si="1"/>
        <v>101779</v>
      </c>
      <c r="L11" s="47">
        <f>ROUND(SUM(L18+L37+L43+L65+L86+L95+L142+L163+L274+L295+L310+L323+L336+L345+L363+L447+L470+L508+L516+L560+L550+L568),2)</f>
        <v>3012962130.2600002</v>
      </c>
      <c r="M11" s="47">
        <f t="shared" si="1"/>
        <v>0</v>
      </c>
      <c r="N11" s="47">
        <v>68051132.549999997</v>
      </c>
      <c r="O11" s="47">
        <f t="shared" si="1"/>
        <v>66150543.890000001</v>
      </c>
      <c r="P11" s="47">
        <f t="shared" si="1"/>
        <v>2878760453.8200002</v>
      </c>
      <c r="Q11" s="48">
        <f>L11/J11</f>
        <v>1642.5653723394141</v>
      </c>
      <c r="R11" s="49"/>
      <c r="S11" s="40"/>
    </row>
    <row r="12" spans="1:19" s="90" customFormat="1" ht="12.75" hidden="1" customHeight="1" x14ac:dyDescent="0.25">
      <c r="A12" s="53"/>
      <c r="B12" s="55" t="s">
        <v>491</v>
      </c>
      <c r="C12" s="55"/>
      <c r="D12" s="53"/>
      <c r="E12" s="56"/>
      <c r="F12" s="53"/>
      <c r="G12" s="53"/>
      <c r="H12" s="53"/>
      <c r="I12" s="48"/>
      <c r="J12" s="48"/>
      <c r="K12" s="54"/>
      <c r="L12" s="48"/>
      <c r="M12" s="48"/>
      <c r="N12" s="48"/>
      <c r="O12" s="48"/>
      <c r="P12" s="48"/>
      <c r="Q12" s="48"/>
      <c r="R12" s="48"/>
      <c r="S12" s="53"/>
    </row>
    <row r="13" spans="1:19" ht="12.75" hidden="1" customHeight="1" x14ac:dyDescent="0.25">
      <c r="A13" s="40">
        <v>1</v>
      </c>
      <c r="B13" s="57" t="s">
        <v>46</v>
      </c>
      <c r="C13" s="58">
        <v>1985</v>
      </c>
      <c r="D13" s="40">
        <v>2010</v>
      </c>
      <c r="E13" s="59" t="s">
        <v>1514</v>
      </c>
      <c r="F13" s="1" t="s">
        <v>28</v>
      </c>
      <c r="G13" s="40">
        <v>5</v>
      </c>
      <c r="H13" s="40">
        <v>6</v>
      </c>
      <c r="I13" s="60">
        <v>4874</v>
      </c>
      <c r="J13" s="60">
        <v>4612.97</v>
      </c>
      <c r="K13" s="61">
        <v>245</v>
      </c>
      <c r="L13" s="49">
        <v>7662440.7300000004</v>
      </c>
      <c r="M13" s="49">
        <v>0</v>
      </c>
      <c r="N13" s="49">
        <v>766244.08</v>
      </c>
      <c r="O13" s="49">
        <v>344809.82</v>
      </c>
      <c r="P13" s="49">
        <f>L13-(M13+N13+O13)</f>
        <v>6551386.8300000001</v>
      </c>
      <c r="Q13" s="49">
        <f t="shared" ref="Q13:Q18" si="2">L13/J13</f>
        <v>1661.0645050802411</v>
      </c>
      <c r="R13" s="49">
        <v>26754.720000000001</v>
      </c>
      <c r="S13" s="62">
        <v>43100</v>
      </c>
    </row>
    <row r="14" spans="1:19" ht="12.75" hidden="1" customHeight="1" x14ac:dyDescent="0.25">
      <c r="A14" s="40">
        <v>2</v>
      </c>
      <c r="B14" s="57" t="s">
        <v>47</v>
      </c>
      <c r="C14" s="58">
        <v>1983</v>
      </c>
      <c r="D14" s="40">
        <v>0</v>
      </c>
      <c r="E14" s="59" t="s">
        <v>1514</v>
      </c>
      <c r="F14" s="1" t="s">
        <v>28</v>
      </c>
      <c r="G14" s="40">
        <v>5</v>
      </c>
      <c r="H14" s="40">
        <v>4</v>
      </c>
      <c r="I14" s="60">
        <v>3515.1</v>
      </c>
      <c r="J14" s="60">
        <v>3198.3</v>
      </c>
      <c r="K14" s="61">
        <v>161</v>
      </c>
      <c r="L14" s="49">
        <v>18256113.170000002</v>
      </c>
      <c r="M14" s="49">
        <v>0</v>
      </c>
      <c r="N14" s="49">
        <f>ROUND(L14*10%,2)</f>
        <v>1825611.32</v>
      </c>
      <c r="O14" s="49">
        <f>ROUND(N14*0.45,2)</f>
        <v>821525.09</v>
      </c>
      <c r="P14" s="49">
        <f>L14-(M14+N14+O14)</f>
        <v>15608976.760000002</v>
      </c>
      <c r="Q14" s="49">
        <f t="shared" si="2"/>
        <v>5708.0677766313356</v>
      </c>
      <c r="R14" s="49">
        <v>26754.720000000001</v>
      </c>
      <c r="S14" s="62">
        <v>43100</v>
      </c>
    </row>
    <row r="15" spans="1:19" ht="12.75" hidden="1" customHeight="1" x14ac:dyDescent="0.25">
      <c r="A15" s="40">
        <v>3</v>
      </c>
      <c r="B15" s="57" t="s">
        <v>48</v>
      </c>
      <c r="C15" s="58">
        <v>1984</v>
      </c>
      <c r="D15" s="40">
        <v>0</v>
      </c>
      <c r="E15" s="59" t="s">
        <v>1514</v>
      </c>
      <c r="F15" s="1" t="s">
        <v>28</v>
      </c>
      <c r="G15" s="40">
        <v>5</v>
      </c>
      <c r="H15" s="40">
        <v>6</v>
      </c>
      <c r="I15" s="60">
        <v>5030.5</v>
      </c>
      <c r="J15" s="60">
        <v>4564.6000000000004</v>
      </c>
      <c r="K15" s="61">
        <v>248</v>
      </c>
      <c r="L15" s="49">
        <v>20567873.739999998</v>
      </c>
      <c r="M15" s="49">
        <v>0</v>
      </c>
      <c r="N15" s="49">
        <v>2056787.39</v>
      </c>
      <c r="O15" s="49">
        <v>925554.32</v>
      </c>
      <c r="P15" s="49">
        <f>L15-(M15+N15+O15)</f>
        <v>17585532.029999997</v>
      </c>
      <c r="Q15" s="49">
        <f t="shared" si="2"/>
        <v>4505.9531481400336</v>
      </c>
      <c r="R15" s="49">
        <v>26754.720000000001</v>
      </c>
      <c r="S15" s="62">
        <v>43100</v>
      </c>
    </row>
    <row r="16" spans="1:19" s="3" customFormat="1" ht="12.75" hidden="1" customHeight="1" x14ac:dyDescent="0.25">
      <c r="A16" s="40">
        <v>4</v>
      </c>
      <c r="B16" s="57" t="s">
        <v>49</v>
      </c>
      <c r="C16" s="58">
        <v>1986</v>
      </c>
      <c r="D16" s="40">
        <v>0</v>
      </c>
      <c r="E16" s="59" t="s">
        <v>1514</v>
      </c>
      <c r="F16" s="1" t="s">
        <v>28</v>
      </c>
      <c r="G16" s="40">
        <v>5</v>
      </c>
      <c r="H16" s="40">
        <v>4</v>
      </c>
      <c r="I16" s="60">
        <v>3580.2</v>
      </c>
      <c r="J16" s="60">
        <v>3232.8</v>
      </c>
      <c r="K16" s="61">
        <v>178</v>
      </c>
      <c r="L16" s="49">
        <v>950747.54</v>
      </c>
      <c r="M16" s="49">
        <v>0</v>
      </c>
      <c r="N16" s="49">
        <f>ROUND(L16*10%,2)</f>
        <v>95074.75</v>
      </c>
      <c r="O16" s="49">
        <v>42783.63</v>
      </c>
      <c r="P16" s="49">
        <f>L16-(M16+N16+O16)</f>
        <v>812889.16</v>
      </c>
      <c r="Q16" s="49">
        <f t="shared" si="2"/>
        <v>294.094141301658</v>
      </c>
      <c r="R16" s="49">
        <v>26754.720000000001</v>
      </c>
      <c r="S16" s="62">
        <v>43100</v>
      </c>
    </row>
    <row r="17" spans="1:19" s="3" customFormat="1" ht="12.75" hidden="1" customHeight="1" x14ac:dyDescent="0.25">
      <c r="A17" s="40">
        <v>5</v>
      </c>
      <c r="B17" s="57" t="s">
        <v>1172</v>
      </c>
      <c r="C17" s="58">
        <v>1980</v>
      </c>
      <c r="D17" s="40">
        <v>0</v>
      </c>
      <c r="E17" s="59" t="s">
        <v>1514</v>
      </c>
      <c r="F17" s="1" t="s">
        <v>28</v>
      </c>
      <c r="G17" s="40">
        <v>5</v>
      </c>
      <c r="H17" s="40">
        <v>6</v>
      </c>
      <c r="I17" s="60">
        <v>4989.8</v>
      </c>
      <c r="J17" s="60">
        <v>4565.99</v>
      </c>
      <c r="K17" s="61">
        <v>193</v>
      </c>
      <c r="L17" s="49">
        <v>10689831.220000001</v>
      </c>
      <c r="M17" s="49">
        <v>0</v>
      </c>
      <c r="N17" s="49">
        <v>0</v>
      </c>
      <c r="O17" s="49">
        <f>ROUND(N17*0.45,2)</f>
        <v>0</v>
      </c>
      <c r="P17" s="49">
        <f>L17-(M17+N17+O17)</f>
        <v>10689831.220000001</v>
      </c>
      <c r="Q17" s="49">
        <f t="shared" si="2"/>
        <v>2341.1858589265421</v>
      </c>
      <c r="R17" s="49">
        <v>26754.720000000001</v>
      </c>
      <c r="S17" s="62">
        <v>43100</v>
      </c>
    </row>
    <row r="18" spans="1:19" s="90" customFormat="1" ht="15" hidden="1" customHeight="1" x14ac:dyDescent="0.25">
      <c r="A18" s="53"/>
      <c r="B18" s="9" t="s">
        <v>50</v>
      </c>
      <c r="C18" s="9"/>
      <c r="D18" s="53"/>
      <c r="E18" s="56"/>
      <c r="F18" s="53"/>
      <c r="G18" s="53"/>
      <c r="H18" s="53"/>
      <c r="I18" s="63">
        <f>ROUND(SUM(I13:I17),2)</f>
        <v>21989.599999999999</v>
      </c>
      <c r="J18" s="63">
        <f t="shared" ref="J18:P18" si="3">ROUND(SUM(J13:J17),2)</f>
        <v>20174.66</v>
      </c>
      <c r="K18" s="54">
        <f t="shared" si="3"/>
        <v>1025</v>
      </c>
      <c r="L18" s="48">
        <f>ROUND(SUM(L13:L17),2)</f>
        <v>58127006.399999999</v>
      </c>
      <c r="M18" s="48">
        <f t="shared" si="3"/>
        <v>0</v>
      </c>
      <c r="N18" s="48">
        <v>4743717.54</v>
      </c>
      <c r="O18" s="48">
        <f t="shared" si="3"/>
        <v>2134672.86</v>
      </c>
      <c r="P18" s="48">
        <f t="shared" si="3"/>
        <v>51248616</v>
      </c>
      <c r="Q18" s="48">
        <f t="shared" si="2"/>
        <v>2881.1888973593605</v>
      </c>
      <c r="R18" s="48"/>
      <c r="S18" s="64"/>
    </row>
    <row r="19" spans="1:19" s="90" customFormat="1" ht="15" hidden="1" customHeight="1" x14ac:dyDescent="0.25">
      <c r="A19" s="53"/>
      <c r="B19" s="65" t="s">
        <v>64</v>
      </c>
      <c r="C19" s="66"/>
      <c r="D19" s="53"/>
      <c r="E19" s="46"/>
      <c r="F19" s="46"/>
      <c r="G19" s="53"/>
      <c r="H19" s="53"/>
      <c r="I19" s="63"/>
      <c r="J19" s="63"/>
      <c r="K19" s="54"/>
      <c r="L19" s="47"/>
      <c r="M19" s="47"/>
      <c r="N19" s="47"/>
      <c r="O19" s="47"/>
      <c r="P19" s="47"/>
      <c r="Q19" s="48"/>
      <c r="R19" s="48"/>
      <c r="S19" s="64"/>
    </row>
    <row r="20" spans="1:19" s="197" customFormat="1" ht="12.75" hidden="1" customHeight="1" x14ac:dyDescent="0.25">
      <c r="A20" s="40">
        <v>6</v>
      </c>
      <c r="B20" s="57" t="s">
        <v>52</v>
      </c>
      <c r="C20" s="40">
        <v>1968</v>
      </c>
      <c r="D20" s="40">
        <v>0</v>
      </c>
      <c r="E20" s="59" t="s">
        <v>1514</v>
      </c>
      <c r="F20" s="1" t="s">
        <v>51</v>
      </c>
      <c r="G20" s="40">
        <v>2</v>
      </c>
      <c r="H20" s="40">
        <v>2</v>
      </c>
      <c r="I20" s="60">
        <v>538.4</v>
      </c>
      <c r="J20" s="60">
        <v>498.9</v>
      </c>
      <c r="K20" s="61">
        <v>22</v>
      </c>
      <c r="L20" s="49">
        <v>213346.36</v>
      </c>
      <c r="M20" s="49">
        <v>0</v>
      </c>
      <c r="N20" s="49">
        <v>0</v>
      </c>
      <c r="O20" s="49">
        <v>8386.0300000000007</v>
      </c>
      <c r="P20" s="49">
        <f t="shared" ref="P20:P36" si="4">L20-(M20+N20+O20)</f>
        <v>204960.33</v>
      </c>
      <c r="Q20" s="49">
        <f t="shared" ref="Q20:Q37" si="5">L20/J20</f>
        <v>427.63351373020646</v>
      </c>
      <c r="R20" s="49">
        <v>10225.51</v>
      </c>
      <c r="S20" s="62">
        <v>43100</v>
      </c>
    </row>
    <row r="21" spans="1:19" s="197" customFormat="1" ht="12.75" hidden="1" customHeight="1" x14ac:dyDescent="0.25">
      <c r="A21" s="40">
        <v>7</v>
      </c>
      <c r="B21" s="57" t="s">
        <v>53</v>
      </c>
      <c r="C21" s="40">
        <v>1968</v>
      </c>
      <c r="D21" s="40">
        <v>0</v>
      </c>
      <c r="E21" s="59" t="s">
        <v>1514</v>
      </c>
      <c r="F21" s="1" t="s">
        <v>51</v>
      </c>
      <c r="G21" s="40">
        <v>2</v>
      </c>
      <c r="H21" s="40">
        <v>2</v>
      </c>
      <c r="I21" s="60">
        <v>544.79999999999995</v>
      </c>
      <c r="J21" s="60">
        <v>504.04</v>
      </c>
      <c r="K21" s="61">
        <v>25</v>
      </c>
      <c r="L21" s="49">
        <v>215403.1</v>
      </c>
      <c r="M21" s="49">
        <v>0</v>
      </c>
      <c r="N21" s="49">
        <v>0</v>
      </c>
      <c r="O21" s="49">
        <v>8461.0300000000007</v>
      </c>
      <c r="P21" s="49">
        <f t="shared" si="4"/>
        <v>206942.07</v>
      </c>
      <c r="Q21" s="49">
        <f t="shared" si="5"/>
        <v>427.35318625505914</v>
      </c>
      <c r="R21" s="49">
        <v>10225.51</v>
      </c>
      <c r="S21" s="62">
        <v>43100</v>
      </c>
    </row>
    <row r="22" spans="1:19" s="198" customFormat="1" ht="12.75" hidden="1" customHeight="1" x14ac:dyDescent="0.25">
      <c r="A22" s="40">
        <v>8</v>
      </c>
      <c r="B22" s="57" t="s">
        <v>54</v>
      </c>
      <c r="C22" s="40">
        <v>1969</v>
      </c>
      <c r="D22" s="40">
        <v>0</v>
      </c>
      <c r="E22" s="59" t="s">
        <v>1514</v>
      </c>
      <c r="F22" s="1" t="s">
        <v>51</v>
      </c>
      <c r="G22" s="40">
        <v>2</v>
      </c>
      <c r="H22" s="40">
        <v>2</v>
      </c>
      <c r="I22" s="60">
        <v>541.1</v>
      </c>
      <c r="J22" s="60">
        <v>501.19</v>
      </c>
      <c r="K22" s="61">
        <v>31</v>
      </c>
      <c r="L22" s="49">
        <v>224714.48</v>
      </c>
      <c r="M22" s="49">
        <v>0</v>
      </c>
      <c r="N22" s="49">
        <v>0</v>
      </c>
      <c r="O22" s="49">
        <v>8826.7800000000007</v>
      </c>
      <c r="P22" s="49">
        <f t="shared" si="4"/>
        <v>215887.7</v>
      </c>
      <c r="Q22" s="49">
        <f t="shared" si="5"/>
        <v>448.36185877611285</v>
      </c>
      <c r="R22" s="49">
        <v>10225.51</v>
      </c>
      <c r="S22" s="62">
        <v>43100</v>
      </c>
    </row>
    <row r="23" spans="1:19" s="198" customFormat="1" ht="12.75" hidden="1" customHeight="1" x14ac:dyDescent="0.25">
      <c r="A23" s="40">
        <v>9</v>
      </c>
      <c r="B23" s="57" t="s">
        <v>55</v>
      </c>
      <c r="C23" s="40">
        <v>1970</v>
      </c>
      <c r="D23" s="40">
        <v>0</v>
      </c>
      <c r="E23" s="59" t="s">
        <v>1514</v>
      </c>
      <c r="F23" s="1" t="s">
        <v>51</v>
      </c>
      <c r="G23" s="40">
        <v>2</v>
      </c>
      <c r="H23" s="40">
        <v>2</v>
      </c>
      <c r="I23" s="60">
        <v>540.29999999999995</v>
      </c>
      <c r="J23" s="60">
        <v>499.4</v>
      </c>
      <c r="K23" s="61">
        <v>23</v>
      </c>
      <c r="L23" s="49">
        <v>503021.02</v>
      </c>
      <c r="M23" s="49">
        <v>0</v>
      </c>
      <c r="N23" s="49">
        <v>0</v>
      </c>
      <c r="O23" s="49">
        <v>19758.665665599998</v>
      </c>
      <c r="P23" s="49">
        <f t="shared" si="4"/>
        <v>483262.35433440004</v>
      </c>
      <c r="Q23" s="49">
        <f t="shared" si="5"/>
        <v>1007.2507408890669</v>
      </c>
      <c r="R23" s="49">
        <v>10225.51</v>
      </c>
      <c r="S23" s="62">
        <v>43100</v>
      </c>
    </row>
    <row r="24" spans="1:19" s="198" customFormat="1" ht="12.75" hidden="1" customHeight="1" x14ac:dyDescent="0.25">
      <c r="A24" s="40">
        <v>10</v>
      </c>
      <c r="B24" s="57" t="s">
        <v>56</v>
      </c>
      <c r="C24" s="40">
        <v>1972</v>
      </c>
      <c r="D24" s="40">
        <v>0</v>
      </c>
      <c r="E24" s="59" t="s">
        <v>1514</v>
      </c>
      <c r="F24" s="1" t="s">
        <v>51</v>
      </c>
      <c r="G24" s="40">
        <v>2</v>
      </c>
      <c r="H24" s="40">
        <v>2</v>
      </c>
      <c r="I24" s="60">
        <v>551.70000000000005</v>
      </c>
      <c r="J24" s="60">
        <v>504.06</v>
      </c>
      <c r="K24" s="61">
        <v>16</v>
      </c>
      <c r="L24" s="49">
        <v>552306.07999999996</v>
      </c>
      <c r="M24" s="49">
        <v>0</v>
      </c>
      <c r="N24" s="49">
        <v>0</v>
      </c>
      <c r="O24" s="49">
        <v>21694.58</v>
      </c>
      <c r="P24" s="49">
        <f t="shared" si="4"/>
        <v>530611.5</v>
      </c>
      <c r="Q24" s="49">
        <f t="shared" si="5"/>
        <v>1095.7149545689003</v>
      </c>
      <c r="R24" s="49">
        <v>10225.51</v>
      </c>
      <c r="S24" s="62">
        <v>43100</v>
      </c>
    </row>
    <row r="25" spans="1:19" s="198" customFormat="1" ht="12.75" hidden="1" customHeight="1" x14ac:dyDescent="0.25">
      <c r="A25" s="40">
        <v>11</v>
      </c>
      <c r="B25" s="57" t="s">
        <v>57</v>
      </c>
      <c r="C25" s="40">
        <v>1971</v>
      </c>
      <c r="D25" s="40">
        <v>0</v>
      </c>
      <c r="E25" s="59" t="s">
        <v>1514</v>
      </c>
      <c r="F25" s="1" t="s">
        <v>51</v>
      </c>
      <c r="G25" s="40">
        <v>2</v>
      </c>
      <c r="H25" s="40">
        <v>2</v>
      </c>
      <c r="I25" s="60">
        <v>538.4</v>
      </c>
      <c r="J25" s="60">
        <v>497.76</v>
      </c>
      <c r="K25" s="61">
        <v>20</v>
      </c>
      <c r="L25" s="49">
        <v>1554232.28</v>
      </c>
      <c r="M25" s="49">
        <v>0</v>
      </c>
      <c r="N25" s="49">
        <f>ROUND(L25*10%,2)</f>
        <v>155423.23000000001</v>
      </c>
      <c r="O25" s="49">
        <v>61050.239999999998</v>
      </c>
      <c r="P25" s="49">
        <f t="shared" si="4"/>
        <v>1337758.81</v>
      </c>
      <c r="Q25" s="49">
        <f t="shared" si="5"/>
        <v>3122.4531501125043</v>
      </c>
      <c r="R25" s="49">
        <v>10225.51</v>
      </c>
      <c r="S25" s="62">
        <v>43100</v>
      </c>
    </row>
    <row r="26" spans="1:19" s="198" customFormat="1" ht="12.75" hidden="1" customHeight="1" x14ac:dyDescent="0.25">
      <c r="A26" s="40">
        <v>12</v>
      </c>
      <c r="B26" s="57" t="s">
        <v>58</v>
      </c>
      <c r="C26" s="40">
        <v>1972</v>
      </c>
      <c r="D26" s="40">
        <v>0</v>
      </c>
      <c r="E26" s="59" t="s">
        <v>1514</v>
      </c>
      <c r="F26" s="1" t="s">
        <v>51</v>
      </c>
      <c r="G26" s="40">
        <v>2</v>
      </c>
      <c r="H26" s="40">
        <v>2</v>
      </c>
      <c r="I26" s="60">
        <v>536.29999999999995</v>
      </c>
      <c r="J26" s="60">
        <v>493.1</v>
      </c>
      <c r="K26" s="61">
        <v>26</v>
      </c>
      <c r="L26" s="49">
        <v>692998.66</v>
      </c>
      <c r="M26" s="49">
        <v>0</v>
      </c>
      <c r="N26" s="49">
        <v>0</v>
      </c>
      <c r="O26" s="49">
        <v>27220.99</v>
      </c>
      <c r="P26" s="49">
        <f t="shared" si="4"/>
        <v>665777.67000000004</v>
      </c>
      <c r="Q26" s="49">
        <f t="shared" si="5"/>
        <v>1405.3917258162644</v>
      </c>
      <c r="R26" s="49">
        <v>10225.51</v>
      </c>
      <c r="S26" s="62">
        <v>43100</v>
      </c>
    </row>
    <row r="27" spans="1:19" s="198" customFormat="1" ht="12.75" hidden="1" customHeight="1" x14ac:dyDescent="0.25">
      <c r="A27" s="40">
        <v>13</v>
      </c>
      <c r="B27" s="57" t="s">
        <v>59</v>
      </c>
      <c r="C27" s="40">
        <v>1969</v>
      </c>
      <c r="D27" s="40">
        <v>0</v>
      </c>
      <c r="E27" s="59" t="s">
        <v>1514</v>
      </c>
      <c r="F27" s="1" t="s">
        <v>51</v>
      </c>
      <c r="G27" s="40">
        <v>2</v>
      </c>
      <c r="H27" s="40">
        <v>2</v>
      </c>
      <c r="I27" s="60">
        <v>543.70000000000005</v>
      </c>
      <c r="J27" s="60">
        <v>499.9</v>
      </c>
      <c r="K27" s="61">
        <v>20</v>
      </c>
      <c r="L27" s="49">
        <v>253963.14</v>
      </c>
      <c r="M27" s="49">
        <v>0</v>
      </c>
      <c r="N27" s="49">
        <v>0</v>
      </c>
      <c r="O27" s="49">
        <v>9975.67</v>
      </c>
      <c r="P27" s="49">
        <f t="shared" si="4"/>
        <v>243987.47</v>
      </c>
      <c r="Q27" s="49">
        <f t="shared" si="5"/>
        <v>508.02788557711546</v>
      </c>
      <c r="R27" s="49">
        <v>10225.51</v>
      </c>
      <c r="S27" s="62">
        <v>43100</v>
      </c>
    </row>
    <row r="28" spans="1:19" s="198" customFormat="1" ht="12.75" hidden="1" customHeight="1" x14ac:dyDescent="0.25">
      <c r="A28" s="40">
        <v>14</v>
      </c>
      <c r="B28" s="57" t="s">
        <v>60</v>
      </c>
      <c r="C28" s="40">
        <v>1974</v>
      </c>
      <c r="D28" s="40">
        <v>0</v>
      </c>
      <c r="E28" s="59" t="s">
        <v>1514</v>
      </c>
      <c r="F28" s="1" t="s">
        <v>51</v>
      </c>
      <c r="G28" s="40">
        <v>2</v>
      </c>
      <c r="H28" s="40">
        <v>2</v>
      </c>
      <c r="I28" s="60">
        <v>543.4</v>
      </c>
      <c r="J28" s="60">
        <v>492.21</v>
      </c>
      <c r="K28" s="61">
        <v>26</v>
      </c>
      <c r="L28" s="49">
        <v>2012418.02</v>
      </c>
      <c r="M28" s="49">
        <v>0</v>
      </c>
      <c r="N28" s="49">
        <v>201241.81</v>
      </c>
      <c r="O28" s="49">
        <f t="shared" ref="O28" si="6">ROUND(L28*0.045,2)</f>
        <v>90558.81</v>
      </c>
      <c r="P28" s="49">
        <f t="shared" si="4"/>
        <v>1720617.4</v>
      </c>
      <c r="Q28" s="49">
        <f t="shared" si="5"/>
        <v>4088.535421872778</v>
      </c>
      <c r="R28" s="49">
        <v>10225.51</v>
      </c>
      <c r="S28" s="62">
        <v>43100</v>
      </c>
    </row>
    <row r="29" spans="1:19" s="198" customFormat="1" ht="12.75" hidden="1" customHeight="1" x14ac:dyDescent="0.25">
      <c r="A29" s="40">
        <v>15</v>
      </c>
      <c r="B29" s="57" t="s">
        <v>1173</v>
      </c>
      <c r="C29" s="40">
        <v>1981</v>
      </c>
      <c r="D29" s="40">
        <v>0</v>
      </c>
      <c r="E29" s="59" t="s">
        <v>1514</v>
      </c>
      <c r="F29" s="1" t="s">
        <v>51</v>
      </c>
      <c r="G29" s="40">
        <v>2</v>
      </c>
      <c r="H29" s="40">
        <v>3</v>
      </c>
      <c r="I29" s="60">
        <v>815</v>
      </c>
      <c r="J29" s="60">
        <v>734</v>
      </c>
      <c r="K29" s="61">
        <v>25</v>
      </c>
      <c r="L29" s="49">
        <v>2176815.38</v>
      </c>
      <c r="M29" s="49">
        <v>0</v>
      </c>
      <c r="N29" s="49">
        <v>0</v>
      </c>
      <c r="O29" s="49">
        <v>0</v>
      </c>
      <c r="P29" s="49">
        <f t="shared" si="4"/>
        <v>2176815.38</v>
      </c>
      <c r="Q29" s="49">
        <f t="shared" si="5"/>
        <v>2965.6885286103543</v>
      </c>
      <c r="R29" s="49">
        <v>10225.51</v>
      </c>
      <c r="S29" s="62">
        <v>43100</v>
      </c>
    </row>
    <row r="30" spans="1:19" s="198" customFormat="1" ht="12.75" hidden="1" customHeight="1" x14ac:dyDescent="0.25">
      <c r="A30" s="40">
        <v>16</v>
      </c>
      <c r="B30" s="57" t="s">
        <v>1175</v>
      </c>
      <c r="C30" s="40">
        <v>1969</v>
      </c>
      <c r="D30" s="40">
        <v>1995</v>
      </c>
      <c r="E30" s="59" t="s">
        <v>1514</v>
      </c>
      <c r="F30" s="1" t="s">
        <v>51</v>
      </c>
      <c r="G30" s="40">
        <v>2</v>
      </c>
      <c r="H30" s="40">
        <v>2</v>
      </c>
      <c r="I30" s="60">
        <v>547.9</v>
      </c>
      <c r="J30" s="60">
        <v>507.1</v>
      </c>
      <c r="K30" s="61">
        <v>22</v>
      </c>
      <c r="L30" s="49">
        <v>1628742</v>
      </c>
      <c r="M30" s="49">
        <v>0</v>
      </c>
      <c r="N30" s="49">
        <v>0</v>
      </c>
      <c r="O30" s="49">
        <v>0</v>
      </c>
      <c r="P30" s="49">
        <f t="shared" si="4"/>
        <v>1628742</v>
      </c>
      <c r="Q30" s="49">
        <f t="shared" si="5"/>
        <v>3211.8753697495563</v>
      </c>
      <c r="R30" s="49">
        <v>10225.51</v>
      </c>
      <c r="S30" s="62">
        <v>43100</v>
      </c>
    </row>
    <row r="31" spans="1:19" s="198" customFormat="1" ht="12.75" hidden="1" customHeight="1" x14ac:dyDescent="0.25">
      <c r="A31" s="40">
        <v>17</v>
      </c>
      <c r="B31" s="57" t="s">
        <v>1176</v>
      </c>
      <c r="C31" s="40">
        <v>1968</v>
      </c>
      <c r="D31" s="40">
        <v>1997</v>
      </c>
      <c r="E31" s="59" t="s">
        <v>1514</v>
      </c>
      <c r="F31" s="1" t="s">
        <v>51</v>
      </c>
      <c r="G31" s="40">
        <v>2</v>
      </c>
      <c r="H31" s="40">
        <v>2</v>
      </c>
      <c r="I31" s="60">
        <v>533.9</v>
      </c>
      <c r="J31" s="60">
        <v>492.7</v>
      </c>
      <c r="K31" s="61">
        <v>21</v>
      </c>
      <c r="L31" s="49">
        <v>183659.6</v>
      </c>
      <c r="M31" s="49">
        <v>0</v>
      </c>
      <c r="N31" s="49">
        <v>0</v>
      </c>
      <c r="O31" s="49">
        <v>0</v>
      </c>
      <c r="P31" s="49">
        <f t="shared" si="4"/>
        <v>183659.6</v>
      </c>
      <c r="Q31" s="49">
        <f t="shared" si="5"/>
        <v>372.76151816521212</v>
      </c>
      <c r="R31" s="49">
        <v>10225.51</v>
      </c>
      <c r="S31" s="62">
        <v>43100</v>
      </c>
    </row>
    <row r="32" spans="1:19" s="198" customFormat="1" ht="12.75" hidden="1" customHeight="1" x14ac:dyDescent="0.25">
      <c r="A32" s="40">
        <v>18</v>
      </c>
      <c r="B32" s="57" t="s">
        <v>1174</v>
      </c>
      <c r="C32" s="40">
        <v>1980</v>
      </c>
      <c r="D32" s="40">
        <v>0</v>
      </c>
      <c r="E32" s="59" t="s">
        <v>1514</v>
      </c>
      <c r="F32" s="1" t="s">
        <v>51</v>
      </c>
      <c r="G32" s="40">
        <v>2</v>
      </c>
      <c r="H32" s="40">
        <v>3</v>
      </c>
      <c r="I32" s="60">
        <v>832.6</v>
      </c>
      <c r="J32" s="60">
        <v>751.6</v>
      </c>
      <c r="K32" s="61">
        <v>33</v>
      </c>
      <c r="L32" s="49">
        <v>210571</v>
      </c>
      <c r="M32" s="49">
        <v>0</v>
      </c>
      <c r="N32" s="49">
        <v>0</v>
      </c>
      <c r="O32" s="49">
        <v>0</v>
      </c>
      <c r="P32" s="49">
        <f t="shared" si="4"/>
        <v>210571</v>
      </c>
      <c r="Q32" s="49">
        <f t="shared" si="5"/>
        <v>280.16365087812665</v>
      </c>
      <c r="R32" s="49">
        <v>10225.51</v>
      </c>
      <c r="S32" s="62">
        <v>43100</v>
      </c>
    </row>
    <row r="33" spans="1:19" s="198" customFormat="1" ht="12.75" hidden="1" customHeight="1" x14ac:dyDescent="0.25">
      <c r="A33" s="40">
        <v>19</v>
      </c>
      <c r="B33" s="57" t="s">
        <v>61</v>
      </c>
      <c r="C33" s="40">
        <v>1976</v>
      </c>
      <c r="D33" s="40">
        <v>1991</v>
      </c>
      <c r="E33" s="59" t="s">
        <v>1514</v>
      </c>
      <c r="F33" s="1" t="s">
        <v>51</v>
      </c>
      <c r="G33" s="40">
        <v>2</v>
      </c>
      <c r="H33" s="40">
        <v>2</v>
      </c>
      <c r="I33" s="60">
        <v>496.8</v>
      </c>
      <c r="J33" s="60">
        <v>495.3</v>
      </c>
      <c r="K33" s="61">
        <v>28</v>
      </c>
      <c r="L33" s="49">
        <v>1716125.92</v>
      </c>
      <c r="M33" s="49">
        <v>0</v>
      </c>
      <c r="N33" s="49">
        <v>0</v>
      </c>
      <c r="O33" s="49">
        <v>77225.66</v>
      </c>
      <c r="P33" s="49">
        <f t="shared" si="4"/>
        <v>1638900.26</v>
      </c>
      <c r="Q33" s="49">
        <f t="shared" si="5"/>
        <v>3464.8211588935997</v>
      </c>
      <c r="R33" s="49">
        <v>10225.51</v>
      </c>
      <c r="S33" s="62">
        <v>43100</v>
      </c>
    </row>
    <row r="34" spans="1:19" s="198" customFormat="1" ht="12.75" hidden="1" customHeight="1" x14ac:dyDescent="0.25">
      <c r="A34" s="40">
        <v>20</v>
      </c>
      <c r="B34" s="57" t="s">
        <v>62</v>
      </c>
      <c r="C34" s="40">
        <v>1990</v>
      </c>
      <c r="D34" s="40">
        <v>0</v>
      </c>
      <c r="E34" s="59" t="s">
        <v>1514</v>
      </c>
      <c r="F34" s="1" t="s">
        <v>51</v>
      </c>
      <c r="G34" s="40">
        <v>2</v>
      </c>
      <c r="H34" s="40">
        <v>2</v>
      </c>
      <c r="I34" s="60">
        <v>855.3</v>
      </c>
      <c r="J34" s="60">
        <v>855.3</v>
      </c>
      <c r="K34" s="61">
        <v>24</v>
      </c>
      <c r="L34" s="49">
        <v>92238.24</v>
      </c>
      <c r="M34" s="49">
        <v>0</v>
      </c>
      <c r="N34" s="49">
        <v>0</v>
      </c>
      <c r="O34" s="49">
        <v>0</v>
      </c>
      <c r="P34" s="49">
        <f t="shared" si="4"/>
        <v>92238.24</v>
      </c>
      <c r="Q34" s="49">
        <f t="shared" si="5"/>
        <v>107.84314275692741</v>
      </c>
      <c r="R34" s="49">
        <v>10225.51</v>
      </c>
      <c r="S34" s="62">
        <v>43100</v>
      </c>
    </row>
    <row r="35" spans="1:19" s="198" customFormat="1" ht="12.75" hidden="1" customHeight="1" x14ac:dyDescent="0.25">
      <c r="A35" s="40">
        <v>21</v>
      </c>
      <c r="B35" s="57" t="s">
        <v>829</v>
      </c>
      <c r="C35" s="40">
        <v>1976</v>
      </c>
      <c r="D35" s="40">
        <v>0</v>
      </c>
      <c r="E35" s="59" t="s">
        <v>1514</v>
      </c>
      <c r="F35" s="1" t="s">
        <v>51</v>
      </c>
      <c r="G35" s="40">
        <v>2</v>
      </c>
      <c r="H35" s="40">
        <v>3</v>
      </c>
      <c r="I35" s="60">
        <v>797.2</v>
      </c>
      <c r="J35" s="60">
        <v>749.7</v>
      </c>
      <c r="K35" s="61">
        <v>35</v>
      </c>
      <c r="L35" s="49">
        <v>28324.6</v>
      </c>
      <c r="M35" s="49">
        <v>0</v>
      </c>
      <c r="N35" s="49">
        <v>0</v>
      </c>
      <c r="O35" s="49">
        <v>0</v>
      </c>
      <c r="P35" s="49">
        <f t="shared" si="4"/>
        <v>28324.6</v>
      </c>
      <c r="Q35" s="49">
        <f t="shared" si="5"/>
        <v>37.781245831665998</v>
      </c>
      <c r="R35" s="49">
        <v>10225.51</v>
      </c>
      <c r="S35" s="62">
        <v>43100</v>
      </c>
    </row>
    <row r="36" spans="1:19" s="198" customFormat="1" ht="25.5" hidden="1" customHeight="1" x14ac:dyDescent="0.25">
      <c r="A36" s="40">
        <v>22</v>
      </c>
      <c r="B36" s="57" t="s">
        <v>1177</v>
      </c>
      <c r="C36" s="40">
        <v>1981</v>
      </c>
      <c r="D36" s="40">
        <v>0</v>
      </c>
      <c r="E36" s="59" t="s">
        <v>1514</v>
      </c>
      <c r="F36" s="1" t="s">
        <v>51</v>
      </c>
      <c r="G36" s="40">
        <v>2</v>
      </c>
      <c r="H36" s="40">
        <v>3</v>
      </c>
      <c r="I36" s="60">
        <v>837.7</v>
      </c>
      <c r="J36" s="60">
        <v>747.1</v>
      </c>
      <c r="K36" s="61">
        <v>39</v>
      </c>
      <c r="L36" s="49">
        <v>9832</v>
      </c>
      <c r="M36" s="49">
        <v>0</v>
      </c>
      <c r="N36" s="49">
        <v>0</v>
      </c>
      <c r="O36" s="49">
        <v>0</v>
      </c>
      <c r="P36" s="49">
        <f t="shared" si="4"/>
        <v>9832</v>
      </c>
      <c r="Q36" s="49">
        <f t="shared" si="5"/>
        <v>13.160219515459778</v>
      </c>
      <c r="R36" s="49">
        <v>10225.51</v>
      </c>
      <c r="S36" s="62">
        <v>43100</v>
      </c>
    </row>
    <row r="37" spans="1:19" s="197" customFormat="1" ht="12.75" hidden="1" customHeight="1" x14ac:dyDescent="0.25">
      <c r="A37" s="53"/>
      <c r="B37" s="50" t="s">
        <v>63</v>
      </c>
      <c r="C37" s="52"/>
      <c r="D37" s="53"/>
      <c r="E37" s="56"/>
      <c r="F37" s="53"/>
      <c r="G37" s="53"/>
      <c r="H37" s="53"/>
      <c r="I37" s="47">
        <f>ROUND(SUM(I20:I36),2)</f>
        <v>10594.5</v>
      </c>
      <c r="J37" s="47">
        <f t="shared" ref="J37:P37" si="7">ROUND(SUM(J20:J36),2)</f>
        <v>9823.36</v>
      </c>
      <c r="K37" s="54">
        <f t="shared" si="7"/>
        <v>436</v>
      </c>
      <c r="L37" s="47">
        <f>ROUND(SUM(L20:L36),2)</f>
        <v>12268711.880000001</v>
      </c>
      <c r="M37" s="47">
        <f t="shared" si="7"/>
        <v>0</v>
      </c>
      <c r="N37" s="47">
        <v>356665.04</v>
      </c>
      <c r="O37" s="47">
        <f t="shared" si="7"/>
        <v>333158.46000000002</v>
      </c>
      <c r="P37" s="47">
        <f t="shared" si="7"/>
        <v>11578888.380000001</v>
      </c>
      <c r="Q37" s="48">
        <f t="shared" si="5"/>
        <v>1248.9323286533324</v>
      </c>
      <c r="R37" s="48"/>
      <c r="S37" s="53"/>
    </row>
    <row r="38" spans="1:19" s="90" customFormat="1" ht="15" hidden="1" customHeight="1" x14ac:dyDescent="0.25">
      <c r="A38" s="53"/>
      <c r="B38" s="65" t="s">
        <v>89</v>
      </c>
      <c r="C38" s="66"/>
      <c r="D38" s="53"/>
      <c r="E38" s="46"/>
      <c r="F38" s="46"/>
      <c r="G38" s="53"/>
      <c r="H38" s="53"/>
      <c r="I38" s="63"/>
      <c r="J38" s="63"/>
      <c r="K38" s="54"/>
      <c r="L38" s="47"/>
      <c r="M38" s="47"/>
      <c r="N38" s="47"/>
      <c r="O38" s="47"/>
      <c r="P38" s="47"/>
      <c r="Q38" s="48"/>
      <c r="R38" s="48"/>
      <c r="S38" s="64"/>
    </row>
    <row r="39" spans="1:19" s="3" customFormat="1" ht="12.75" hidden="1" customHeight="1" x14ac:dyDescent="0.25">
      <c r="A39" s="40">
        <v>23</v>
      </c>
      <c r="B39" s="57" t="s">
        <v>85</v>
      </c>
      <c r="C39" s="58">
        <v>1987</v>
      </c>
      <c r="D39" s="40">
        <v>0</v>
      </c>
      <c r="E39" s="59" t="s">
        <v>1514</v>
      </c>
      <c r="F39" s="1" t="s">
        <v>28</v>
      </c>
      <c r="G39" s="40">
        <v>3</v>
      </c>
      <c r="H39" s="40">
        <v>2</v>
      </c>
      <c r="I39" s="67">
        <v>1107.9000000000001</v>
      </c>
      <c r="J39" s="60">
        <v>876.2</v>
      </c>
      <c r="K39" s="61">
        <v>38</v>
      </c>
      <c r="L39" s="39">
        <v>41868.76</v>
      </c>
      <c r="M39" s="49">
        <v>0</v>
      </c>
      <c r="N39" s="49">
        <v>0</v>
      </c>
      <c r="O39" s="49">
        <v>0</v>
      </c>
      <c r="P39" s="49">
        <f>L39-(M39+N39+O39)</f>
        <v>41868.76</v>
      </c>
      <c r="Q39" s="49">
        <f>L39/J39</f>
        <v>47.784478429582286</v>
      </c>
      <c r="R39" s="49">
        <v>26754.720000000001</v>
      </c>
      <c r="S39" s="62">
        <v>43100</v>
      </c>
    </row>
    <row r="40" spans="1:19" s="3" customFormat="1" ht="12.75" hidden="1" customHeight="1" x14ac:dyDescent="0.25">
      <c r="A40" s="40">
        <v>24</v>
      </c>
      <c r="B40" s="57" t="s">
        <v>86</v>
      </c>
      <c r="C40" s="58">
        <v>1969</v>
      </c>
      <c r="D40" s="40">
        <v>0</v>
      </c>
      <c r="E40" s="59" t="s">
        <v>1514</v>
      </c>
      <c r="F40" s="1" t="s">
        <v>51</v>
      </c>
      <c r="G40" s="40">
        <v>2</v>
      </c>
      <c r="H40" s="40">
        <v>1</v>
      </c>
      <c r="I40" s="67">
        <v>353.2</v>
      </c>
      <c r="J40" s="60">
        <v>338.2</v>
      </c>
      <c r="K40" s="61">
        <v>16</v>
      </c>
      <c r="L40" s="39">
        <v>3076.26</v>
      </c>
      <c r="M40" s="49">
        <v>0</v>
      </c>
      <c r="N40" s="49">
        <v>0</v>
      </c>
      <c r="O40" s="49">
        <f>ROUND(L40*0.045,2)</f>
        <v>138.43</v>
      </c>
      <c r="P40" s="49">
        <f>L40-(M40+N40+O40)</f>
        <v>2937.8300000000004</v>
      </c>
      <c r="Q40" s="49">
        <f>L40/J40</f>
        <v>9.0959787108219992</v>
      </c>
      <c r="R40" s="49">
        <v>10225.51</v>
      </c>
      <c r="S40" s="62">
        <v>43100</v>
      </c>
    </row>
    <row r="41" spans="1:19" s="3" customFormat="1" ht="12.75" hidden="1" customHeight="1" x14ac:dyDescent="0.25">
      <c r="A41" s="40">
        <v>25</v>
      </c>
      <c r="B41" s="57" t="s">
        <v>87</v>
      </c>
      <c r="C41" s="58">
        <v>1986</v>
      </c>
      <c r="D41" s="40">
        <v>0</v>
      </c>
      <c r="E41" s="59" t="s">
        <v>1514</v>
      </c>
      <c r="F41" s="1" t="s">
        <v>28</v>
      </c>
      <c r="G41" s="40">
        <v>3</v>
      </c>
      <c r="H41" s="40">
        <v>2</v>
      </c>
      <c r="I41" s="67">
        <v>1588.33</v>
      </c>
      <c r="J41" s="60">
        <v>1112.33</v>
      </c>
      <c r="K41" s="61">
        <v>56</v>
      </c>
      <c r="L41" s="39">
        <v>127593.4</v>
      </c>
      <c r="M41" s="49">
        <v>0</v>
      </c>
      <c r="N41" s="49">
        <v>0</v>
      </c>
      <c r="O41" s="49">
        <f>ROUND(L41*0.045,2)</f>
        <v>5741.7</v>
      </c>
      <c r="P41" s="49">
        <f>L41-(M41+N41+O41)</f>
        <v>121851.7</v>
      </c>
      <c r="Q41" s="49">
        <f>L41/J41</f>
        <v>114.70822507709043</v>
      </c>
      <c r="R41" s="49">
        <v>26754.720000000001</v>
      </c>
      <c r="S41" s="62">
        <v>43100</v>
      </c>
    </row>
    <row r="42" spans="1:19" s="3" customFormat="1" ht="12.75" hidden="1" customHeight="1" x14ac:dyDescent="0.25">
      <c r="A42" s="40">
        <v>26</v>
      </c>
      <c r="B42" s="57" t="s">
        <v>1208</v>
      </c>
      <c r="C42" s="58">
        <v>1976</v>
      </c>
      <c r="D42" s="40">
        <v>0</v>
      </c>
      <c r="E42" s="59" t="s">
        <v>1514</v>
      </c>
      <c r="F42" s="1" t="s">
        <v>28</v>
      </c>
      <c r="G42" s="40">
        <v>2</v>
      </c>
      <c r="H42" s="40">
        <v>2</v>
      </c>
      <c r="I42" s="68">
        <v>541.12</v>
      </c>
      <c r="J42" s="68">
        <v>541.12</v>
      </c>
      <c r="K42" s="69">
        <v>12</v>
      </c>
      <c r="L42" s="39">
        <v>31841.119999999999</v>
      </c>
      <c r="M42" s="49">
        <v>0</v>
      </c>
      <c r="N42" s="49">
        <v>0</v>
      </c>
      <c r="O42" s="49">
        <v>0</v>
      </c>
      <c r="P42" s="49">
        <f>L42-(M42+N42+O42)</f>
        <v>31841.119999999999</v>
      </c>
      <c r="Q42" s="49">
        <f>L42/J42</f>
        <v>58.842992312241272</v>
      </c>
      <c r="R42" s="49">
        <v>26754.720000000001</v>
      </c>
      <c r="S42" s="62">
        <v>43100</v>
      </c>
    </row>
    <row r="43" spans="1:19" s="73" customFormat="1" ht="12.75" hidden="1" customHeight="1" x14ac:dyDescent="0.25">
      <c r="A43" s="53"/>
      <c r="B43" s="65" t="s">
        <v>88</v>
      </c>
      <c r="C43" s="66"/>
      <c r="D43" s="53"/>
      <c r="E43" s="56"/>
      <c r="F43" s="53"/>
      <c r="G43" s="70"/>
      <c r="H43" s="70"/>
      <c r="I43" s="71">
        <f>ROUND(SUM(I39:I42),2)</f>
        <v>3590.55</v>
      </c>
      <c r="J43" s="71">
        <f t="shared" ref="J43:P43" si="8">ROUND(SUM(J39:J42),2)</f>
        <v>2867.85</v>
      </c>
      <c r="K43" s="54">
        <f t="shared" si="8"/>
        <v>122</v>
      </c>
      <c r="L43" s="71">
        <f>ROUND(SUM(L39:L42),2)</f>
        <v>204379.54</v>
      </c>
      <c r="M43" s="71">
        <f t="shared" si="8"/>
        <v>0</v>
      </c>
      <c r="N43" s="71">
        <f t="shared" si="8"/>
        <v>0</v>
      </c>
      <c r="O43" s="71">
        <f t="shared" si="8"/>
        <v>5880.13</v>
      </c>
      <c r="P43" s="71">
        <f t="shared" si="8"/>
        <v>198499.41</v>
      </c>
      <c r="Q43" s="48">
        <f>L43/J43</f>
        <v>71.26577052495773</v>
      </c>
      <c r="R43" s="48"/>
      <c r="S43" s="72"/>
    </row>
    <row r="44" spans="1:19" s="90" customFormat="1" ht="15" hidden="1" customHeight="1" x14ac:dyDescent="0.25">
      <c r="A44" s="53"/>
      <c r="B44" s="65" t="s">
        <v>509</v>
      </c>
      <c r="C44" s="66"/>
      <c r="D44" s="53"/>
      <c r="E44" s="46"/>
      <c r="F44" s="46"/>
      <c r="G44" s="53"/>
      <c r="H44" s="53"/>
      <c r="I44" s="63"/>
      <c r="J44" s="63"/>
      <c r="K44" s="54"/>
      <c r="L44" s="47"/>
      <c r="M44" s="47"/>
      <c r="N44" s="47"/>
      <c r="O44" s="47"/>
      <c r="P44" s="47"/>
      <c r="Q44" s="48"/>
      <c r="R44" s="48"/>
      <c r="S44" s="64"/>
    </row>
    <row r="45" spans="1:19" ht="15" hidden="1" customHeight="1" x14ac:dyDescent="0.25">
      <c r="A45" s="40">
        <v>27</v>
      </c>
      <c r="B45" s="57" t="s">
        <v>65</v>
      </c>
      <c r="C45" s="58">
        <v>1983</v>
      </c>
      <c r="D45" s="40">
        <v>0</v>
      </c>
      <c r="E45" s="59" t="s">
        <v>1514</v>
      </c>
      <c r="F45" s="1" t="s">
        <v>66</v>
      </c>
      <c r="G45" s="40">
        <v>5</v>
      </c>
      <c r="H45" s="40">
        <v>5</v>
      </c>
      <c r="I45" s="60">
        <v>3720.6</v>
      </c>
      <c r="J45" s="60">
        <v>3377.9</v>
      </c>
      <c r="K45" s="61">
        <v>202</v>
      </c>
      <c r="L45" s="39">
        <v>3827056.9</v>
      </c>
      <c r="M45" s="49">
        <v>0</v>
      </c>
      <c r="N45" s="49">
        <v>0</v>
      </c>
      <c r="O45" s="49">
        <f t="shared" ref="O45:O55" si="9">ROUND(N45*0.45,2)</f>
        <v>0</v>
      </c>
      <c r="P45" s="49">
        <f t="shared" ref="P45:P64" si="10">L45-(M45+N45+O45)</f>
        <v>3827056.9</v>
      </c>
      <c r="Q45" s="49">
        <f t="shared" ref="Q45:Q65" si="11">L45/J45</f>
        <v>1132.9692708487521</v>
      </c>
      <c r="R45" s="49">
        <v>16848.400000000001</v>
      </c>
      <c r="S45" s="62">
        <v>43100</v>
      </c>
    </row>
    <row r="46" spans="1:19" ht="15" hidden="1" customHeight="1" x14ac:dyDescent="0.25">
      <c r="A46" s="40">
        <v>28</v>
      </c>
      <c r="B46" s="57" t="s">
        <v>67</v>
      </c>
      <c r="C46" s="58">
        <v>1983</v>
      </c>
      <c r="D46" s="40">
        <v>0</v>
      </c>
      <c r="E46" s="59" t="s">
        <v>1514</v>
      </c>
      <c r="F46" s="1" t="s">
        <v>66</v>
      </c>
      <c r="G46" s="40">
        <v>5</v>
      </c>
      <c r="H46" s="40">
        <v>5</v>
      </c>
      <c r="I46" s="60">
        <v>3694.1</v>
      </c>
      <c r="J46" s="60">
        <v>3362.1</v>
      </c>
      <c r="K46" s="61">
        <v>216</v>
      </c>
      <c r="L46" s="39">
        <v>3041601.95</v>
      </c>
      <c r="M46" s="49">
        <v>0</v>
      </c>
      <c r="N46" s="49">
        <f>ROUND(L46*10%,2)</f>
        <v>304160.2</v>
      </c>
      <c r="O46" s="49">
        <f t="shared" si="9"/>
        <v>136872.09</v>
      </c>
      <c r="P46" s="49">
        <f t="shared" si="10"/>
        <v>2600569.66</v>
      </c>
      <c r="Q46" s="49">
        <f t="shared" si="11"/>
        <v>904.67325481098135</v>
      </c>
      <c r="R46" s="49">
        <v>16848.400000000001</v>
      </c>
      <c r="S46" s="62">
        <v>43100</v>
      </c>
    </row>
    <row r="47" spans="1:19" ht="15" hidden="1" customHeight="1" x14ac:dyDescent="0.25">
      <c r="A47" s="40">
        <v>29</v>
      </c>
      <c r="B47" s="57" t="s">
        <v>68</v>
      </c>
      <c r="C47" s="58">
        <v>1983</v>
      </c>
      <c r="D47" s="40">
        <v>0</v>
      </c>
      <c r="E47" s="59" t="s">
        <v>1514</v>
      </c>
      <c r="F47" s="1" t="s">
        <v>66</v>
      </c>
      <c r="G47" s="40">
        <v>5</v>
      </c>
      <c r="H47" s="40">
        <v>5</v>
      </c>
      <c r="I47" s="60">
        <v>3739.96</v>
      </c>
      <c r="J47" s="60">
        <v>3407.46</v>
      </c>
      <c r="K47" s="61">
        <v>197</v>
      </c>
      <c r="L47" s="49">
        <v>1791171.16</v>
      </c>
      <c r="M47" s="49">
        <v>0</v>
      </c>
      <c r="N47" s="49">
        <v>179117.11</v>
      </c>
      <c r="O47" s="49">
        <v>80602.710000000006</v>
      </c>
      <c r="P47" s="49">
        <f t="shared" si="10"/>
        <v>1531451.3399999999</v>
      </c>
      <c r="Q47" s="49">
        <f t="shared" si="11"/>
        <v>525.6616834827114</v>
      </c>
      <c r="R47" s="49">
        <v>16848.400000000001</v>
      </c>
      <c r="S47" s="62">
        <v>43100</v>
      </c>
    </row>
    <row r="48" spans="1:19" ht="15" hidden="1" customHeight="1" x14ac:dyDescent="0.25">
      <c r="A48" s="40">
        <v>30</v>
      </c>
      <c r="B48" s="57" t="s">
        <v>69</v>
      </c>
      <c r="C48" s="58">
        <v>1984</v>
      </c>
      <c r="D48" s="40">
        <v>0</v>
      </c>
      <c r="E48" s="59" t="s">
        <v>1514</v>
      </c>
      <c r="F48" s="1" t="s">
        <v>66</v>
      </c>
      <c r="G48" s="40">
        <v>9</v>
      </c>
      <c r="H48" s="40">
        <v>5</v>
      </c>
      <c r="I48" s="60">
        <v>10991.39</v>
      </c>
      <c r="J48" s="60">
        <v>9860.39</v>
      </c>
      <c r="K48" s="61">
        <v>566</v>
      </c>
      <c r="L48" s="49">
        <v>12846824.779999999</v>
      </c>
      <c r="M48" s="49">
        <v>0</v>
      </c>
      <c r="N48" s="49">
        <f>ROUND(L48*10%,2)</f>
        <v>1284682.48</v>
      </c>
      <c r="O48" s="49">
        <v>578107.11</v>
      </c>
      <c r="P48" s="49">
        <f t="shared" si="10"/>
        <v>10984035.189999999</v>
      </c>
      <c r="Q48" s="49">
        <f t="shared" si="11"/>
        <v>1302.8718722078945</v>
      </c>
      <c r="R48" s="49">
        <v>20124.66</v>
      </c>
      <c r="S48" s="62">
        <v>43100</v>
      </c>
    </row>
    <row r="49" spans="1:19" ht="15" hidden="1" customHeight="1" x14ac:dyDescent="0.25">
      <c r="A49" s="40">
        <v>31</v>
      </c>
      <c r="B49" s="57" t="s">
        <v>70</v>
      </c>
      <c r="C49" s="58">
        <v>1983</v>
      </c>
      <c r="D49" s="40">
        <v>0</v>
      </c>
      <c r="E49" s="59" t="s">
        <v>1514</v>
      </c>
      <c r="F49" s="1" t="s">
        <v>66</v>
      </c>
      <c r="G49" s="40">
        <v>5</v>
      </c>
      <c r="H49" s="40">
        <v>5</v>
      </c>
      <c r="I49" s="60">
        <v>3726.44</v>
      </c>
      <c r="J49" s="60">
        <v>3399.94</v>
      </c>
      <c r="K49" s="61">
        <v>217</v>
      </c>
      <c r="L49" s="49">
        <v>13646412.199999999</v>
      </c>
      <c r="M49" s="49">
        <v>0</v>
      </c>
      <c r="N49" s="49">
        <f>ROUND(L49*10%,2)</f>
        <v>1364641.22</v>
      </c>
      <c r="O49" s="49">
        <v>614088.56000000006</v>
      </c>
      <c r="P49" s="49">
        <f t="shared" si="10"/>
        <v>11667682.42</v>
      </c>
      <c r="Q49" s="49">
        <f t="shared" si="11"/>
        <v>4013.7214774378367</v>
      </c>
      <c r="R49" s="49">
        <v>16848.400000000001</v>
      </c>
      <c r="S49" s="62">
        <v>43100</v>
      </c>
    </row>
    <row r="50" spans="1:19" ht="15" hidden="1" customHeight="1" x14ac:dyDescent="0.25">
      <c r="A50" s="40">
        <v>32</v>
      </c>
      <c r="B50" s="57" t="s">
        <v>71</v>
      </c>
      <c r="C50" s="58">
        <v>1983</v>
      </c>
      <c r="D50" s="40">
        <v>0</v>
      </c>
      <c r="E50" s="59" t="s">
        <v>1514</v>
      </c>
      <c r="F50" s="1" t="s">
        <v>66</v>
      </c>
      <c r="G50" s="40">
        <v>5</v>
      </c>
      <c r="H50" s="40">
        <v>5</v>
      </c>
      <c r="I50" s="60">
        <v>3672.3</v>
      </c>
      <c r="J50" s="60">
        <v>3342.8</v>
      </c>
      <c r="K50" s="61">
        <v>221</v>
      </c>
      <c r="L50" s="49">
        <v>13219947.039999999</v>
      </c>
      <c r="M50" s="49">
        <v>0</v>
      </c>
      <c r="N50" s="49">
        <f>ROUND(L50*10%,2)</f>
        <v>1321994.7</v>
      </c>
      <c r="O50" s="49">
        <v>594897.63</v>
      </c>
      <c r="P50" s="49">
        <f t="shared" si="10"/>
        <v>11303054.709999999</v>
      </c>
      <c r="Q50" s="49">
        <f t="shared" si="11"/>
        <v>3954.7526145746078</v>
      </c>
      <c r="R50" s="49">
        <v>16848.400000000001</v>
      </c>
      <c r="S50" s="62">
        <v>43100</v>
      </c>
    </row>
    <row r="51" spans="1:19" ht="15" hidden="1" customHeight="1" x14ac:dyDescent="0.25">
      <c r="A51" s="40">
        <v>33</v>
      </c>
      <c r="B51" s="57" t="s">
        <v>847</v>
      </c>
      <c r="C51" s="58">
        <v>1992</v>
      </c>
      <c r="D51" s="40">
        <v>0</v>
      </c>
      <c r="E51" s="59" t="s">
        <v>1514</v>
      </c>
      <c r="F51" s="1" t="s">
        <v>66</v>
      </c>
      <c r="G51" s="40">
        <v>9</v>
      </c>
      <c r="H51" s="40">
        <v>3</v>
      </c>
      <c r="I51" s="60">
        <v>6262.7</v>
      </c>
      <c r="J51" s="60">
        <v>5815.3</v>
      </c>
      <c r="K51" s="61">
        <v>347</v>
      </c>
      <c r="L51" s="49">
        <v>167370.01999999999</v>
      </c>
      <c r="M51" s="49">
        <v>0</v>
      </c>
      <c r="N51" s="49">
        <v>0</v>
      </c>
      <c r="O51" s="49">
        <f t="shared" si="9"/>
        <v>0</v>
      </c>
      <c r="P51" s="49">
        <f t="shared" si="10"/>
        <v>167370.01999999999</v>
      </c>
      <c r="Q51" s="49">
        <f t="shared" si="11"/>
        <v>28.780977765549498</v>
      </c>
      <c r="R51" s="49">
        <v>20124.66</v>
      </c>
      <c r="S51" s="62">
        <v>43100</v>
      </c>
    </row>
    <row r="52" spans="1:19" ht="15" hidden="1" customHeight="1" x14ac:dyDescent="0.25">
      <c r="A52" s="40">
        <v>34</v>
      </c>
      <c r="B52" s="57" t="s">
        <v>72</v>
      </c>
      <c r="C52" s="58">
        <v>1991</v>
      </c>
      <c r="D52" s="40">
        <v>0</v>
      </c>
      <c r="E52" s="59" t="s">
        <v>1514</v>
      </c>
      <c r="F52" s="1" t="s">
        <v>66</v>
      </c>
      <c r="G52" s="40">
        <v>9</v>
      </c>
      <c r="H52" s="40">
        <v>2</v>
      </c>
      <c r="I52" s="60">
        <v>4205.2</v>
      </c>
      <c r="J52" s="60">
        <v>3762.6</v>
      </c>
      <c r="K52" s="61">
        <v>216</v>
      </c>
      <c r="L52" s="49">
        <v>3600289.49</v>
      </c>
      <c r="M52" s="49">
        <v>0</v>
      </c>
      <c r="N52" s="49">
        <f>ROUND(L52*10%,2)</f>
        <v>360028.95</v>
      </c>
      <c r="O52" s="49">
        <v>162013.01999999999</v>
      </c>
      <c r="P52" s="49">
        <f t="shared" si="10"/>
        <v>3078247.5200000005</v>
      </c>
      <c r="Q52" s="49">
        <f t="shared" si="11"/>
        <v>956.86214054111531</v>
      </c>
      <c r="R52" s="49">
        <v>20124.66</v>
      </c>
      <c r="S52" s="62">
        <v>43100</v>
      </c>
    </row>
    <row r="53" spans="1:19" ht="15" hidden="1" customHeight="1" x14ac:dyDescent="0.25">
      <c r="A53" s="40">
        <v>35</v>
      </c>
      <c r="B53" s="57" t="s">
        <v>73</v>
      </c>
      <c r="C53" s="58">
        <v>1983</v>
      </c>
      <c r="D53" s="40">
        <v>0</v>
      </c>
      <c r="E53" s="59" t="s">
        <v>1514</v>
      </c>
      <c r="F53" s="1" t="s">
        <v>66</v>
      </c>
      <c r="G53" s="40">
        <v>5</v>
      </c>
      <c r="H53" s="40">
        <v>5</v>
      </c>
      <c r="I53" s="60">
        <v>3823.89</v>
      </c>
      <c r="J53" s="60">
        <v>3352.19</v>
      </c>
      <c r="K53" s="61">
        <v>225</v>
      </c>
      <c r="L53" s="49">
        <v>4606821.95</v>
      </c>
      <c r="M53" s="49">
        <v>0</v>
      </c>
      <c r="N53" s="49">
        <f>ROUND(L53*10%,2)</f>
        <v>460682.2</v>
      </c>
      <c r="O53" s="49">
        <v>207306.98</v>
      </c>
      <c r="P53" s="49">
        <f t="shared" si="10"/>
        <v>3938832.77</v>
      </c>
      <c r="Q53" s="49">
        <f t="shared" si="11"/>
        <v>1374.2723264492765</v>
      </c>
      <c r="R53" s="49">
        <v>16848.400000000001</v>
      </c>
      <c r="S53" s="62">
        <v>43100</v>
      </c>
    </row>
    <row r="54" spans="1:19" ht="15" hidden="1" customHeight="1" x14ac:dyDescent="0.25">
      <c r="A54" s="40">
        <v>36</v>
      </c>
      <c r="B54" s="57" t="s">
        <v>74</v>
      </c>
      <c r="C54" s="58">
        <v>1983</v>
      </c>
      <c r="D54" s="40">
        <v>0</v>
      </c>
      <c r="E54" s="59" t="s">
        <v>1514</v>
      </c>
      <c r="F54" s="1" t="s">
        <v>66</v>
      </c>
      <c r="G54" s="40">
        <v>9</v>
      </c>
      <c r="H54" s="40">
        <v>5</v>
      </c>
      <c r="I54" s="60">
        <v>10676.5</v>
      </c>
      <c r="J54" s="60">
        <v>10014.56</v>
      </c>
      <c r="K54" s="61">
        <v>510</v>
      </c>
      <c r="L54" s="49">
        <v>3334405.89</v>
      </c>
      <c r="M54" s="49">
        <v>0</v>
      </c>
      <c r="N54" s="49">
        <f>ROUND(L54*10%,2)</f>
        <v>333440.59000000003</v>
      </c>
      <c r="O54" s="49">
        <v>150048.26</v>
      </c>
      <c r="P54" s="49">
        <f t="shared" si="10"/>
        <v>2850917.04</v>
      </c>
      <c r="Q54" s="49">
        <f t="shared" si="11"/>
        <v>332.95580534741418</v>
      </c>
      <c r="R54" s="49">
        <v>20124.66</v>
      </c>
      <c r="S54" s="62">
        <v>43100</v>
      </c>
    </row>
    <row r="55" spans="1:19" ht="15" hidden="1" customHeight="1" x14ac:dyDescent="0.25">
      <c r="A55" s="40">
        <v>37</v>
      </c>
      <c r="B55" s="57" t="s">
        <v>75</v>
      </c>
      <c r="C55" s="58">
        <v>2001</v>
      </c>
      <c r="D55" s="40">
        <v>0</v>
      </c>
      <c r="E55" s="59" t="s">
        <v>1514</v>
      </c>
      <c r="F55" s="1" t="s">
        <v>66</v>
      </c>
      <c r="G55" s="40">
        <v>5</v>
      </c>
      <c r="H55" s="40">
        <v>5</v>
      </c>
      <c r="I55" s="60">
        <v>3863.3</v>
      </c>
      <c r="J55" s="60">
        <v>3606.1</v>
      </c>
      <c r="K55" s="61">
        <v>198</v>
      </c>
      <c r="L55" s="49">
        <v>8914370.8000000007</v>
      </c>
      <c r="M55" s="49">
        <v>0</v>
      </c>
      <c r="N55" s="49">
        <v>0</v>
      </c>
      <c r="O55" s="49">
        <f t="shared" si="9"/>
        <v>0</v>
      </c>
      <c r="P55" s="49">
        <f t="shared" si="10"/>
        <v>8914370.8000000007</v>
      </c>
      <c r="Q55" s="49">
        <f t="shared" si="11"/>
        <v>2472.0254014031784</v>
      </c>
      <c r="R55" s="49">
        <v>16848.400000000001</v>
      </c>
      <c r="S55" s="62">
        <v>43100</v>
      </c>
    </row>
    <row r="56" spans="1:19" ht="15" hidden="1" customHeight="1" x14ac:dyDescent="0.25">
      <c r="A56" s="40">
        <v>38</v>
      </c>
      <c r="B56" s="57" t="s">
        <v>76</v>
      </c>
      <c r="C56" s="58">
        <v>1984</v>
      </c>
      <c r="D56" s="40">
        <v>0</v>
      </c>
      <c r="E56" s="59" t="s">
        <v>1514</v>
      </c>
      <c r="F56" s="1" t="s">
        <v>66</v>
      </c>
      <c r="G56" s="40">
        <v>5</v>
      </c>
      <c r="H56" s="40">
        <v>2</v>
      </c>
      <c r="I56" s="60">
        <v>1553.6</v>
      </c>
      <c r="J56" s="60">
        <v>1362.5</v>
      </c>
      <c r="K56" s="61">
        <v>90</v>
      </c>
      <c r="L56" s="49">
        <v>3917573.82</v>
      </c>
      <c r="M56" s="49">
        <v>0</v>
      </c>
      <c r="N56" s="49">
        <f>ROUND(L56*10%,2)</f>
        <v>391757.38</v>
      </c>
      <c r="O56" s="49">
        <v>176290.83</v>
      </c>
      <c r="P56" s="49">
        <f t="shared" si="10"/>
        <v>3349525.61</v>
      </c>
      <c r="Q56" s="49">
        <f t="shared" si="11"/>
        <v>2875.2835376146786</v>
      </c>
      <c r="R56" s="49">
        <v>16848.400000000001</v>
      </c>
      <c r="S56" s="62">
        <v>43100</v>
      </c>
    </row>
    <row r="57" spans="1:19" s="3" customFormat="1" ht="12.75" hidden="1" customHeight="1" x14ac:dyDescent="0.25">
      <c r="A57" s="40">
        <v>39</v>
      </c>
      <c r="B57" s="57" t="s">
        <v>77</v>
      </c>
      <c r="C57" s="58">
        <v>1985</v>
      </c>
      <c r="D57" s="40">
        <v>0</v>
      </c>
      <c r="E57" s="59" t="s">
        <v>1514</v>
      </c>
      <c r="F57" s="1" t="s">
        <v>66</v>
      </c>
      <c r="G57" s="40">
        <v>5</v>
      </c>
      <c r="H57" s="40">
        <v>4</v>
      </c>
      <c r="I57" s="60">
        <v>3507.2</v>
      </c>
      <c r="J57" s="60">
        <v>3316.1</v>
      </c>
      <c r="K57" s="61">
        <v>168</v>
      </c>
      <c r="L57" s="49">
        <v>3955340.72</v>
      </c>
      <c r="M57" s="49">
        <v>0</v>
      </c>
      <c r="N57" s="49">
        <f>ROUND(L57*10%,2)</f>
        <v>395534.07</v>
      </c>
      <c r="O57" s="49">
        <f>ROUND(L57*0.045,2)</f>
        <v>177990.33</v>
      </c>
      <c r="P57" s="49">
        <f t="shared" si="10"/>
        <v>3381816.3200000003</v>
      </c>
      <c r="Q57" s="49">
        <f t="shared" si="11"/>
        <v>1192.7688308555232</v>
      </c>
      <c r="R57" s="49">
        <v>16848.400000000001</v>
      </c>
      <c r="S57" s="62">
        <v>43100</v>
      </c>
    </row>
    <row r="58" spans="1:19" s="3" customFormat="1" ht="12.75" hidden="1" customHeight="1" x14ac:dyDescent="0.25">
      <c r="A58" s="40">
        <v>40</v>
      </c>
      <c r="B58" s="57" t="s">
        <v>78</v>
      </c>
      <c r="C58" s="58">
        <v>2005</v>
      </c>
      <c r="D58" s="40">
        <v>0</v>
      </c>
      <c r="E58" s="59" t="s">
        <v>1514</v>
      </c>
      <c r="F58" s="1" t="s">
        <v>28</v>
      </c>
      <c r="G58" s="40">
        <v>3</v>
      </c>
      <c r="H58" s="40">
        <v>4</v>
      </c>
      <c r="I58" s="60">
        <v>3018.8</v>
      </c>
      <c r="J58" s="60">
        <v>2717.3</v>
      </c>
      <c r="K58" s="61">
        <v>176</v>
      </c>
      <c r="L58" s="49">
        <v>9218599.5</v>
      </c>
      <c r="M58" s="49">
        <v>0</v>
      </c>
      <c r="N58" s="49">
        <v>0</v>
      </c>
      <c r="O58" s="49">
        <v>0</v>
      </c>
      <c r="P58" s="49">
        <f t="shared" si="10"/>
        <v>9218599.5</v>
      </c>
      <c r="Q58" s="49">
        <f t="shared" si="11"/>
        <v>3392.5586059691605</v>
      </c>
      <c r="R58" s="49">
        <v>26754.720000000001</v>
      </c>
      <c r="S58" s="62">
        <v>43100</v>
      </c>
    </row>
    <row r="59" spans="1:19" s="3" customFormat="1" ht="12.75" hidden="1" customHeight="1" x14ac:dyDescent="0.25">
      <c r="A59" s="40">
        <v>41</v>
      </c>
      <c r="B59" s="57" t="s">
        <v>79</v>
      </c>
      <c r="C59" s="58">
        <v>1987</v>
      </c>
      <c r="D59" s="40">
        <v>0</v>
      </c>
      <c r="E59" s="59" t="s">
        <v>1514</v>
      </c>
      <c r="F59" s="1" t="s">
        <v>28</v>
      </c>
      <c r="G59" s="40">
        <v>5</v>
      </c>
      <c r="H59" s="40">
        <v>1</v>
      </c>
      <c r="I59" s="60">
        <v>2852.2</v>
      </c>
      <c r="J59" s="60">
        <v>2533.4499999999998</v>
      </c>
      <c r="K59" s="61">
        <v>74</v>
      </c>
      <c r="L59" s="49">
        <v>10381657.42</v>
      </c>
      <c r="M59" s="49">
        <v>0</v>
      </c>
      <c r="N59" s="49">
        <f>ROUND(L59*10%,2)</f>
        <v>1038165.74</v>
      </c>
      <c r="O59" s="49">
        <f>ROUND(N59*0.45,2)</f>
        <v>467174.58</v>
      </c>
      <c r="P59" s="49">
        <f t="shared" si="10"/>
        <v>8876317.0999999996</v>
      </c>
      <c r="Q59" s="49">
        <f t="shared" si="11"/>
        <v>4097.8339497523139</v>
      </c>
      <c r="R59" s="49">
        <v>26754.720000000001</v>
      </c>
      <c r="S59" s="62">
        <v>43100</v>
      </c>
    </row>
    <row r="60" spans="1:19" s="3" customFormat="1" ht="12.75" hidden="1" customHeight="1" x14ac:dyDescent="0.25">
      <c r="A60" s="40">
        <v>42</v>
      </c>
      <c r="B60" s="57" t="s">
        <v>80</v>
      </c>
      <c r="C60" s="58">
        <v>2001</v>
      </c>
      <c r="D60" s="40">
        <v>0</v>
      </c>
      <c r="E60" s="59" t="s">
        <v>1514</v>
      </c>
      <c r="F60" s="1" t="s">
        <v>66</v>
      </c>
      <c r="G60" s="40">
        <v>5</v>
      </c>
      <c r="H60" s="40">
        <v>2</v>
      </c>
      <c r="I60" s="67">
        <v>1651.9</v>
      </c>
      <c r="J60" s="60">
        <v>1462.4</v>
      </c>
      <c r="K60" s="61">
        <v>86</v>
      </c>
      <c r="L60" s="49">
        <v>808464.79</v>
      </c>
      <c r="M60" s="49">
        <v>0</v>
      </c>
      <c r="N60" s="49">
        <v>0</v>
      </c>
      <c r="O60" s="49">
        <v>0</v>
      </c>
      <c r="P60" s="49">
        <f t="shared" si="10"/>
        <v>808464.79</v>
      </c>
      <c r="Q60" s="49">
        <f t="shared" si="11"/>
        <v>552.83423823851206</v>
      </c>
      <c r="R60" s="49">
        <v>16848.400000000001</v>
      </c>
      <c r="S60" s="62">
        <v>43100</v>
      </c>
    </row>
    <row r="61" spans="1:19" s="3" customFormat="1" ht="12.75" hidden="1" customHeight="1" x14ac:dyDescent="0.25">
      <c r="A61" s="40">
        <v>43</v>
      </c>
      <c r="B61" s="57" t="s">
        <v>81</v>
      </c>
      <c r="C61" s="58">
        <v>1985</v>
      </c>
      <c r="D61" s="40">
        <v>0</v>
      </c>
      <c r="E61" s="59" t="s">
        <v>1514</v>
      </c>
      <c r="F61" s="1" t="s">
        <v>28</v>
      </c>
      <c r="G61" s="40">
        <v>2</v>
      </c>
      <c r="H61" s="40">
        <v>3</v>
      </c>
      <c r="I61" s="67">
        <v>952.9</v>
      </c>
      <c r="J61" s="60">
        <v>876.4</v>
      </c>
      <c r="K61" s="61">
        <v>50</v>
      </c>
      <c r="L61" s="49">
        <v>2286573.7000000002</v>
      </c>
      <c r="M61" s="49">
        <v>0</v>
      </c>
      <c r="N61" s="49">
        <f>ROUND(L61*10%,2)</f>
        <v>228657.37</v>
      </c>
      <c r="O61" s="49">
        <v>102895.83</v>
      </c>
      <c r="P61" s="49">
        <f t="shared" si="10"/>
        <v>1955020.5000000002</v>
      </c>
      <c r="Q61" s="49">
        <f t="shared" si="11"/>
        <v>2609.052601551803</v>
      </c>
      <c r="R61" s="49">
        <v>26754.720000000001</v>
      </c>
      <c r="S61" s="62">
        <v>43100</v>
      </c>
    </row>
    <row r="62" spans="1:19" s="3" customFormat="1" ht="12.75" hidden="1" customHeight="1" x14ac:dyDescent="0.25">
      <c r="A62" s="40">
        <v>44</v>
      </c>
      <c r="B62" s="57" t="s">
        <v>82</v>
      </c>
      <c r="C62" s="58">
        <v>1983</v>
      </c>
      <c r="D62" s="40">
        <v>0</v>
      </c>
      <c r="E62" s="59" t="s">
        <v>1514</v>
      </c>
      <c r="F62" s="1" t="s">
        <v>28</v>
      </c>
      <c r="G62" s="40">
        <v>2</v>
      </c>
      <c r="H62" s="40">
        <v>3</v>
      </c>
      <c r="I62" s="67">
        <v>877.2</v>
      </c>
      <c r="J62" s="60">
        <v>877.2</v>
      </c>
      <c r="K62" s="61">
        <v>68</v>
      </c>
      <c r="L62" s="49">
        <v>3886157.61</v>
      </c>
      <c r="M62" s="49">
        <v>0</v>
      </c>
      <c r="N62" s="49">
        <f>ROUND(L62*10%,2)</f>
        <v>388615.76</v>
      </c>
      <c r="O62" s="49">
        <f>ROUND(N62*0.45,2)</f>
        <v>174877.09</v>
      </c>
      <c r="P62" s="49">
        <f t="shared" si="10"/>
        <v>3322664.76</v>
      </c>
      <c r="Q62" s="49">
        <f t="shared" si="11"/>
        <v>4430.1842339261284</v>
      </c>
      <c r="R62" s="49">
        <v>26754.720000000001</v>
      </c>
      <c r="S62" s="62">
        <v>43100</v>
      </c>
    </row>
    <row r="63" spans="1:19" s="3" customFormat="1" ht="12.75" hidden="1" customHeight="1" x14ac:dyDescent="0.25">
      <c r="A63" s="40">
        <v>45</v>
      </c>
      <c r="B63" s="57" t="s">
        <v>83</v>
      </c>
      <c r="C63" s="58">
        <v>1989</v>
      </c>
      <c r="D63" s="40">
        <v>0</v>
      </c>
      <c r="E63" s="59" t="s">
        <v>1514</v>
      </c>
      <c r="F63" s="1" t="s">
        <v>28</v>
      </c>
      <c r="G63" s="40">
        <v>3</v>
      </c>
      <c r="H63" s="40">
        <v>4</v>
      </c>
      <c r="I63" s="67">
        <v>1982</v>
      </c>
      <c r="J63" s="60">
        <v>1964.1</v>
      </c>
      <c r="K63" s="61">
        <v>149</v>
      </c>
      <c r="L63" s="49">
        <v>8784023.7899999991</v>
      </c>
      <c r="M63" s="49">
        <v>0</v>
      </c>
      <c r="N63" s="49">
        <v>878402.39</v>
      </c>
      <c r="O63" s="49">
        <v>395281.08</v>
      </c>
      <c r="P63" s="49">
        <v>7510340.3200000003</v>
      </c>
      <c r="Q63" s="49">
        <f t="shared" si="11"/>
        <v>4472.2894913700929</v>
      </c>
      <c r="R63" s="49">
        <v>26754.720000000001</v>
      </c>
      <c r="S63" s="62">
        <v>43100</v>
      </c>
    </row>
    <row r="64" spans="1:19" s="3" customFormat="1" ht="12.75" hidden="1" customHeight="1" x14ac:dyDescent="0.25">
      <c r="A64" s="40">
        <v>46</v>
      </c>
      <c r="B64" s="57" t="s">
        <v>84</v>
      </c>
      <c r="C64" s="58">
        <v>1989</v>
      </c>
      <c r="D64" s="40">
        <v>0</v>
      </c>
      <c r="E64" s="59" t="s">
        <v>1514</v>
      </c>
      <c r="F64" s="1" t="s">
        <v>28</v>
      </c>
      <c r="G64" s="40">
        <v>3</v>
      </c>
      <c r="H64" s="40">
        <v>4</v>
      </c>
      <c r="I64" s="67">
        <v>2265.6</v>
      </c>
      <c r="J64" s="60">
        <v>2010.6</v>
      </c>
      <c r="K64" s="61">
        <v>138</v>
      </c>
      <c r="L64" s="49">
        <v>8921911.8499999996</v>
      </c>
      <c r="M64" s="49">
        <v>0</v>
      </c>
      <c r="N64" s="49">
        <f>ROUND(L64*10%,2)</f>
        <v>892191.19</v>
      </c>
      <c r="O64" s="49">
        <f>ROUND(N64*0.45,2)</f>
        <v>401486.04</v>
      </c>
      <c r="P64" s="49">
        <f t="shared" si="10"/>
        <v>7628234.6199999992</v>
      </c>
      <c r="Q64" s="49">
        <f t="shared" si="11"/>
        <v>4437.4375062170493</v>
      </c>
      <c r="R64" s="49">
        <v>26754.720000000001</v>
      </c>
      <c r="S64" s="62">
        <v>43100</v>
      </c>
    </row>
    <row r="65" spans="1:19" s="90" customFormat="1" ht="15" hidden="1" customHeight="1" x14ac:dyDescent="0.25">
      <c r="A65" s="53"/>
      <c r="B65" s="50" t="s">
        <v>525</v>
      </c>
      <c r="C65" s="52"/>
      <c r="D65" s="53"/>
      <c r="E65" s="56"/>
      <c r="F65" s="53"/>
      <c r="G65" s="53"/>
      <c r="H65" s="53"/>
      <c r="I65" s="74">
        <f>ROUND(SUM(I45:I64),2)</f>
        <v>77037.78</v>
      </c>
      <c r="J65" s="74">
        <f t="shared" ref="J65:P65" si="12">ROUND(SUM(J45:J64),2)</f>
        <v>70421.39</v>
      </c>
      <c r="K65" s="54">
        <f t="shared" si="12"/>
        <v>4114</v>
      </c>
      <c r="L65" s="48">
        <f>ROUND(SUM(L45:L64),2)</f>
        <v>121156575.38</v>
      </c>
      <c r="M65" s="48">
        <f t="shared" si="12"/>
        <v>0</v>
      </c>
      <c r="N65" s="47">
        <v>9822071.3499999996</v>
      </c>
      <c r="O65" s="48">
        <f t="shared" si="12"/>
        <v>4419932.1399999997</v>
      </c>
      <c r="P65" s="48">
        <f t="shared" si="12"/>
        <v>106914571.89</v>
      </c>
      <c r="Q65" s="48">
        <f t="shared" si="11"/>
        <v>1720.4513483758271</v>
      </c>
      <c r="R65" s="48"/>
      <c r="S65" s="75"/>
    </row>
    <row r="66" spans="1:19" s="90" customFormat="1" ht="15" hidden="1" customHeight="1" x14ac:dyDescent="0.25">
      <c r="A66" s="53"/>
      <c r="B66" s="50" t="s">
        <v>90</v>
      </c>
      <c r="C66" s="52"/>
      <c r="D66" s="53"/>
      <c r="E66" s="56"/>
      <c r="F66" s="53"/>
      <c r="G66" s="53"/>
      <c r="H66" s="53"/>
      <c r="I66" s="76"/>
      <c r="J66" s="76"/>
      <c r="K66" s="54"/>
      <c r="L66" s="49"/>
      <c r="M66" s="48"/>
      <c r="N66" s="48"/>
      <c r="O66" s="48"/>
      <c r="P66" s="48"/>
      <c r="Q66" s="48"/>
      <c r="R66" s="48"/>
      <c r="S66" s="75"/>
    </row>
    <row r="67" spans="1:19" s="199" customFormat="1" ht="15" hidden="1" customHeight="1" x14ac:dyDescent="0.25">
      <c r="A67" s="37">
        <v>47</v>
      </c>
      <c r="B67" s="57" t="s">
        <v>91</v>
      </c>
      <c r="C67" s="58">
        <v>1988</v>
      </c>
      <c r="D67" s="40">
        <v>0</v>
      </c>
      <c r="E67" s="59" t="s">
        <v>1514</v>
      </c>
      <c r="F67" s="1" t="s">
        <v>66</v>
      </c>
      <c r="G67" s="40">
        <v>9</v>
      </c>
      <c r="H67" s="40">
        <v>2</v>
      </c>
      <c r="I67" s="60">
        <v>4802.3900000000003</v>
      </c>
      <c r="J67" s="60">
        <v>4175.79</v>
      </c>
      <c r="K67" s="61">
        <v>230</v>
      </c>
      <c r="L67" s="49">
        <v>3545994.24</v>
      </c>
      <c r="M67" s="49">
        <v>0</v>
      </c>
      <c r="N67" s="49">
        <v>354599.43</v>
      </c>
      <c r="O67" s="49">
        <v>159569.74</v>
      </c>
      <c r="P67" s="49">
        <f t="shared" ref="P67:P85" si="13">L67-(M67+N67+O67)</f>
        <v>3031825.0700000003</v>
      </c>
      <c r="Q67" s="49">
        <f t="shared" ref="Q67:Q86" si="14">L67/J67</f>
        <v>849.17925470390037</v>
      </c>
      <c r="R67" s="49">
        <v>20124.66</v>
      </c>
      <c r="S67" s="62">
        <v>43100</v>
      </c>
    </row>
    <row r="68" spans="1:19" s="199" customFormat="1" ht="15" hidden="1" customHeight="1" x14ac:dyDescent="0.25">
      <c r="A68" s="37">
        <v>48</v>
      </c>
      <c r="B68" s="57" t="s">
        <v>92</v>
      </c>
      <c r="C68" s="58">
        <v>1988</v>
      </c>
      <c r="D68" s="40">
        <v>0</v>
      </c>
      <c r="E68" s="59" t="s">
        <v>1514</v>
      </c>
      <c r="F68" s="1" t="s">
        <v>66</v>
      </c>
      <c r="G68" s="40">
        <v>9</v>
      </c>
      <c r="H68" s="40">
        <v>2</v>
      </c>
      <c r="I68" s="60">
        <v>4792.3</v>
      </c>
      <c r="J68" s="60">
        <v>4446.8999999999996</v>
      </c>
      <c r="K68" s="61">
        <v>221</v>
      </c>
      <c r="L68" s="49">
        <v>3547375.43</v>
      </c>
      <c r="M68" s="49">
        <v>0</v>
      </c>
      <c r="N68" s="49">
        <v>354737.55</v>
      </c>
      <c r="O68" s="49">
        <v>159631.89000000001</v>
      </c>
      <c r="P68" s="49">
        <f t="shared" si="13"/>
        <v>3033005.99</v>
      </c>
      <c r="Q68" s="49">
        <f t="shared" si="14"/>
        <v>797.71873215048697</v>
      </c>
      <c r="R68" s="49">
        <v>20124.66</v>
      </c>
      <c r="S68" s="62">
        <v>43100</v>
      </c>
    </row>
    <row r="69" spans="1:19" s="199" customFormat="1" ht="15" hidden="1" customHeight="1" x14ac:dyDescent="0.25">
      <c r="A69" s="37">
        <v>49</v>
      </c>
      <c r="B69" s="57" t="s">
        <v>93</v>
      </c>
      <c r="C69" s="58">
        <v>1988</v>
      </c>
      <c r="D69" s="40">
        <v>0</v>
      </c>
      <c r="E69" s="59" t="s">
        <v>1514</v>
      </c>
      <c r="F69" s="1" t="s">
        <v>66</v>
      </c>
      <c r="G69" s="40">
        <v>9</v>
      </c>
      <c r="H69" s="40">
        <v>3</v>
      </c>
      <c r="I69" s="60">
        <v>7416.51</v>
      </c>
      <c r="J69" s="60">
        <v>6428.15</v>
      </c>
      <c r="K69" s="61">
        <v>368</v>
      </c>
      <c r="L69" s="49">
        <v>5329852.75</v>
      </c>
      <c r="M69" s="49">
        <v>0</v>
      </c>
      <c r="N69" s="49">
        <v>0</v>
      </c>
      <c r="O69" s="49">
        <f t="shared" ref="O69:O72" si="15">ROUND(N69*0.45,2)</f>
        <v>0</v>
      </c>
      <c r="P69" s="49">
        <f t="shared" si="13"/>
        <v>5329852.75</v>
      </c>
      <c r="Q69" s="49">
        <f t="shared" si="14"/>
        <v>829.14256045674108</v>
      </c>
      <c r="R69" s="49">
        <v>20124.66</v>
      </c>
      <c r="S69" s="62">
        <v>43100</v>
      </c>
    </row>
    <row r="70" spans="1:19" s="199" customFormat="1" ht="15" hidden="1" customHeight="1" x14ac:dyDescent="0.25">
      <c r="A70" s="37">
        <v>50</v>
      </c>
      <c r="B70" s="57" t="s">
        <v>94</v>
      </c>
      <c r="C70" s="58">
        <v>1985</v>
      </c>
      <c r="D70" s="40">
        <v>0</v>
      </c>
      <c r="E70" s="59" t="s">
        <v>1514</v>
      </c>
      <c r="F70" s="1" t="s">
        <v>66</v>
      </c>
      <c r="G70" s="40">
        <v>5</v>
      </c>
      <c r="H70" s="40">
        <v>3</v>
      </c>
      <c r="I70" s="60">
        <v>3822.85</v>
      </c>
      <c r="J70" s="60">
        <v>3472.23</v>
      </c>
      <c r="K70" s="61">
        <v>206</v>
      </c>
      <c r="L70" s="49">
        <v>230230.17</v>
      </c>
      <c r="M70" s="49">
        <v>0</v>
      </c>
      <c r="N70" s="49">
        <v>0</v>
      </c>
      <c r="O70" s="49">
        <f t="shared" si="15"/>
        <v>0</v>
      </c>
      <c r="P70" s="49">
        <f t="shared" si="13"/>
        <v>230230.17</v>
      </c>
      <c r="Q70" s="49">
        <f t="shared" si="14"/>
        <v>66.306140434245435</v>
      </c>
      <c r="R70" s="49">
        <v>16848.400000000001</v>
      </c>
      <c r="S70" s="62">
        <v>43100</v>
      </c>
    </row>
    <row r="71" spans="1:19" s="199" customFormat="1" ht="15" hidden="1" customHeight="1" x14ac:dyDescent="0.25">
      <c r="A71" s="37">
        <v>51</v>
      </c>
      <c r="B71" s="57" t="s">
        <v>95</v>
      </c>
      <c r="C71" s="58">
        <v>1988</v>
      </c>
      <c r="D71" s="40">
        <v>0</v>
      </c>
      <c r="E71" s="59" t="s">
        <v>1514</v>
      </c>
      <c r="F71" s="1" t="s">
        <v>66</v>
      </c>
      <c r="G71" s="40">
        <v>9</v>
      </c>
      <c r="H71" s="40">
        <v>2</v>
      </c>
      <c r="I71" s="60">
        <v>4793.22</v>
      </c>
      <c r="J71" s="60">
        <v>4172.53</v>
      </c>
      <c r="K71" s="61">
        <v>216</v>
      </c>
      <c r="L71" s="49">
        <v>3547178.85</v>
      </c>
      <c r="M71" s="49">
        <v>0</v>
      </c>
      <c r="N71" s="49">
        <v>354717.88</v>
      </c>
      <c r="O71" s="49">
        <v>159623.04000000001</v>
      </c>
      <c r="P71" s="49">
        <f t="shared" si="13"/>
        <v>3032837.93</v>
      </c>
      <c r="Q71" s="49">
        <f t="shared" si="14"/>
        <v>850.12662581215716</v>
      </c>
      <c r="R71" s="49">
        <v>20124.66</v>
      </c>
      <c r="S71" s="62">
        <v>43100</v>
      </c>
    </row>
    <row r="72" spans="1:19" s="199" customFormat="1" ht="15" hidden="1" customHeight="1" x14ac:dyDescent="0.25">
      <c r="A72" s="37">
        <v>52</v>
      </c>
      <c r="B72" s="57" t="s">
        <v>96</v>
      </c>
      <c r="C72" s="58">
        <v>1988</v>
      </c>
      <c r="D72" s="40">
        <v>0</v>
      </c>
      <c r="E72" s="59" t="s">
        <v>1514</v>
      </c>
      <c r="F72" s="1" t="s">
        <v>66</v>
      </c>
      <c r="G72" s="40">
        <v>9</v>
      </c>
      <c r="H72" s="40">
        <v>3</v>
      </c>
      <c r="I72" s="60">
        <v>8033.86</v>
      </c>
      <c r="J72" s="60">
        <v>6417.26</v>
      </c>
      <c r="K72" s="61">
        <v>358</v>
      </c>
      <c r="L72" s="49">
        <v>5305892.04</v>
      </c>
      <c r="M72" s="49">
        <v>0</v>
      </c>
      <c r="N72" s="49">
        <v>0</v>
      </c>
      <c r="O72" s="49">
        <f t="shared" si="15"/>
        <v>0</v>
      </c>
      <c r="P72" s="49">
        <f t="shared" si="13"/>
        <v>5305892.04</v>
      </c>
      <c r="Q72" s="49">
        <f t="shared" si="14"/>
        <v>826.81581235605222</v>
      </c>
      <c r="R72" s="49">
        <v>20124.66</v>
      </c>
      <c r="S72" s="62">
        <v>43100</v>
      </c>
    </row>
    <row r="73" spans="1:19" s="199" customFormat="1" ht="15" hidden="1" customHeight="1" x14ac:dyDescent="0.25">
      <c r="A73" s="37">
        <v>53</v>
      </c>
      <c r="B73" s="57" t="s">
        <v>97</v>
      </c>
      <c r="C73" s="58">
        <v>1986</v>
      </c>
      <c r="D73" s="40">
        <v>0</v>
      </c>
      <c r="E73" s="59" t="s">
        <v>1514</v>
      </c>
      <c r="F73" s="1" t="s">
        <v>66</v>
      </c>
      <c r="G73" s="40">
        <v>5</v>
      </c>
      <c r="H73" s="40">
        <v>3</v>
      </c>
      <c r="I73" s="60">
        <v>3670.15</v>
      </c>
      <c r="J73" s="60">
        <v>3438.93</v>
      </c>
      <c r="K73" s="61">
        <v>211</v>
      </c>
      <c r="L73" s="49">
        <v>93983.33</v>
      </c>
      <c r="M73" s="49">
        <v>0</v>
      </c>
      <c r="N73" s="49">
        <v>0</v>
      </c>
      <c r="O73" s="49">
        <v>0</v>
      </c>
      <c r="P73" s="49">
        <f t="shared" si="13"/>
        <v>93983.33</v>
      </c>
      <c r="Q73" s="49">
        <f t="shared" si="14"/>
        <v>27.329236128679561</v>
      </c>
      <c r="R73" s="49">
        <v>16848.400000000001</v>
      </c>
      <c r="S73" s="62">
        <v>43100</v>
      </c>
    </row>
    <row r="74" spans="1:19" s="199" customFormat="1" ht="15" hidden="1" customHeight="1" x14ac:dyDescent="0.25">
      <c r="A74" s="37">
        <v>54</v>
      </c>
      <c r="B74" s="57" t="s">
        <v>98</v>
      </c>
      <c r="C74" s="58">
        <v>1985</v>
      </c>
      <c r="D74" s="40">
        <v>0</v>
      </c>
      <c r="E74" s="59" t="s">
        <v>1514</v>
      </c>
      <c r="F74" s="1" t="s">
        <v>66</v>
      </c>
      <c r="G74" s="40">
        <v>9</v>
      </c>
      <c r="H74" s="40">
        <v>6</v>
      </c>
      <c r="I74" s="60">
        <v>14530.88</v>
      </c>
      <c r="J74" s="60">
        <v>13119.35</v>
      </c>
      <c r="K74" s="61">
        <v>693</v>
      </c>
      <c r="L74" s="49">
        <v>27095117.899999999</v>
      </c>
      <c r="M74" s="49">
        <v>0</v>
      </c>
      <c r="N74" s="49">
        <v>0</v>
      </c>
      <c r="O74" s="49">
        <f t="shared" ref="O74:O85" si="16">ROUND(N74*0.45,2)</f>
        <v>0</v>
      </c>
      <c r="P74" s="49">
        <f t="shared" si="13"/>
        <v>27095117.899999999</v>
      </c>
      <c r="Q74" s="49">
        <f t="shared" si="14"/>
        <v>2065.2789886694081</v>
      </c>
      <c r="R74" s="49">
        <v>20124.66</v>
      </c>
      <c r="S74" s="62">
        <v>43100</v>
      </c>
    </row>
    <row r="75" spans="1:19" s="199" customFormat="1" ht="15" hidden="1" customHeight="1" x14ac:dyDescent="0.25">
      <c r="A75" s="37">
        <v>55</v>
      </c>
      <c r="B75" s="57" t="s">
        <v>1178</v>
      </c>
      <c r="C75" s="58">
        <v>1983</v>
      </c>
      <c r="D75" s="40">
        <v>0</v>
      </c>
      <c r="E75" s="59" t="s">
        <v>1514</v>
      </c>
      <c r="F75" s="1" t="s">
        <v>66</v>
      </c>
      <c r="G75" s="40">
        <v>9</v>
      </c>
      <c r="H75" s="40">
        <v>6</v>
      </c>
      <c r="I75" s="60">
        <v>14393.41</v>
      </c>
      <c r="J75" s="60">
        <v>12681.54</v>
      </c>
      <c r="K75" s="61">
        <v>834</v>
      </c>
      <c r="L75" s="49">
        <v>12876690.93</v>
      </c>
      <c r="M75" s="49">
        <v>0</v>
      </c>
      <c r="N75" s="49">
        <v>0</v>
      </c>
      <c r="O75" s="49">
        <f t="shared" si="16"/>
        <v>0</v>
      </c>
      <c r="P75" s="49">
        <f t="shared" si="13"/>
        <v>12876690.93</v>
      </c>
      <c r="Q75" s="49">
        <f t="shared" si="14"/>
        <v>1015.3885829323567</v>
      </c>
      <c r="R75" s="49">
        <v>20124.66</v>
      </c>
      <c r="S75" s="62">
        <v>43100</v>
      </c>
    </row>
    <row r="76" spans="1:19" s="199" customFormat="1" ht="15" hidden="1" customHeight="1" x14ac:dyDescent="0.25">
      <c r="A76" s="37">
        <v>56</v>
      </c>
      <c r="B76" s="57" t="s">
        <v>99</v>
      </c>
      <c r="C76" s="58">
        <v>1985</v>
      </c>
      <c r="D76" s="40">
        <v>0</v>
      </c>
      <c r="E76" s="59" t="s">
        <v>1514</v>
      </c>
      <c r="F76" s="1" t="s">
        <v>66</v>
      </c>
      <c r="G76" s="40">
        <v>9</v>
      </c>
      <c r="H76" s="40">
        <v>6</v>
      </c>
      <c r="I76" s="60">
        <v>14553.94</v>
      </c>
      <c r="J76" s="60">
        <v>13022.16</v>
      </c>
      <c r="K76" s="61">
        <v>667</v>
      </c>
      <c r="L76" s="49">
        <v>26743263.379999999</v>
      </c>
      <c r="M76" s="49">
        <v>0</v>
      </c>
      <c r="N76" s="49">
        <v>0</v>
      </c>
      <c r="O76" s="49">
        <f t="shared" si="16"/>
        <v>0</v>
      </c>
      <c r="P76" s="49">
        <f t="shared" si="13"/>
        <v>26743263.379999999</v>
      </c>
      <c r="Q76" s="49">
        <f t="shared" si="14"/>
        <v>2053.6733829103619</v>
      </c>
      <c r="R76" s="49">
        <v>20124.66</v>
      </c>
      <c r="S76" s="62">
        <v>43100</v>
      </c>
    </row>
    <row r="77" spans="1:19" s="199" customFormat="1" ht="15" hidden="1" customHeight="1" x14ac:dyDescent="0.25">
      <c r="A77" s="37">
        <v>57</v>
      </c>
      <c r="B77" s="57" t="s">
        <v>1179</v>
      </c>
      <c r="C77" s="58">
        <v>1984</v>
      </c>
      <c r="D77" s="40">
        <v>0</v>
      </c>
      <c r="E77" s="59" t="s">
        <v>1514</v>
      </c>
      <c r="F77" s="1" t="s">
        <v>66</v>
      </c>
      <c r="G77" s="40">
        <v>9</v>
      </c>
      <c r="H77" s="40">
        <v>6</v>
      </c>
      <c r="I77" s="60">
        <v>14485.29</v>
      </c>
      <c r="J77" s="60">
        <v>12944.36</v>
      </c>
      <c r="K77" s="61">
        <v>690</v>
      </c>
      <c r="L77" s="49">
        <v>12959808.689999999</v>
      </c>
      <c r="M77" s="49">
        <v>0</v>
      </c>
      <c r="N77" s="49">
        <v>0</v>
      </c>
      <c r="O77" s="49">
        <f t="shared" si="16"/>
        <v>0</v>
      </c>
      <c r="P77" s="49">
        <f t="shared" si="13"/>
        <v>12959808.689999999</v>
      </c>
      <c r="Q77" s="49">
        <f t="shared" si="14"/>
        <v>1001.1934688157621</v>
      </c>
      <c r="R77" s="49">
        <v>20124.66</v>
      </c>
      <c r="S77" s="62">
        <v>43100</v>
      </c>
    </row>
    <row r="78" spans="1:19" s="199" customFormat="1" ht="15" hidden="1" customHeight="1" x14ac:dyDescent="0.25">
      <c r="A78" s="37">
        <v>58</v>
      </c>
      <c r="B78" s="57" t="s">
        <v>1232</v>
      </c>
      <c r="C78" s="58">
        <v>1984</v>
      </c>
      <c r="D78" s="40">
        <v>0</v>
      </c>
      <c r="E78" s="59" t="s">
        <v>1514</v>
      </c>
      <c r="F78" s="1" t="s">
        <v>66</v>
      </c>
      <c r="G78" s="40">
        <v>9</v>
      </c>
      <c r="H78" s="40">
        <v>2</v>
      </c>
      <c r="I78" s="60">
        <v>4774.8</v>
      </c>
      <c r="J78" s="60">
        <v>4127.42</v>
      </c>
      <c r="K78" s="61">
        <v>237</v>
      </c>
      <c r="L78" s="49">
        <v>467951.45</v>
      </c>
      <c r="M78" s="49">
        <v>0</v>
      </c>
      <c r="N78" s="49">
        <v>0</v>
      </c>
      <c r="O78" s="49">
        <f t="shared" si="16"/>
        <v>0</v>
      </c>
      <c r="P78" s="49">
        <f t="shared" si="13"/>
        <v>467951.45</v>
      </c>
      <c r="Q78" s="49">
        <f t="shared" si="14"/>
        <v>113.37626168405444</v>
      </c>
      <c r="R78" s="49">
        <v>20124.66</v>
      </c>
      <c r="S78" s="62">
        <v>43100</v>
      </c>
    </row>
    <row r="79" spans="1:19" s="199" customFormat="1" ht="15" hidden="1" customHeight="1" x14ac:dyDescent="0.25">
      <c r="A79" s="37">
        <v>59</v>
      </c>
      <c r="B79" s="57" t="s">
        <v>1181</v>
      </c>
      <c r="C79" s="58">
        <v>1984</v>
      </c>
      <c r="D79" s="40">
        <v>0</v>
      </c>
      <c r="E79" s="59" t="s">
        <v>1514</v>
      </c>
      <c r="F79" s="1" t="s">
        <v>66</v>
      </c>
      <c r="G79" s="40">
        <v>5</v>
      </c>
      <c r="H79" s="40">
        <v>6</v>
      </c>
      <c r="I79" s="60">
        <v>7780.13</v>
      </c>
      <c r="J79" s="60">
        <v>6653.16</v>
      </c>
      <c r="K79" s="61">
        <v>497</v>
      </c>
      <c r="L79" s="49">
        <v>1756199.73</v>
      </c>
      <c r="M79" s="49">
        <v>0</v>
      </c>
      <c r="N79" s="49">
        <v>0</v>
      </c>
      <c r="O79" s="49">
        <f t="shared" si="16"/>
        <v>0</v>
      </c>
      <c r="P79" s="49">
        <f t="shared" si="13"/>
        <v>1756199.73</v>
      </c>
      <c r="Q79" s="49">
        <f t="shared" si="14"/>
        <v>263.96475208772972</v>
      </c>
      <c r="R79" s="49">
        <v>16848.400000000001</v>
      </c>
      <c r="S79" s="62">
        <v>43100</v>
      </c>
    </row>
    <row r="80" spans="1:19" s="199" customFormat="1" ht="15" hidden="1" customHeight="1" x14ac:dyDescent="0.25">
      <c r="A80" s="37">
        <v>60</v>
      </c>
      <c r="B80" s="57" t="s">
        <v>100</v>
      </c>
      <c r="C80" s="58">
        <v>1988</v>
      </c>
      <c r="D80" s="40">
        <v>0</v>
      </c>
      <c r="E80" s="59" t="s">
        <v>1514</v>
      </c>
      <c r="F80" s="1" t="s">
        <v>66</v>
      </c>
      <c r="G80" s="40">
        <v>9</v>
      </c>
      <c r="H80" s="40">
        <v>2</v>
      </c>
      <c r="I80" s="60">
        <v>4881.88</v>
      </c>
      <c r="J80" s="60">
        <v>4216.5</v>
      </c>
      <c r="K80" s="61">
        <v>226</v>
      </c>
      <c r="L80" s="49">
        <v>3546853.74</v>
      </c>
      <c r="M80" s="49">
        <v>0</v>
      </c>
      <c r="N80" s="49">
        <v>0</v>
      </c>
      <c r="O80" s="49">
        <f t="shared" si="16"/>
        <v>0</v>
      </c>
      <c r="P80" s="49">
        <f t="shared" si="13"/>
        <v>3546853.74</v>
      </c>
      <c r="Q80" s="49">
        <f t="shared" si="14"/>
        <v>841.18433297758816</v>
      </c>
      <c r="R80" s="49">
        <v>20124.66</v>
      </c>
      <c r="S80" s="62">
        <v>43100</v>
      </c>
    </row>
    <row r="81" spans="1:19" s="199" customFormat="1" ht="15" hidden="1" customHeight="1" x14ac:dyDescent="0.25">
      <c r="A81" s="37">
        <v>61</v>
      </c>
      <c r="B81" s="57" t="s">
        <v>101</v>
      </c>
      <c r="C81" s="58">
        <v>1988</v>
      </c>
      <c r="D81" s="40">
        <v>0</v>
      </c>
      <c r="E81" s="59" t="s">
        <v>1514</v>
      </c>
      <c r="F81" s="1" t="s">
        <v>66</v>
      </c>
      <c r="G81" s="40">
        <v>9</v>
      </c>
      <c r="H81" s="40">
        <v>2</v>
      </c>
      <c r="I81" s="60">
        <v>4856.5</v>
      </c>
      <c r="J81" s="60">
        <v>4187.8999999999996</v>
      </c>
      <c r="K81" s="61">
        <v>196</v>
      </c>
      <c r="L81" s="49">
        <v>3545442</v>
      </c>
      <c r="M81" s="49">
        <v>0</v>
      </c>
      <c r="N81" s="49">
        <v>0</v>
      </c>
      <c r="O81" s="49">
        <f t="shared" si="16"/>
        <v>0</v>
      </c>
      <c r="P81" s="49">
        <f t="shared" si="13"/>
        <v>3545442</v>
      </c>
      <c r="Q81" s="49">
        <f t="shared" si="14"/>
        <v>846.59184794288319</v>
      </c>
      <c r="R81" s="49">
        <v>20124.66</v>
      </c>
      <c r="S81" s="62">
        <v>43100</v>
      </c>
    </row>
    <row r="82" spans="1:19" s="199" customFormat="1" ht="15" hidden="1" customHeight="1" x14ac:dyDescent="0.25">
      <c r="A82" s="37">
        <v>62</v>
      </c>
      <c r="B82" s="57" t="s">
        <v>102</v>
      </c>
      <c r="C82" s="58">
        <v>1985</v>
      </c>
      <c r="D82" s="40">
        <v>0</v>
      </c>
      <c r="E82" s="59" t="s">
        <v>1514</v>
      </c>
      <c r="F82" s="1" t="s">
        <v>66</v>
      </c>
      <c r="G82" s="40">
        <v>5</v>
      </c>
      <c r="H82" s="40">
        <v>5</v>
      </c>
      <c r="I82" s="60">
        <v>6388.39</v>
      </c>
      <c r="J82" s="60">
        <v>5758.5</v>
      </c>
      <c r="K82" s="61">
        <v>324</v>
      </c>
      <c r="L82" s="49">
        <v>447951.59</v>
      </c>
      <c r="M82" s="49">
        <v>0</v>
      </c>
      <c r="N82" s="49">
        <f>ROUND(L82*10%,2)</f>
        <v>44795.16</v>
      </c>
      <c r="O82" s="49">
        <f t="shared" si="16"/>
        <v>20157.82</v>
      </c>
      <c r="P82" s="49">
        <f t="shared" si="13"/>
        <v>382998.61000000004</v>
      </c>
      <c r="Q82" s="49">
        <f t="shared" si="14"/>
        <v>77.789630980290013</v>
      </c>
      <c r="R82" s="49">
        <v>16848.400000000001</v>
      </c>
      <c r="S82" s="62">
        <v>43100</v>
      </c>
    </row>
    <row r="83" spans="1:19" s="199" customFormat="1" ht="15" hidden="1" customHeight="1" x14ac:dyDescent="0.25">
      <c r="A83" s="37">
        <v>63</v>
      </c>
      <c r="B83" s="57" t="s">
        <v>103</v>
      </c>
      <c r="C83" s="58">
        <v>1986</v>
      </c>
      <c r="D83" s="40">
        <v>0</v>
      </c>
      <c r="E83" s="59" t="s">
        <v>1514</v>
      </c>
      <c r="F83" s="1" t="s">
        <v>66</v>
      </c>
      <c r="G83" s="40">
        <v>5</v>
      </c>
      <c r="H83" s="40">
        <v>4</v>
      </c>
      <c r="I83" s="60">
        <v>5231</v>
      </c>
      <c r="J83" s="60">
        <v>4353.37</v>
      </c>
      <c r="K83" s="61">
        <v>276</v>
      </c>
      <c r="L83" s="49">
        <v>255130.5</v>
      </c>
      <c r="M83" s="49">
        <v>0</v>
      </c>
      <c r="N83" s="49">
        <v>0</v>
      </c>
      <c r="O83" s="49">
        <f t="shared" si="16"/>
        <v>0</v>
      </c>
      <c r="P83" s="49">
        <f t="shared" si="13"/>
        <v>255130.5</v>
      </c>
      <c r="Q83" s="49">
        <f t="shared" si="14"/>
        <v>58.605287398038762</v>
      </c>
      <c r="R83" s="49">
        <v>16848.400000000001</v>
      </c>
      <c r="S83" s="62">
        <v>43100</v>
      </c>
    </row>
    <row r="84" spans="1:19" s="199" customFormat="1" ht="15" hidden="1" customHeight="1" x14ac:dyDescent="0.25">
      <c r="A84" s="37">
        <v>64</v>
      </c>
      <c r="B84" s="57" t="s">
        <v>104</v>
      </c>
      <c r="C84" s="58">
        <v>1985</v>
      </c>
      <c r="D84" s="40">
        <v>0</v>
      </c>
      <c r="E84" s="59" t="s">
        <v>1514</v>
      </c>
      <c r="F84" s="1" t="s">
        <v>66</v>
      </c>
      <c r="G84" s="40">
        <v>5</v>
      </c>
      <c r="H84" s="40">
        <v>3</v>
      </c>
      <c r="I84" s="60">
        <v>4074.9</v>
      </c>
      <c r="J84" s="60">
        <v>3368.32</v>
      </c>
      <c r="K84" s="61">
        <v>204</v>
      </c>
      <c r="L84" s="49">
        <v>361560.16</v>
      </c>
      <c r="M84" s="49">
        <v>0</v>
      </c>
      <c r="N84" s="49">
        <f>ROUND(L84*10%,2)</f>
        <v>36156.019999999997</v>
      </c>
      <c r="O84" s="49">
        <f t="shared" si="16"/>
        <v>16270.21</v>
      </c>
      <c r="P84" s="49">
        <f t="shared" si="13"/>
        <v>309133.93</v>
      </c>
      <c r="Q84" s="49">
        <f t="shared" si="14"/>
        <v>107.34139274178224</v>
      </c>
      <c r="R84" s="49">
        <v>16848.400000000001</v>
      </c>
      <c r="S84" s="62">
        <v>43100</v>
      </c>
    </row>
    <row r="85" spans="1:19" s="199" customFormat="1" ht="15" hidden="1" customHeight="1" x14ac:dyDescent="0.25">
      <c r="A85" s="37">
        <v>65</v>
      </c>
      <c r="B85" s="57" t="s">
        <v>105</v>
      </c>
      <c r="C85" s="58">
        <v>1985</v>
      </c>
      <c r="D85" s="40">
        <v>0</v>
      </c>
      <c r="E85" s="59" t="s">
        <v>1514</v>
      </c>
      <c r="F85" s="1" t="s">
        <v>66</v>
      </c>
      <c r="G85" s="40">
        <v>5</v>
      </c>
      <c r="H85" s="40">
        <v>4</v>
      </c>
      <c r="I85" s="60">
        <v>5214.8500000000004</v>
      </c>
      <c r="J85" s="60">
        <v>4617.8500000000004</v>
      </c>
      <c r="K85" s="61">
        <v>299</v>
      </c>
      <c r="L85" s="49">
        <v>391834.21</v>
      </c>
      <c r="M85" s="49">
        <v>0</v>
      </c>
      <c r="N85" s="49">
        <f>ROUND(L85*10%,2)</f>
        <v>39183.42</v>
      </c>
      <c r="O85" s="49">
        <f t="shared" si="16"/>
        <v>17632.54</v>
      </c>
      <c r="P85" s="49">
        <f t="shared" si="13"/>
        <v>335018.25</v>
      </c>
      <c r="Q85" s="49">
        <f t="shared" si="14"/>
        <v>84.852087010188725</v>
      </c>
      <c r="R85" s="49">
        <v>16848.400000000001</v>
      </c>
      <c r="S85" s="62">
        <v>43100</v>
      </c>
    </row>
    <row r="86" spans="1:19" s="200" customFormat="1" ht="15" hidden="1" customHeight="1" x14ac:dyDescent="0.2">
      <c r="A86" s="53"/>
      <c r="B86" s="50" t="s">
        <v>106</v>
      </c>
      <c r="C86" s="52"/>
      <c r="D86" s="47"/>
      <c r="E86" s="77"/>
      <c r="F86" s="77"/>
      <c r="G86" s="47"/>
      <c r="H86" s="47"/>
      <c r="I86" s="78">
        <f t="shared" ref="I86:P86" si="17">ROUND(SUM(I67:I85),2)</f>
        <v>138497.25</v>
      </c>
      <c r="J86" s="78">
        <f t="shared" si="17"/>
        <v>121602.22</v>
      </c>
      <c r="K86" s="79">
        <f t="shared" si="17"/>
        <v>6953</v>
      </c>
      <c r="L86" s="78">
        <f>ROUND(SUM(L67:L85),2)</f>
        <v>112048311.09</v>
      </c>
      <c r="M86" s="78">
        <f t="shared" si="17"/>
        <v>0</v>
      </c>
      <c r="N86" s="78">
        <v>1184189.46</v>
      </c>
      <c r="O86" s="78">
        <f t="shared" si="17"/>
        <v>532885.24</v>
      </c>
      <c r="P86" s="78">
        <f t="shared" si="17"/>
        <v>110331236.39</v>
      </c>
      <c r="Q86" s="47">
        <f t="shared" si="14"/>
        <v>921.43310451075649</v>
      </c>
      <c r="R86" s="47"/>
      <c r="S86" s="47"/>
    </row>
    <row r="87" spans="1:19" s="90" customFormat="1" ht="12.75" hidden="1" customHeight="1" x14ac:dyDescent="0.25">
      <c r="A87" s="53"/>
      <c r="B87" s="55" t="s">
        <v>540</v>
      </c>
      <c r="C87" s="55"/>
      <c r="D87" s="53"/>
      <c r="E87" s="56"/>
      <c r="F87" s="53"/>
      <c r="G87" s="53"/>
      <c r="H87" s="53"/>
      <c r="I87" s="48"/>
      <c r="J87" s="48"/>
      <c r="K87" s="54"/>
      <c r="L87" s="48"/>
      <c r="M87" s="48"/>
      <c r="N87" s="48"/>
      <c r="O87" s="48"/>
      <c r="P87" s="48"/>
      <c r="Q87" s="48"/>
      <c r="R87" s="48"/>
      <c r="S87" s="53"/>
    </row>
    <row r="88" spans="1:19" ht="15" hidden="1" customHeight="1" x14ac:dyDescent="0.25">
      <c r="A88" s="40">
        <v>66</v>
      </c>
      <c r="B88" s="57" t="s">
        <v>107</v>
      </c>
      <c r="C88" s="58">
        <v>1984</v>
      </c>
      <c r="D88" s="40">
        <v>0</v>
      </c>
      <c r="E88" s="59" t="s">
        <v>1514</v>
      </c>
      <c r="F88" s="1" t="s">
        <v>66</v>
      </c>
      <c r="G88" s="40">
        <v>9</v>
      </c>
      <c r="H88" s="40">
        <v>6</v>
      </c>
      <c r="I88" s="60">
        <v>15227.5</v>
      </c>
      <c r="J88" s="60">
        <v>12914.1</v>
      </c>
      <c r="K88" s="61">
        <v>632</v>
      </c>
      <c r="L88" s="39">
        <v>10343489.449999999</v>
      </c>
      <c r="M88" s="49">
        <v>0</v>
      </c>
      <c r="N88" s="49">
        <v>0</v>
      </c>
      <c r="O88" s="49">
        <v>0</v>
      </c>
      <c r="P88" s="49">
        <f t="shared" ref="P88:P94" si="18">L88-(M88+N88+O88)</f>
        <v>10343489.449999999</v>
      </c>
      <c r="Q88" s="49">
        <f t="shared" ref="Q88:Q95" si="19">L88/J88</f>
        <v>800.9454356091403</v>
      </c>
      <c r="R88" s="49">
        <v>20124.66</v>
      </c>
      <c r="S88" s="62">
        <v>43100</v>
      </c>
    </row>
    <row r="89" spans="1:19" ht="15" hidden="1" customHeight="1" x14ac:dyDescent="0.25">
      <c r="A89" s="40">
        <v>67</v>
      </c>
      <c r="B89" s="57" t="s">
        <v>108</v>
      </c>
      <c r="C89" s="58">
        <v>1984</v>
      </c>
      <c r="D89" s="40">
        <v>0</v>
      </c>
      <c r="E89" s="59" t="s">
        <v>1514</v>
      </c>
      <c r="F89" s="1" t="s">
        <v>66</v>
      </c>
      <c r="G89" s="40">
        <v>9</v>
      </c>
      <c r="H89" s="40">
        <v>6</v>
      </c>
      <c r="I89" s="60">
        <v>13486.8</v>
      </c>
      <c r="J89" s="60">
        <v>11529.2</v>
      </c>
      <c r="K89" s="61">
        <v>586</v>
      </c>
      <c r="L89" s="49">
        <v>9523571</v>
      </c>
      <c r="M89" s="49">
        <v>0</v>
      </c>
      <c r="N89" s="49">
        <v>0</v>
      </c>
      <c r="O89" s="49">
        <v>428560.69</v>
      </c>
      <c r="P89" s="49">
        <f t="shared" si="18"/>
        <v>9095010.3100000005</v>
      </c>
      <c r="Q89" s="49">
        <f t="shared" si="19"/>
        <v>826.03918745446344</v>
      </c>
      <c r="R89" s="49">
        <v>20124.66</v>
      </c>
      <c r="S89" s="62">
        <v>43100</v>
      </c>
    </row>
    <row r="90" spans="1:19" ht="15" hidden="1" customHeight="1" x14ac:dyDescent="0.25">
      <c r="A90" s="40">
        <v>68</v>
      </c>
      <c r="B90" s="57" t="s">
        <v>109</v>
      </c>
      <c r="C90" s="58">
        <v>1984</v>
      </c>
      <c r="D90" s="40">
        <v>0</v>
      </c>
      <c r="E90" s="59" t="s">
        <v>1514</v>
      </c>
      <c r="F90" s="1" t="s">
        <v>66</v>
      </c>
      <c r="G90" s="40">
        <v>9</v>
      </c>
      <c r="H90" s="40">
        <v>6</v>
      </c>
      <c r="I90" s="60">
        <v>13318.1</v>
      </c>
      <c r="J90" s="60">
        <v>11597.79</v>
      </c>
      <c r="K90" s="61">
        <v>577</v>
      </c>
      <c r="L90" s="49">
        <v>1084896.79</v>
      </c>
      <c r="M90" s="49">
        <v>0</v>
      </c>
      <c r="N90" s="49">
        <v>0</v>
      </c>
      <c r="O90" s="49">
        <v>0</v>
      </c>
      <c r="P90" s="49">
        <f t="shared" si="18"/>
        <v>1084896.79</v>
      </c>
      <c r="Q90" s="49">
        <f t="shared" si="19"/>
        <v>93.543406976674007</v>
      </c>
      <c r="R90" s="49">
        <v>20124.66</v>
      </c>
      <c r="S90" s="62">
        <v>43100</v>
      </c>
    </row>
    <row r="91" spans="1:19" ht="15" hidden="1" customHeight="1" x14ac:dyDescent="0.25">
      <c r="A91" s="40">
        <v>69</v>
      </c>
      <c r="B91" s="57" t="s">
        <v>110</v>
      </c>
      <c r="C91" s="58">
        <v>1975</v>
      </c>
      <c r="D91" s="40">
        <v>0</v>
      </c>
      <c r="E91" s="59" t="s">
        <v>1514</v>
      </c>
      <c r="F91" s="1" t="s">
        <v>28</v>
      </c>
      <c r="G91" s="40">
        <v>5</v>
      </c>
      <c r="H91" s="40">
        <v>4</v>
      </c>
      <c r="I91" s="60">
        <v>2956.1</v>
      </c>
      <c r="J91" s="60">
        <v>2633.1</v>
      </c>
      <c r="K91" s="61">
        <v>132</v>
      </c>
      <c r="L91" s="49">
        <v>521933.77</v>
      </c>
      <c r="M91" s="49">
        <v>0</v>
      </c>
      <c r="N91" s="49">
        <v>0</v>
      </c>
      <c r="O91" s="49">
        <f>ROUND(L91*0.045,2)</f>
        <v>23487.02</v>
      </c>
      <c r="P91" s="49">
        <f t="shared" si="18"/>
        <v>498446.75</v>
      </c>
      <c r="Q91" s="49">
        <f t="shared" si="19"/>
        <v>198.220261288975</v>
      </c>
      <c r="R91" s="49">
        <v>26754.720000000001</v>
      </c>
      <c r="S91" s="62">
        <v>43100</v>
      </c>
    </row>
    <row r="92" spans="1:19" ht="15" hidden="1" customHeight="1" x14ac:dyDescent="0.25">
      <c r="A92" s="40">
        <v>70</v>
      </c>
      <c r="B92" s="57" t="s">
        <v>111</v>
      </c>
      <c r="C92" s="58">
        <v>1974</v>
      </c>
      <c r="D92" s="40">
        <v>0</v>
      </c>
      <c r="E92" s="59" t="s">
        <v>1514</v>
      </c>
      <c r="F92" s="1" t="s">
        <v>28</v>
      </c>
      <c r="G92" s="40">
        <v>5</v>
      </c>
      <c r="H92" s="40">
        <v>4</v>
      </c>
      <c r="I92" s="60">
        <v>3032.4</v>
      </c>
      <c r="J92" s="60">
        <v>2732.7</v>
      </c>
      <c r="K92" s="61">
        <v>126</v>
      </c>
      <c r="L92" s="49">
        <v>357283.83</v>
      </c>
      <c r="M92" s="49">
        <v>0</v>
      </c>
      <c r="N92" s="49">
        <v>0</v>
      </c>
      <c r="O92" s="49">
        <v>0</v>
      </c>
      <c r="P92" s="49">
        <f t="shared" si="18"/>
        <v>357283.83</v>
      </c>
      <c r="Q92" s="49">
        <f t="shared" si="19"/>
        <v>130.74389065759141</v>
      </c>
      <c r="R92" s="49">
        <v>26754.720000000001</v>
      </c>
      <c r="S92" s="62">
        <v>43100</v>
      </c>
    </row>
    <row r="93" spans="1:19" ht="15" hidden="1" customHeight="1" x14ac:dyDescent="0.25">
      <c r="A93" s="40">
        <v>71</v>
      </c>
      <c r="B93" s="57" t="s">
        <v>112</v>
      </c>
      <c r="C93" s="58">
        <v>1976</v>
      </c>
      <c r="D93" s="40">
        <v>0</v>
      </c>
      <c r="E93" s="59" t="s">
        <v>1514</v>
      </c>
      <c r="F93" s="1" t="s">
        <v>28</v>
      </c>
      <c r="G93" s="40">
        <v>2</v>
      </c>
      <c r="H93" s="40">
        <v>3</v>
      </c>
      <c r="I93" s="60">
        <v>1054.2</v>
      </c>
      <c r="J93" s="60">
        <v>981.9</v>
      </c>
      <c r="K93" s="61">
        <v>57</v>
      </c>
      <c r="L93" s="49">
        <v>96820.59</v>
      </c>
      <c r="M93" s="49">
        <v>0</v>
      </c>
      <c r="N93" s="49">
        <v>0</v>
      </c>
      <c r="O93" s="49">
        <v>0</v>
      </c>
      <c r="P93" s="49">
        <f t="shared" si="18"/>
        <v>96820.59</v>
      </c>
      <c r="Q93" s="49">
        <f t="shared" si="19"/>
        <v>98.605346776657498</v>
      </c>
      <c r="R93" s="49">
        <v>26754.720000000001</v>
      </c>
      <c r="S93" s="62">
        <v>43100</v>
      </c>
    </row>
    <row r="94" spans="1:19" ht="15" hidden="1" customHeight="1" x14ac:dyDescent="0.25">
      <c r="A94" s="40">
        <v>72</v>
      </c>
      <c r="B94" s="57" t="s">
        <v>113</v>
      </c>
      <c r="C94" s="58">
        <v>1985</v>
      </c>
      <c r="D94" s="40">
        <v>0</v>
      </c>
      <c r="E94" s="59" t="s">
        <v>1514</v>
      </c>
      <c r="F94" s="1" t="s">
        <v>66</v>
      </c>
      <c r="G94" s="40">
        <v>9</v>
      </c>
      <c r="H94" s="40">
        <v>6</v>
      </c>
      <c r="I94" s="60">
        <v>13562.3</v>
      </c>
      <c r="J94" s="60">
        <v>11640.1</v>
      </c>
      <c r="K94" s="61">
        <v>611</v>
      </c>
      <c r="L94" s="49">
        <v>9235799.3599999994</v>
      </c>
      <c r="M94" s="49">
        <v>0</v>
      </c>
      <c r="N94" s="49">
        <v>0</v>
      </c>
      <c r="O94" s="49">
        <v>0</v>
      </c>
      <c r="P94" s="49">
        <f t="shared" si="18"/>
        <v>9235799.3599999994</v>
      </c>
      <c r="Q94" s="49">
        <f t="shared" si="19"/>
        <v>793.44673671188389</v>
      </c>
      <c r="R94" s="49">
        <v>20124.66</v>
      </c>
      <c r="S94" s="62">
        <v>43100</v>
      </c>
    </row>
    <row r="95" spans="1:19" ht="15" hidden="1" customHeight="1" x14ac:dyDescent="0.25">
      <c r="A95" s="53"/>
      <c r="B95" s="50" t="s">
        <v>114</v>
      </c>
      <c r="C95" s="52"/>
      <c r="D95" s="53"/>
      <c r="E95" s="56"/>
      <c r="F95" s="53"/>
      <c r="G95" s="53"/>
      <c r="H95" s="53"/>
      <c r="I95" s="80">
        <f>SUM(I88:I94)</f>
        <v>62637.399999999994</v>
      </c>
      <c r="J95" s="80">
        <f>SUM(J88:J94)</f>
        <v>54028.89</v>
      </c>
      <c r="K95" s="81">
        <f>SUM(K88:K94)</f>
        <v>2721</v>
      </c>
      <c r="L95" s="80">
        <f>ROUND(SUM(L88:L94),2)</f>
        <v>31163794.789999999</v>
      </c>
      <c r="M95" s="80">
        <f>ROUND(SUM(M88:M94),2)</f>
        <v>0</v>
      </c>
      <c r="N95" s="80">
        <f>ROUND(SUM(N88:N94),2)</f>
        <v>0</v>
      </c>
      <c r="O95" s="80">
        <f>ROUND(SUM(O88:O94),2)</f>
        <v>452047.71</v>
      </c>
      <c r="P95" s="80">
        <f>ROUND(SUM(P88:P94),2)</f>
        <v>30711747.079999998</v>
      </c>
      <c r="Q95" s="48">
        <f t="shared" si="19"/>
        <v>576.79872360879517</v>
      </c>
      <c r="R95" s="48"/>
      <c r="S95" s="64"/>
    </row>
    <row r="96" spans="1:19" ht="15" hidden="1" customHeight="1" x14ac:dyDescent="0.25">
      <c r="A96" s="82"/>
      <c r="B96" s="50" t="s">
        <v>115</v>
      </c>
      <c r="C96" s="52"/>
      <c r="D96" s="53"/>
      <c r="E96" s="82"/>
      <c r="F96" s="82"/>
      <c r="G96" s="53"/>
      <c r="H96" s="53"/>
      <c r="I96" s="80"/>
      <c r="J96" s="80"/>
      <c r="K96" s="81"/>
      <c r="L96" s="48"/>
      <c r="M96" s="83"/>
      <c r="N96" s="83"/>
      <c r="O96" s="83"/>
      <c r="P96" s="83"/>
      <c r="Q96" s="83"/>
      <c r="R96" s="48"/>
      <c r="S96" s="64"/>
    </row>
    <row r="97" spans="1:19" s="199" customFormat="1" ht="15" hidden="1" customHeight="1" x14ac:dyDescent="0.25">
      <c r="A97" s="84">
        <v>73</v>
      </c>
      <c r="B97" s="57" t="s">
        <v>1263</v>
      </c>
      <c r="C97" s="58">
        <v>2002</v>
      </c>
      <c r="D97" s="40">
        <v>0</v>
      </c>
      <c r="E97" s="59" t="s">
        <v>1514</v>
      </c>
      <c r="F97" s="1" t="s">
        <v>28</v>
      </c>
      <c r="G97" s="40">
        <v>5</v>
      </c>
      <c r="H97" s="40">
        <v>2</v>
      </c>
      <c r="I97" s="60">
        <v>2811.9</v>
      </c>
      <c r="J97" s="60">
        <v>2477.5</v>
      </c>
      <c r="K97" s="61">
        <v>104</v>
      </c>
      <c r="L97" s="39">
        <v>39309.199999999997</v>
      </c>
      <c r="M97" s="85">
        <v>0</v>
      </c>
      <c r="N97" s="85">
        <v>0</v>
      </c>
      <c r="O97" s="85">
        <v>0</v>
      </c>
      <c r="P97" s="49">
        <f t="shared" ref="P97:P141" si="20">L97-(M97+N97+O97)</f>
        <v>39309.199999999997</v>
      </c>
      <c r="Q97" s="49">
        <f t="shared" ref="Q97:Q142" si="21">L97/J97</f>
        <v>15.866478304742683</v>
      </c>
      <c r="R97" s="49">
        <v>26754.720000000001</v>
      </c>
      <c r="S97" s="62">
        <v>43100</v>
      </c>
    </row>
    <row r="98" spans="1:19" s="199" customFormat="1" ht="15" hidden="1" customHeight="1" x14ac:dyDescent="0.25">
      <c r="A98" s="84">
        <v>74</v>
      </c>
      <c r="B98" s="57" t="s">
        <v>117</v>
      </c>
      <c r="C98" s="58">
        <v>1989</v>
      </c>
      <c r="D98" s="40">
        <v>0</v>
      </c>
      <c r="E98" s="59" t="s">
        <v>1514</v>
      </c>
      <c r="F98" s="1" t="s">
        <v>66</v>
      </c>
      <c r="G98" s="40">
        <v>9</v>
      </c>
      <c r="H98" s="40">
        <v>2</v>
      </c>
      <c r="I98" s="60">
        <v>4208.3</v>
      </c>
      <c r="J98" s="60">
        <v>4208.3</v>
      </c>
      <c r="K98" s="61">
        <v>227</v>
      </c>
      <c r="L98" s="39">
        <v>3574324.78</v>
      </c>
      <c r="M98" s="49">
        <v>0</v>
      </c>
      <c r="N98" s="49">
        <f>ROUND(L98*10%,2)</f>
        <v>357432.48</v>
      </c>
      <c r="O98" s="49">
        <v>160844.60999999999</v>
      </c>
      <c r="P98" s="49">
        <f t="shared" si="20"/>
        <v>3056047.69</v>
      </c>
      <c r="Q98" s="49">
        <f t="shared" si="21"/>
        <v>849.35122971271051</v>
      </c>
      <c r="R98" s="49">
        <v>20124.66</v>
      </c>
      <c r="S98" s="62">
        <v>43100</v>
      </c>
    </row>
    <row r="99" spans="1:19" s="199" customFormat="1" ht="15" hidden="1" customHeight="1" x14ac:dyDescent="0.25">
      <c r="A99" s="84">
        <v>75</v>
      </c>
      <c r="B99" s="57" t="s">
        <v>291</v>
      </c>
      <c r="C99" s="58">
        <v>1970</v>
      </c>
      <c r="D99" s="40">
        <v>0</v>
      </c>
      <c r="E99" s="59" t="s">
        <v>1514</v>
      </c>
      <c r="F99" s="1" t="s">
        <v>28</v>
      </c>
      <c r="G99" s="40">
        <v>5</v>
      </c>
      <c r="H99" s="40">
        <v>2</v>
      </c>
      <c r="I99" s="60">
        <v>3714.7</v>
      </c>
      <c r="J99" s="60">
        <v>3367.3</v>
      </c>
      <c r="K99" s="61">
        <v>241</v>
      </c>
      <c r="L99" s="39">
        <v>41324.239999999998</v>
      </c>
      <c r="M99" s="49">
        <v>0</v>
      </c>
      <c r="N99" s="49">
        <v>0</v>
      </c>
      <c r="O99" s="49">
        <v>0</v>
      </c>
      <c r="P99" s="49">
        <f t="shared" si="20"/>
        <v>41324.239999999998</v>
      </c>
      <c r="Q99" s="49">
        <f t="shared" si="21"/>
        <v>12.272218097585601</v>
      </c>
      <c r="R99" s="49">
        <v>26754.720000000001</v>
      </c>
      <c r="S99" s="62">
        <v>43100</v>
      </c>
    </row>
    <row r="100" spans="1:19" s="199" customFormat="1" ht="15" hidden="1" customHeight="1" x14ac:dyDescent="0.25">
      <c r="A100" s="84">
        <v>76</v>
      </c>
      <c r="B100" s="57" t="s">
        <v>293</v>
      </c>
      <c r="C100" s="58">
        <v>1970</v>
      </c>
      <c r="D100" s="40">
        <v>0</v>
      </c>
      <c r="E100" s="59" t="s">
        <v>1514</v>
      </c>
      <c r="F100" s="1" t="s">
        <v>28</v>
      </c>
      <c r="G100" s="40">
        <v>5</v>
      </c>
      <c r="H100" s="40">
        <v>3</v>
      </c>
      <c r="I100" s="60">
        <v>3016.1</v>
      </c>
      <c r="J100" s="60">
        <v>2884.3</v>
      </c>
      <c r="K100" s="61">
        <v>278</v>
      </c>
      <c r="L100" s="39">
        <v>138399.75</v>
      </c>
      <c r="M100" s="49">
        <v>0</v>
      </c>
      <c r="N100" s="49">
        <v>0</v>
      </c>
      <c r="O100" s="49">
        <v>0</v>
      </c>
      <c r="P100" s="49">
        <f t="shared" si="20"/>
        <v>138399.75</v>
      </c>
      <c r="Q100" s="49">
        <f t="shared" si="21"/>
        <v>47.98382623166799</v>
      </c>
      <c r="R100" s="49">
        <v>26754.720000000001</v>
      </c>
      <c r="S100" s="62">
        <v>43100</v>
      </c>
    </row>
    <row r="101" spans="1:19" s="199" customFormat="1" ht="15" hidden="1" customHeight="1" x14ac:dyDescent="0.25">
      <c r="A101" s="84">
        <v>77</v>
      </c>
      <c r="B101" s="57" t="s">
        <v>118</v>
      </c>
      <c r="C101" s="58">
        <v>1989</v>
      </c>
      <c r="D101" s="40">
        <v>0</v>
      </c>
      <c r="E101" s="59" t="s">
        <v>1514</v>
      </c>
      <c r="F101" s="1" t="s">
        <v>66</v>
      </c>
      <c r="G101" s="40">
        <v>5</v>
      </c>
      <c r="H101" s="40">
        <v>5</v>
      </c>
      <c r="I101" s="49">
        <v>3268</v>
      </c>
      <c r="J101" s="49">
        <v>3268</v>
      </c>
      <c r="K101" s="40">
        <v>203</v>
      </c>
      <c r="L101" s="39">
        <v>120454.84</v>
      </c>
      <c r="M101" s="49">
        <v>0</v>
      </c>
      <c r="N101" s="49">
        <v>0</v>
      </c>
      <c r="O101" s="49">
        <v>0</v>
      </c>
      <c r="P101" s="49">
        <f t="shared" si="20"/>
        <v>120454.84</v>
      </c>
      <c r="Q101" s="49">
        <f t="shared" si="21"/>
        <v>36.858886168910651</v>
      </c>
      <c r="R101" s="49">
        <v>16848.400000000001</v>
      </c>
      <c r="S101" s="62">
        <v>43100</v>
      </c>
    </row>
    <row r="102" spans="1:19" s="199" customFormat="1" ht="15" hidden="1" customHeight="1" x14ac:dyDescent="0.25">
      <c r="A102" s="84">
        <v>78</v>
      </c>
      <c r="B102" s="57" t="s">
        <v>119</v>
      </c>
      <c r="C102" s="58">
        <v>1970</v>
      </c>
      <c r="D102" s="40">
        <v>0</v>
      </c>
      <c r="E102" s="59" t="s">
        <v>1514</v>
      </c>
      <c r="F102" s="1" t="s">
        <v>66</v>
      </c>
      <c r="G102" s="40">
        <v>5</v>
      </c>
      <c r="H102" s="40">
        <v>5</v>
      </c>
      <c r="I102" s="49">
        <v>3241.4</v>
      </c>
      <c r="J102" s="49">
        <v>3212.9</v>
      </c>
      <c r="K102" s="40">
        <v>197</v>
      </c>
      <c r="L102" s="39">
        <v>101103.58</v>
      </c>
      <c r="M102" s="49">
        <v>0</v>
      </c>
      <c r="N102" s="49">
        <v>0</v>
      </c>
      <c r="O102" s="49">
        <v>0</v>
      </c>
      <c r="P102" s="49">
        <f t="shared" si="20"/>
        <v>101103.58</v>
      </c>
      <c r="Q102" s="49">
        <f t="shared" si="21"/>
        <v>31.468013321298514</v>
      </c>
      <c r="R102" s="49">
        <v>16848.400000000001</v>
      </c>
      <c r="S102" s="62">
        <v>43100</v>
      </c>
    </row>
    <row r="103" spans="1:19" s="199" customFormat="1" ht="15" hidden="1" customHeight="1" x14ac:dyDescent="0.25">
      <c r="A103" s="84">
        <v>79</v>
      </c>
      <c r="B103" s="57" t="s">
        <v>120</v>
      </c>
      <c r="C103" s="58">
        <v>1970</v>
      </c>
      <c r="D103" s="40">
        <v>0</v>
      </c>
      <c r="E103" s="59" t="s">
        <v>1514</v>
      </c>
      <c r="F103" s="1" t="s">
        <v>66</v>
      </c>
      <c r="G103" s="40">
        <v>5</v>
      </c>
      <c r="H103" s="40">
        <v>4</v>
      </c>
      <c r="I103" s="49">
        <v>3240.1</v>
      </c>
      <c r="J103" s="49">
        <v>2597.9</v>
      </c>
      <c r="K103" s="40">
        <v>146</v>
      </c>
      <c r="L103" s="39">
        <v>103104.86</v>
      </c>
      <c r="M103" s="49">
        <v>0</v>
      </c>
      <c r="N103" s="49">
        <v>0</v>
      </c>
      <c r="O103" s="49">
        <v>0</v>
      </c>
      <c r="P103" s="49">
        <f t="shared" si="20"/>
        <v>103104.86</v>
      </c>
      <c r="Q103" s="49">
        <f t="shared" si="21"/>
        <v>39.687770891874202</v>
      </c>
      <c r="R103" s="49">
        <v>16848.400000000001</v>
      </c>
      <c r="S103" s="62">
        <v>43100</v>
      </c>
    </row>
    <row r="104" spans="1:19" s="199" customFormat="1" ht="15" hidden="1" customHeight="1" x14ac:dyDescent="0.25">
      <c r="A104" s="84">
        <v>80</v>
      </c>
      <c r="B104" s="57" t="s">
        <v>121</v>
      </c>
      <c r="C104" s="58">
        <v>1971</v>
      </c>
      <c r="D104" s="40">
        <v>0</v>
      </c>
      <c r="E104" s="59" t="s">
        <v>1514</v>
      </c>
      <c r="F104" s="1" t="s">
        <v>66</v>
      </c>
      <c r="G104" s="40">
        <v>5</v>
      </c>
      <c r="H104" s="40">
        <v>5</v>
      </c>
      <c r="I104" s="40">
        <v>4065</v>
      </c>
      <c r="J104" s="40">
        <v>3195.6</v>
      </c>
      <c r="K104" s="40">
        <v>173</v>
      </c>
      <c r="L104" s="39">
        <v>103352.66</v>
      </c>
      <c r="M104" s="49">
        <v>0</v>
      </c>
      <c r="N104" s="49">
        <v>0</v>
      </c>
      <c r="O104" s="49">
        <v>0</v>
      </c>
      <c r="P104" s="49">
        <f t="shared" si="20"/>
        <v>103352.66</v>
      </c>
      <c r="Q104" s="49">
        <f t="shared" si="21"/>
        <v>32.342176743021653</v>
      </c>
      <c r="R104" s="49">
        <v>16848.400000000001</v>
      </c>
      <c r="S104" s="62">
        <v>43100</v>
      </c>
    </row>
    <row r="105" spans="1:19" s="199" customFormat="1" ht="15" hidden="1" customHeight="1" x14ac:dyDescent="0.25">
      <c r="A105" s="84">
        <v>81</v>
      </c>
      <c r="B105" s="57" t="s">
        <v>122</v>
      </c>
      <c r="C105" s="58">
        <v>1972</v>
      </c>
      <c r="D105" s="40">
        <v>0</v>
      </c>
      <c r="E105" s="59" t="s">
        <v>1514</v>
      </c>
      <c r="F105" s="1" t="s">
        <v>66</v>
      </c>
      <c r="G105" s="40">
        <v>5</v>
      </c>
      <c r="H105" s="40">
        <v>5</v>
      </c>
      <c r="I105" s="40">
        <v>4065</v>
      </c>
      <c r="J105" s="40">
        <v>3195.6</v>
      </c>
      <c r="K105" s="40">
        <v>173</v>
      </c>
      <c r="L105" s="39">
        <v>174073.33</v>
      </c>
      <c r="M105" s="49">
        <v>0</v>
      </c>
      <c r="N105" s="49">
        <v>0</v>
      </c>
      <c r="O105" s="49">
        <v>0</v>
      </c>
      <c r="P105" s="49">
        <f t="shared" si="20"/>
        <v>174073.33</v>
      </c>
      <c r="Q105" s="49">
        <f t="shared" si="21"/>
        <v>54.472815746651641</v>
      </c>
      <c r="R105" s="49">
        <v>16848.400000000001</v>
      </c>
      <c r="S105" s="62">
        <v>43100</v>
      </c>
    </row>
    <row r="106" spans="1:19" s="199" customFormat="1" ht="15" hidden="1" customHeight="1" x14ac:dyDescent="0.25">
      <c r="A106" s="84">
        <v>82</v>
      </c>
      <c r="B106" s="57" t="s">
        <v>123</v>
      </c>
      <c r="C106" s="58">
        <v>1970</v>
      </c>
      <c r="D106" s="40">
        <v>0</v>
      </c>
      <c r="E106" s="59" t="s">
        <v>1514</v>
      </c>
      <c r="F106" s="1" t="s">
        <v>28</v>
      </c>
      <c r="G106" s="40">
        <v>5</v>
      </c>
      <c r="H106" s="40">
        <v>6</v>
      </c>
      <c r="I106" s="49">
        <v>4886.3</v>
      </c>
      <c r="J106" s="49">
        <v>4886.3</v>
      </c>
      <c r="K106" s="40">
        <v>222</v>
      </c>
      <c r="L106" s="39">
        <v>7184898.25</v>
      </c>
      <c r="M106" s="49">
        <v>0</v>
      </c>
      <c r="N106" s="49">
        <v>0</v>
      </c>
      <c r="O106" s="49">
        <v>0</v>
      </c>
      <c r="P106" s="49">
        <f t="shared" si="20"/>
        <v>7184898.25</v>
      </c>
      <c r="Q106" s="49">
        <f t="shared" si="21"/>
        <v>1470.4169310111945</v>
      </c>
      <c r="R106" s="49">
        <v>26754.720000000001</v>
      </c>
      <c r="S106" s="62">
        <v>43100</v>
      </c>
    </row>
    <row r="107" spans="1:19" s="199" customFormat="1" ht="15" hidden="1" customHeight="1" x14ac:dyDescent="0.25">
      <c r="A107" s="84">
        <v>83</v>
      </c>
      <c r="B107" s="57" t="s">
        <v>124</v>
      </c>
      <c r="C107" s="58">
        <v>1977</v>
      </c>
      <c r="D107" s="40">
        <v>0</v>
      </c>
      <c r="E107" s="59" t="s">
        <v>1514</v>
      </c>
      <c r="F107" s="1" t="s">
        <v>28</v>
      </c>
      <c r="G107" s="40">
        <v>9</v>
      </c>
      <c r="H107" s="40">
        <v>2</v>
      </c>
      <c r="I107" s="60">
        <v>4025.5</v>
      </c>
      <c r="J107" s="60">
        <v>3846.5</v>
      </c>
      <c r="K107" s="61">
        <v>212</v>
      </c>
      <c r="L107" s="49">
        <v>3573992.05</v>
      </c>
      <c r="M107" s="49">
        <v>0</v>
      </c>
      <c r="N107" s="49">
        <v>357399.2</v>
      </c>
      <c r="O107" s="49">
        <v>160829.65</v>
      </c>
      <c r="P107" s="49">
        <f t="shared" si="20"/>
        <v>3055763.1999999997</v>
      </c>
      <c r="Q107" s="49">
        <f t="shared" si="21"/>
        <v>929.15430911217982</v>
      </c>
      <c r="R107" s="49">
        <v>27786.46</v>
      </c>
      <c r="S107" s="62">
        <v>43100</v>
      </c>
    </row>
    <row r="108" spans="1:19" s="199" customFormat="1" ht="15" hidden="1" customHeight="1" x14ac:dyDescent="0.25">
      <c r="A108" s="84">
        <v>84</v>
      </c>
      <c r="B108" s="57" t="s">
        <v>953</v>
      </c>
      <c r="C108" s="58">
        <v>1972</v>
      </c>
      <c r="D108" s="40">
        <v>0</v>
      </c>
      <c r="E108" s="59" t="s">
        <v>1514</v>
      </c>
      <c r="F108" s="1" t="s">
        <v>66</v>
      </c>
      <c r="G108" s="40">
        <v>5</v>
      </c>
      <c r="H108" s="40">
        <v>6</v>
      </c>
      <c r="I108" s="60">
        <v>4640.5</v>
      </c>
      <c r="J108" s="60">
        <v>4640.5</v>
      </c>
      <c r="K108" s="61">
        <v>285</v>
      </c>
      <c r="L108" s="49">
        <v>941757.84</v>
      </c>
      <c r="M108" s="49">
        <v>0</v>
      </c>
      <c r="N108" s="49">
        <v>0</v>
      </c>
      <c r="O108" s="49">
        <v>0</v>
      </c>
      <c r="P108" s="49">
        <f t="shared" si="20"/>
        <v>941757.84</v>
      </c>
      <c r="Q108" s="49">
        <f t="shared" si="21"/>
        <v>202.943182846676</v>
      </c>
      <c r="R108" s="49">
        <v>16848.400000000001</v>
      </c>
      <c r="S108" s="62">
        <v>43100</v>
      </c>
    </row>
    <row r="109" spans="1:19" s="199" customFormat="1" ht="15" hidden="1" customHeight="1" x14ac:dyDescent="0.25">
      <c r="A109" s="84">
        <v>85</v>
      </c>
      <c r="B109" s="57" t="s">
        <v>125</v>
      </c>
      <c r="C109" s="58">
        <v>1972</v>
      </c>
      <c r="D109" s="40">
        <v>0</v>
      </c>
      <c r="E109" s="59" t="s">
        <v>1514</v>
      </c>
      <c r="F109" s="1" t="s">
        <v>66</v>
      </c>
      <c r="G109" s="40">
        <v>5</v>
      </c>
      <c r="H109" s="40">
        <v>8</v>
      </c>
      <c r="I109" s="40">
        <v>6064.9</v>
      </c>
      <c r="J109" s="40">
        <v>5893.3</v>
      </c>
      <c r="K109" s="40">
        <v>357</v>
      </c>
      <c r="L109" s="49">
        <v>1507398.32</v>
      </c>
      <c r="M109" s="49">
        <v>0</v>
      </c>
      <c r="N109" s="49">
        <v>0</v>
      </c>
      <c r="O109" s="49">
        <v>0</v>
      </c>
      <c r="P109" s="49">
        <f t="shared" si="20"/>
        <v>1507398.32</v>
      </c>
      <c r="Q109" s="49">
        <f t="shared" si="21"/>
        <v>255.78170464765071</v>
      </c>
      <c r="R109" s="49">
        <v>16848.400000000001</v>
      </c>
      <c r="S109" s="62">
        <v>43100</v>
      </c>
    </row>
    <row r="110" spans="1:19" s="199" customFormat="1" ht="15" hidden="1" customHeight="1" x14ac:dyDescent="0.25">
      <c r="A110" s="84">
        <v>86</v>
      </c>
      <c r="B110" s="57" t="s">
        <v>1231</v>
      </c>
      <c r="C110" s="58">
        <v>1972</v>
      </c>
      <c r="D110" s="40">
        <v>0</v>
      </c>
      <c r="E110" s="59" t="s">
        <v>1514</v>
      </c>
      <c r="F110" s="1" t="s">
        <v>66</v>
      </c>
      <c r="G110" s="40">
        <v>5</v>
      </c>
      <c r="H110" s="40">
        <v>4</v>
      </c>
      <c r="I110" s="40">
        <v>3476.4</v>
      </c>
      <c r="J110" s="40">
        <v>2802.9</v>
      </c>
      <c r="K110" s="40">
        <v>161</v>
      </c>
      <c r="L110" s="49">
        <v>600673.19999999995</v>
      </c>
      <c r="M110" s="49">
        <v>0</v>
      </c>
      <c r="N110" s="49">
        <v>0</v>
      </c>
      <c r="O110" s="49">
        <v>0</v>
      </c>
      <c r="P110" s="49">
        <f t="shared" si="20"/>
        <v>600673.19999999995</v>
      </c>
      <c r="Q110" s="49">
        <f t="shared" si="21"/>
        <v>214.30418495130041</v>
      </c>
      <c r="R110" s="49">
        <v>16848.400000000001</v>
      </c>
      <c r="S110" s="62">
        <v>43100</v>
      </c>
    </row>
    <row r="111" spans="1:19" s="199" customFormat="1" ht="15" hidden="1" customHeight="1" x14ac:dyDescent="0.25">
      <c r="A111" s="84">
        <v>87</v>
      </c>
      <c r="B111" s="57" t="s">
        <v>126</v>
      </c>
      <c r="C111" s="58">
        <v>1971</v>
      </c>
      <c r="D111" s="40">
        <v>0</v>
      </c>
      <c r="E111" s="59" t="s">
        <v>1514</v>
      </c>
      <c r="F111" s="1" t="s">
        <v>66</v>
      </c>
      <c r="G111" s="40">
        <v>5</v>
      </c>
      <c r="H111" s="40">
        <v>3</v>
      </c>
      <c r="I111" s="49">
        <v>2548.1</v>
      </c>
      <c r="J111" s="49">
        <v>2291.3000000000002</v>
      </c>
      <c r="K111" s="40">
        <v>142</v>
      </c>
      <c r="L111" s="49">
        <v>852717.43</v>
      </c>
      <c r="M111" s="49">
        <v>0</v>
      </c>
      <c r="N111" s="49">
        <v>0</v>
      </c>
      <c r="O111" s="49">
        <v>0</v>
      </c>
      <c r="P111" s="49">
        <f t="shared" si="20"/>
        <v>852717.43</v>
      </c>
      <c r="Q111" s="49">
        <f t="shared" si="21"/>
        <v>372.15442325317503</v>
      </c>
      <c r="R111" s="49">
        <v>16848.400000000001</v>
      </c>
      <c r="S111" s="62">
        <v>43100</v>
      </c>
    </row>
    <row r="112" spans="1:19" s="199" customFormat="1" ht="15" hidden="1" customHeight="1" x14ac:dyDescent="0.25">
      <c r="A112" s="84">
        <v>88</v>
      </c>
      <c r="B112" s="57" t="s">
        <v>127</v>
      </c>
      <c r="C112" s="86">
        <v>1968</v>
      </c>
      <c r="D112" s="40">
        <v>0</v>
      </c>
      <c r="E112" s="59" t="s">
        <v>1514</v>
      </c>
      <c r="F112" s="1" t="s">
        <v>66</v>
      </c>
      <c r="G112" s="87">
        <v>5</v>
      </c>
      <c r="H112" s="87">
        <v>4</v>
      </c>
      <c r="I112" s="85">
        <v>3359.2</v>
      </c>
      <c r="J112" s="85">
        <v>2845.7</v>
      </c>
      <c r="K112" s="87">
        <v>169</v>
      </c>
      <c r="L112" s="49">
        <v>6893778.3099999996</v>
      </c>
      <c r="M112" s="49">
        <v>0</v>
      </c>
      <c r="N112" s="49">
        <f>ROUND(L112*10%,2)</f>
        <v>689377.83</v>
      </c>
      <c r="O112" s="49">
        <v>310220.03000000003</v>
      </c>
      <c r="P112" s="49">
        <f t="shared" si="20"/>
        <v>5894180.4499999993</v>
      </c>
      <c r="Q112" s="49">
        <f t="shared" si="21"/>
        <v>2422.5246196015041</v>
      </c>
      <c r="R112" s="49">
        <v>16848.400000000001</v>
      </c>
      <c r="S112" s="62">
        <v>43100</v>
      </c>
    </row>
    <row r="113" spans="1:19" s="199" customFormat="1" ht="15" hidden="1" customHeight="1" x14ac:dyDescent="0.25">
      <c r="A113" s="84">
        <v>89</v>
      </c>
      <c r="B113" s="57" t="s">
        <v>128</v>
      </c>
      <c r="C113" s="58">
        <v>1970</v>
      </c>
      <c r="D113" s="40">
        <v>0</v>
      </c>
      <c r="E113" s="59" t="s">
        <v>1514</v>
      </c>
      <c r="F113" s="1" t="s">
        <v>66</v>
      </c>
      <c r="G113" s="40">
        <v>5</v>
      </c>
      <c r="H113" s="40">
        <v>4</v>
      </c>
      <c r="I113" s="49">
        <v>3227.1</v>
      </c>
      <c r="J113" s="49">
        <v>3109.7</v>
      </c>
      <c r="K113" s="40">
        <v>202</v>
      </c>
      <c r="L113" s="49">
        <v>766353</v>
      </c>
      <c r="M113" s="49">
        <v>0</v>
      </c>
      <c r="N113" s="49">
        <v>0</v>
      </c>
      <c r="O113" s="49">
        <v>0</v>
      </c>
      <c r="P113" s="49">
        <f t="shared" si="20"/>
        <v>766353</v>
      </c>
      <c r="Q113" s="49">
        <f t="shared" si="21"/>
        <v>246.43952792873912</v>
      </c>
      <c r="R113" s="49">
        <v>16848.400000000001</v>
      </c>
      <c r="S113" s="62">
        <v>43100</v>
      </c>
    </row>
    <row r="114" spans="1:19" s="199" customFormat="1" ht="15" hidden="1" customHeight="1" x14ac:dyDescent="0.25">
      <c r="A114" s="84">
        <v>90</v>
      </c>
      <c r="B114" s="57" t="s">
        <v>129</v>
      </c>
      <c r="C114" s="58">
        <v>1970</v>
      </c>
      <c r="D114" s="40">
        <v>0</v>
      </c>
      <c r="E114" s="59" t="s">
        <v>1514</v>
      </c>
      <c r="F114" s="1" t="s">
        <v>66</v>
      </c>
      <c r="G114" s="40">
        <v>5</v>
      </c>
      <c r="H114" s="40">
        <v>4</v>
      </c>
      <c r="I114" s="49">
        <v>3221.3</v>
      </c>
      <c r="J114" s="49">
        <v>3221.3</v>
      </c>
      <c r="K114" s="40">
        <v>206</v>
      </c>
      <c r="L114" s="49">
        <v>903823.77</v>
      </c>
      <c r="M114" s="49">
        <v>0</v>
      </c>
      <c r="N114" s="49">
        <v>0</v>
      </c>
      <c r="O114" s="49">
        <v>0</v>
      </c>
      <c r="P114" s="49">
        <f t="shared" si="20"/>
        <v>903823.77</v>
      </c>
      <c r="Q114" s="49">
        <f t="shared" si="21"/>
        <v>280.57733523732651</v>
      </c>
      <c r="R114" s="49">
        <v>16848.400000000001</v>
      </c>
      <c r="S114" s="62">
        <v>43100</v>
      </c>
    </row>
    <row r="115" spans="1:19" s="199" customFormat="1" ht="15" hidden="1" customHeight="1" x14ac:dyDescent="0.25">
      <c r="A115" s="84">
        <v>91</v>
      </c>
      <c r="B115" s="57" t="s">
        <v>130</v>
      </c>
      <c r="C115" s="58">
        <v>1970</v>
      </c>
      <c r="D115" s="40">
        <v>0</v>
      </c>
      <c r="E115" s="59" t="s">
        <v>1514</v>
      </c>
      <c r="F115" s="1" t="s">
        <v>66</v>
      </c>
      <c r="G115" s="40">
        <v>5</v>
      </c>
      <c r="H115" s="40">
        <v>5</v>
      </c>
      <c r="I115" s="49">
        <v>3236.7</v>
      </c>
      <c r="J115" s="49">
        <v>3236.7</v>
      </c>
      <c r="K115" s="40">
        <v>200</v>
      </c>
      <c r="L115" s="49">
        <v>100924.22</v>
      </c>
      <c r="M115" s="49">
        <v>0</v>
      </c>
      <c r="N115" s="49">
        <v>0</v>
      </c>
      <c r="O115" s="49">
        <v>0</v>
      </c>
      <c r="P115" s="49">
        <f t="shared" si="20"/>
        <v>100924.22</v>
      </c>
      <c r="Q115" s="49">
        <f t="shared" si="21"/>
        <v>31.181209256341337</v>
      </c>
      <c r="R115" s="49">
        <v>16848.400000000001</v>
      </c>
      <c r="S115" s="62">
        <v>43100</v>
      </c>
    </row>
    <row r="116" spans="1:19" s="199" customFormat="1" ht="15" hidden="1" customHeight="1" x14ac:dyDescent="0.25">
      <c r="A116" s="84">
        <v>92</v>
      </c>
      <c r="B116" s="57" t="s">
        <v>131</v>
      </c>
      <c r="C116" s="58">
        <v>1976</v>
      </c>
      <c r="D116" s="40">
        <v>0</v>
      </c>
      <c r="E116" s="59" t="s">
        <v>1514</v>
      </c>
      <c r="F116" s="1" t="s">
        <v>66</v>
      </c>
      <c r="G116" s="40">
        <v>5</v>
      </c>
      <c r="H116" s="40">
        <v>4</v>
      </c>
      <c r="I116" s="60">
        <v>3539.6</v>
      </c>
      <c r="J116" s="60">
        <v>3461</v>
      </c>
      <c r="K116" s="61">
        <v>130</v>
      </c>
      <c r="L116" s="49">
        <v>14014765.369999999</v>
      </c>
      <c r="M116" s="49">
        <v>0</v>
      </c>
      <c r="N116" s="49">
        <v>0</v>
      </c>
      <c r="O116" s="49">
        <f t="shared" ref="O116:O126" si="22">ROUND(N116*0.45,2)</f>
        <v>0</v>
      </c>
      <c r="P116" s="49">
        <f t="shared" si="20"/>
        <v>14014765.369999999</v>
      </c>
      <c r="Q116" s="49">
        <f t="shared" si="21"/>
        <v>4049.3398930944813</v>
      </c>
      <c r="R116" s="49">
        <v>16848.400000000001</v>
      </c>
      <c r="S116" s="62">
        <v>43100</v>
      </c>
    </row>
    <row r="117" spans="1:19" s="199" customFormat="1" ht="15" hidden="1" customHeight="1" x14ac:dyDescent="0.25">
      <c r="A117" s="84">
        <v>93</v>
      </c>
      <c r="B117" s="57" t="s">
        <v>132</v>
      </c>
      <c r="C117" s="58">
        <v>1974</v>
      </c>
      <c r="D117" s="40">
        <v>0</v>
      </c>
      <c r="E117" s="59" t="s">
        <v>1514</v>
      </c>
      <c r="F117" s="1" t="s">
        <v>66</v>
      </c>
      <c r="G117" s="40">
        <v>5</v>
      </c>
      <c r="H117" s="40">
        <v>4</v>
      </c>
      <c r="I117" s="60">
        <v>3176.9</v>
      </c>
      <c r="J117" s="60">
        <v>2878.1</v>
      </c>
      <c r="K117" s="61">
        <v>159</v>
      </c>
      <c r="L117" s="49">
        <v>11682861.810000001</v>
      </c>
      <c r="M117" s="49">
        <v>0</v>
      </c>
      <c r="N117" s="49">
        <v>0</v>
      </c>
      <c r="O117" s="49">
        <f t="shared" si="22"/>
        <v>0</v>
      </c>
      <c r="P117" s="49">
        <f t="shared" si="20"/>
        <v>11682861.810000001</v>
      </c>
      <c r="Q117" s="49">
        <f t="shared" si="21"/>
        <v>4059.2272019735246</v>
      </c>
      <c r="R117" s="49">
        <v>16848.400000000001</v>
      </c>
      <c r="S117" s="62">
        <v>43100</v>
      </c>
    </row>
    <row r="118" spans="1:19" s="199" customFormat="1" ht="15" hidden="1" customHeight="1" x14ac:dyDescent="0.25">
      <c r="A118" s="84">
        <v>94</v>
      </c>
      <c r="B118" s="57" t="s">
        <v>133</v>
      </c>
      <c r="C118" s="58">
        <v>1974</v>
      </c>
      <c r="D118" s="40">
        <v>0</v>
      </c>
      <c r="E118" s="59" t="s">
        <v>1514</v>
      </c>
      <c r="F118" s="1" t="s">
        <v>66</v>
      </c>
      <c r="G118" s="40">
        <v>5</v>
      </c>
      <c r="H118" s="40">
        <v>6</v>
      </c>
      <c r="I118" s="60">
        <v>3825.9</v>
      </c>
      <c r="J118" s="60">
        <v>3825.9</v>
      </c>
      <c r="K118" s="61">
        <v>269</v>
      </c>
      <c r="L118" s="49">
        <v>12182296.35</v>
      </c>
      <c r="M118" s="49">
        <v>0</v>
      </c>
      <c r="N118" s="49">
        <v>0</v>
      </c>
      <c r="O118" s="49">
        <f t="shared" si="22"/>
        <v>0</v>
      </c>
      <c r="P118" s="49">
        <f t="shared" si="20"/>
        <v>12182296.35</v>
      </c>
      <c r="Q118" s="49">
        <f t="shared" si="21"/>
        <v>3184.1648631694502</v>
      </c>
      <c r="R118" s="49">
        <v>16848.400000000001</v>
      </c>
      <c r="S118" s="62">
        <v>43100</v>
      </c>
    </row>
    <row r="119" spans="1:19" s="199" customFormat="1" ht="15" hidden="1" customHeight="1" x14ac:dyDescent="0.25">
      <c r="A119" s="84">
        <v>95</v>
      </c>
      <c r="B119" s="57" t="s">
        <v>134</v>
      </c>
      <c r="C119" s="58">
        <v>1974</v>
      </c>
      <c r="D119" s="40">
        <v>0</v>
      </c>
      <c r="E119" s="59" t="s">
        <v>1514</v>
      </c>
      <c r="F119" s="1" t="s">
        <v>66</v>
      </c>
      <c r="G119" s="40">
        <v>5</v>
      </c>
      <c r="H119" s="40">
        <v>6</v>
      </c>
      <c r="I119" s="60">
        <v>5075.8999999999996</v>
      </c>
      <c r="J119" s="60">
        <v>4920</v>
      </c>
      <c r="K119" s="61">
        <v>204</v>
      </c>
      <c r="L119" s="49">
        <v>24508688.829999998</v>
      </c>
      <c r="M119" s="49">
        <v>0</v>
      </c>
      <c r="N119" s="49">
        <f>ROUND(L119*10%,2)</f>
        <v>2450868.88</v>
      </c>
      <c r="O119" s="49">
        <v>1102890.99</v>
      </c>
      <c r="P119" s="49">
        <f t="shared" si="20"/>
        <v>20954928.959999997</v>
      </c>
      <c r="Q119" s="49">
        <f t="shared" si="21"/>
        <v>4981.4408191056909</v>
      </c>
      <c r="R119" s="49">
        <v>16848.400000000001</v>
      </c>
      <c r="S119" s="62">
        <v>43100</v>
      </c>
    </row>
    <row r="120" spans="1:19" s="199" customFormat="1" ht="15" hidden="1" customHeight="1" x14ac:dyDescent="0.25">
      <c r="A120" s="84">
        <v>96</v>
      </c>
      <c r="B120" s="57" t="s">
        <v>135</v>
      </c>
      <c r="C120" s="58">
        <v>1975</v>
      </c>
      <c r="D120" s="40">
        <v>0</v>
      </c>
      <c r="E120" s="59" t="s">
        <v>1514</v>
      </c>
      <c r="F120" s="1" t="s">
        <v>66</v>
      </c>
      <c r="G120" s="40">
        <v>5</v>
      </c>
      <c r="H120" s="40">
        <v>6</v>
      </c>
      <c r="I120" s="60">
        <v>3865.6</v>
      </c>
      <c r="J120" s="60">
        <v>2857.4</v>
      </c>
      <c r="K120" s="61">
        <v>214</v>
      </c>
      <c r="L120" s="49">
        <v>9861489.0600000005</v>
      </c>
      <c r="M120" s="49">
        <v>0</v>
      </c>
      <c r="N120" s="49">
        <v>0</v>
      </c>
      <c r="O120" s="49">
        <f t="shared" si="22"/>
        <v>0</v>
      </c>
      <c r="P120" s="49">
        <f t="shared" si="20"/>
        <v>9861489.0600000005</v>
      </c>
      <c r="Q120" s="49">
        <f t="shared" si="21"/>
        <v>3451.2105620494158</v>
      </c>
      <c r="R120" s="49">
        <v>16848.400000000001</v>
      </c>
      <c r="S120" s="62">
        <v>43100</v>
      </c>
    </row>
    <row r="121" spans="1:19" s="199" customFormat="1" ht="15" hidden="1" customHeight="1" x14ac:dyDescent="0.25">
      <c r="A121" s="84">
        <v>97</v>
      </c>
      <c r="B121" s="57" t="s">
        <v>136</v>
      </c>
      <c r="C121" s="58">
        <v>1975</v>
      </c>
      <c r="D121" s="40">
        <v>0</v>
      </c>
      <c r="E121" s="59" t="s">
        <v>1514</v>
      </c>
      <c r="F121" s="1" t="s">
        <v>66</v>
      </c>
      <c r="G121" s="40">
        <v>5</v>
      </c>
      <c r="H121" s="40">
        <v>4</v>
      </c>
      <c r="I121" s="60">
        <v>3514.8</v>
      </c>
      <c r="J121" s="60">
        <v>3514.8</v>
      </c>
      <c r="K121" s="61">
        <v>147</v>
      </c>
      <c r="L121" s="49">
        <v>9724804.7799999993</v>
      </c>
      <c r="M121" s="49">
        <v>0</v>
      </c>
      <c r="N121" s="49">
        <v>0</v>
      </c>
      <c r="O121" s="49">
        <f t="shared" si="22"/>
        <v>0</v>
      </c>
      <c r="P121" s="49">
        <f t="shared" si="20"/>
        <v>9724804.7799999993</v>
      </c>
      <c r="Q121" s="49">
        <f t="shared" si="21"/>
        <v>2766.8159724593147</v>
      </c>
      <c r="R121" s="49">
        <v>16848.400000000001</v>
      </c>
      <c r="S121" s="62">
        <v>43100</v>
      </c>
    </row>
    <row r="122" spans="1:19" s="199" customFormat="1" ht="15" hidden="1" customHeight="1" x14ac:dyDescent="0.25">
      <c r="A122" s="84">
        <v>98</v>
      </c>
      <c r="B122" s="57" t="s">
        <v>1282</v>
      </c>
      <c r="C122" s="58">
        <v>1975</v>
      </c>
      <c r="D122" s="40">
        <v>0</v>
      </c>
      <c r="E122" s="59" t="s">
        <v>1514</v>
      </c>
      <c r="F122" s="1" t="s">
        <v>66</v>
      </c>
      <c r="G122" s="40">
        <v>5</v>
      </c>
      <c r="H122" s="40">
        <v>4</v>
      </c>
      <c r="I122" s="60">
        <v>3234.8</v>
      </c>
      <c r="J122" s="60">
        <v>3234.8</v>
      </c>
      <c r="K122" s="61">
        <v>164</v>
      </c>
      <c r="L122" s="49">
        <v>122369.5</v>
      </c>
      <c r="M122" s="49">
        <v>0</v>
      </c>
      <c r="N122" s="49">
        <v>0</v>
      </c>
      <c r="O122" s="49">
        <f t="shared" si="22"/>
        <v>0</v>
      </c>
      <c r="P122" s="49">
        <f t="shared" si="20"/>
        <v>122369.5</v>
      </c>
      <c r="Q122" s="49">
        <f t="shared" si="21"/>
        <v>37.829077531841222</v>
      </c>
      <c r="R122" s="49">
        <v>16848.400000000001</v>
      </c>
      <c r="S122" s="62">
        <v>43100</v>
      </c>
    </row>
    <row r="123" spans="1:19" s="199" customFormat="1" ht="15" hidden="1" customHeight="1" x14ac:dyDescent="0.25">
      <c r="A123" s="84">
        <v>99</v>
      </c>
      <c r="B123" s="57" t="s">
        <v>137</v>
      </c>
      <c r="C123" s="58">
        <v>1975</v>
      </c>
      <c r="D123" s="40">
        <v>0</v>
      </c>
      <c r="E123" s="59" t="s">
        <v>1514</v>
      </c>
      <c r="F123" s="1" t="s">
        <v>28</v>
      </c>
      <c r="G123" s="40">
        <v>5</v>
      </c>
      <c r="H123" s="40">
        <v>3</v>
      </c>
      <c r="I123" s="60">
        <v>2400</v>
      </c>
      <c r="J123" s="60">
        <v>2400</v>
      </c>
      <c r="K123" s="61">
        <v>120</v>
      </c>
      <c r="L123" s="49">
        <v>8533491.1099999994</v>
      </c>
      <c r="M123" s="49">
        <v>0</v>
      </c>
      <c r="N123" s="49">
        <v>853349.1</v>
      </c>
      <c r="O123" s="49">
        <v>384007.11</v>
      </c>
      <c r="P123" s="49">
        <f t="shared" si="20"/>
        <v>7296134.8999999994</v>
      </c>
      <c r="Q123" s="49">
        <f t="shared" si="21"/>
        <v>3555.6212958333331</v>
      </c>
      <c r="R123" s="49">
        <v>26754.720000000001</v>
      </c>
      <c r="S123" s="62">
        <v>43100</v>
      </c>
    </row>
    <row r="124" spans="1:19" s="199" customFormat="1" ht="15" hidden="1" customHeight="1" x14ac:dyDescent="0.25">
      <c r="A124" s="84">
        <v>100</v>
      </c>
      <c r="B124" s="57" t="s">
        <v>138</v>
      </c>
      <c r="C124" s="58">
        <v>1973</v>
      </c>
      <c r="D124" s="40">
        <v>0</v>
      </c>
      <c r="E124" s="59" t="s">
        <v>1514</v>
      </c>
      <c r="F124" s="1" t="s">
        <v>66</v>
      </c>
      <c r="G124" s="40">
        <v>5</v>
      </c>
      <c r="H124" s="40">
        <v>6</v>
      </c>
      <c r="I124" s="60">
        <v>4740.2</v>
      </c>
      <c r="J124" s="60">
        <v>4740.2</v>
      </c>
      <c r="K124" s="61">
        <v>286</v>
      </c>
      <c r="L124" s="49">
        <v>8505269.1799999997</v>
      </c>
      <c r="M124" s="49">
        <v>0</v>
      </c>
      <c r="N124" s="49">
        <v>0</v>
      </c>
      <c r="O124" s="49">
        <f t="shared" si="22"/>
        <v>0</v>
      </c>
      <c r="P124" s="49">
        <f t="shared" si="20"/>
        <v>8505269.1799999997</v>
      </c>
      <c r="Q124" s="49">
        <f t="shared" si="21"/>
        <v>1794.2848782751782</v>
      </c>
      <c r="R124" s="49">
        <v>16848.400000000001</v>
      </c>
      <c r="S124" s="62">
        <v>43100</v>
      </c>
    </row>
    <row r="125" spans="1:19" s="199" customFormat="1" ht="15" hidden="1" customHeight="1" x14ac:dyDescent="0.25">
      <c r="A125" s="84">
        <v>101</v>
      </c>
      <c r="B125" s="57" t="s">
        <v>139</v>
      </c>
      <c r="C125" s="58">
        <v>1973</v>
      </c>
      <c r="D125" s="40">
        <v>0</v>
      </c>
      <c r="E125" s="59" t="s">
        <v>1514</v>
      </c>
      <c r="F125" s="1" t="s">
        <v>66</v>
      </c>
      <c r="G125" s="40">
        <v>5</v>
      </c>
      <c r="H125" s="40">
        <v>4</v>
      </c>
      <c r="I125" s="60">
        <v>3526.9</v>
      </c>
      <c r="J125" s="60">
        <v>3526.9</v>
      </c>
      <c r="K125" s="61">
        <v>213</v>
      </c>
      <c r="L125" s="49">
        <v>7869516.5700000003</v>
      </c>
      <c r="M125" s="49">
        <v>0</v>
      </c>
      <c r="N125" s="49">
        <v>0</v>
      </c>
      <c r="O125" s="49">
        <f t="shared" si="22"/>
        <v>0</v>
      </c>
      <c r="P125" s="49">
        <f t="shared" si="20"/>
        <v>7869516.5700000003</v>
      </c>
      <c r="Q125" s="49">
        <f t="shared" si="21"/>
        <v>2231.2842921545835</v>
      </c>
      <c r="R125" s="49">
        <v>16848.400000000001</v>
      </c>
      <c r="S125" s="62">
        <v>43100</v>
      </c>
    </row>
    <row r="126" spans="1:19" s="199" customFormat="1" ht="15" hidden="1" customHeight="1" x14ac:dyDescent="0.25">
      <c r="A126" s="84">
        <v>102</v>
      </c>
      <c r="B126" s="57" t="s">
        <v>140</v>
      </c>
      <c r="C126" s="58">
        <v>1973</v>
      </c>
      <c r="D126" s="40">
        <v>0</v>
      </c>
      <c r="E126" s="59" t="s">
        <v>1514</v>
      </c>
      <c r="F126" s="1" t="s">
        <v>66</v>
      </c>
      <c r="G126" s="40">
        <v>5</v>
      </c>
      <c r="H126" s="40">
        <v>4</v>
      </c>
      <c r="I126" s="60">
        <v>3567.1</v>
      </c>
      <c r="J126" s="60">
        <v>3567.1</v>
      </c>
      <c r="K126" s="61">
        <v>232</v>
      </c>
      <c r="L126" s="49">
        <v>14105587.880000001</v>
      </c>
      <c r="M126" s="49">
        <v>0</v>
      </c>
      <c r="N126" s="49">
        <v>0</v>
      </c>
      <c r="O126" s="49">
        <f t="shared" si="22"/>
        <v>0</v>
      </c>
      <c r="P126" s="49">
        <f t="shared" si="20"/>
        <v>14105587.880000001</v>
      </c>
      <c r="Q126" s="49">
        <f t="shared" si="21"/>
        <v>3954.3572874323681</v>
      </c>
      <c r="R126" s="49">
        <v>16848.400000000001</v>
      </c>
      <c r="S126" s="62">
        <v>43100</v>
      </c>
    </row>
    <row r="127" spans="1:19" s="199" customFormat="1" ht="15" hidden="1" customHeight="1" x14ac:dyDescent="0.25">
      <c r="A127" s="84">
        <v>103</v>
      </c>
      <c r="B127" s="57" t="s">
        <v>141</v>
      </c>
      <c r="C127" s="58">
        <v>2002</v>
      </c>
      <c r="D127" s="40">
        <v>0</v>
      </c>
      <c r="E127" s="59" t="s">
        <v>1514</v>
      </c>
      <c r="F127" s="1" t="s">
        <v>28</v>
      </c>
      <c r="G127" s="40">
        <v>7</v>
      </c>
      <c r="H127" s="40">
        <v>1</v>
      </c>
      <c r="I127" s="60">
        <v>2180.1</v>
      </c>
      <c r="J127" s="60">
        <v>2180.1</v>
      </c>
      <c r="K127" s="61">
        <v>76</v>
      </c>
      <c r="L127" s="49">
        <v>272600.06</v>
      </c>
      <c r="M127" s="49">
        <v>0</v>
      </c>
      <c r="N127" s="49">
        <v>0</v>
      </c>
      <c r="O127" s="49">
        <v>0</v>
      </c>
      <c r="P127" s="49">
        <f t="shared" si="20"/>
        <v>272600.06</v>
      </c>
      <c r="Q127" s="49">
        <f t="shared" si="21"/>
        <v>125.04016329526169</v>
      </c>
      <c r="R127" s="49">
        <v>27786.46</v>
      </c>
      <c r="S127" s="62">
        <v>43100</v>
      </c>
    </row>
    <row r="128" spans="1:19" s="199" customFormat="1" ht="15" hidden="1" customHeight="1" x14ac:dyDescent="0.25">
      <c r="A128" s="84">
        <v>104</v>
      </c>
      <c r="B128" s="57" t="s">
        <v>1264</v>
      </c>
      <c r="C128" s="58">
        <v>1992</v>
      </c>
      <c r="D128" s="40">
        <v>0</v>
      </c>
      <c r="E128" s="59" t="s">
        <v>1514</v>
      </c>
      <c r="F128" s="1" t="s">
        <v>28</v>
      </c>
      <c r="G128" s="40">
        <v>9</v>
      </c>
      <c r="H128" s="40">
        <v>1</v>
      </c>
      <c r="I128" s="60">
        <v>2655.8</v>
      </c>
      <c r="J128" s="60">
        <v>2572.1999999999998</v>
      </c>
      <c r="K128" s="61">
        <v>98</v>
      </c>
      <c r="L128" s="49">
        <v>1815588.28</v>
      </c>
      <c r="M128" s="49">
        <v>0</v>
      </c>
      <c r="N128" s="49">
        <v>0</v>
      </c>
      <c r="O128" s="49">
        <v>0</v>
      </c>
      <c r="P128" s="49">
        <f t="shared" si="20"/>
        <v>1815588.28</v>
      </c>
      <c r="Q128" s="49">
        <f t="shared" si="21"/>
        <v>705.85035378275415</v>
      </c>
      <c r="R128" s="49">
        <v>27786.46</v>
      </c>
      <c r="S128" s="62">
        <v>43100</v>
      </c>
    </row>
    <row r="129" spans="1:19" s="199" customFormat="1" ht="15" hidden="1" customHeight="1" x14ac:dyDescent="0.25">
      <c r="A129" s="84">
        <v>105</v>
      </c>
      <c r="B129" s="57" t="s">
        <v>1228</v>
      </c>
      <c r="C129" s="58">
        <v>1971</v>
      </c>
      <c r="D129" s="40">
        <v>0</v>
      </c>
      <c r="E129" s="59" t="s">
        <v>1514</v>
      </c>
      <c r="F129" s="1" t="s">
        <v>28</v>
      </c>
      <c r="G129" s="40">
        <v>3</v>
      </c>
      <c r="H129" s="40">
        <v>2</v>
      </c>
      <c r="I129" s="60">
        <v>1089</v>
      </c>
      <c r="J129" s="60">
        <v>1089</v>
      </c>
      <c r="K129" s="61">
        <v>69</v>
      </c>
      <c r="L129" s="49">
        <v>273963.15999999997</v>
      </c>
      <c r="M129" s="49">
        <v>0</v>
      </c>
      <c r="N129" s="49">
        <v>0</v>
      </c>
      <c r="O129" s="49">
        <f>ROUND(N129*0.45,2)</f>
        <v>0</v>
      </c>
      <c r="P129" s="49">
        <f t="shared" si="20"/>
        <v>273963.15999999997</v>
      </c>
      <c r="Q129" s="49">
        <f t="shared" si="21"/>
        <v>251.57314967860421</v>
      </c>
      <c r="R129" s="49">
        <v>26754.720000000001</v>
      </c>
      <c r="S129" s="62">
        <v>43100</v>
      </c>
    </row>
    <row r="130" spans="1:19" s="199" customFormat="1" ht="15" hidden="1" customHeight="1" x14ac:dyDescent="0.25">
      <c r="A130" s="84">
        <v>106</v>
      </c>
      <c r="B130" s="57" t="s">
        <v>1229</v>
      </c>
      <c r="C130" s="58">
        <v>1971</v>
      </c>
      <c r="D130" s="40">
        <v>0</v>
      </c>
      <c r="E130" s="59" t="s">
        <v>1514</v>
      </c>
      <c r="F130" s="1" t="s">
        <v>28</v>
      </c>
      <c r="G130" s="40">
        <v>3</v>
      </c>
      <c r="H130" s="40">
        <v>2</v>
      </c>
      <c r="I130" s="60">
        <v>1081.5</v>
      </c>
      <c r="J130" s="60">
        <v>1081.5</v>
      </c>
      <c r="K130" s="61">
        <v>50</v>
      </c>
      <c r="L130" s="49">
        <v>264030.12</v>
      </c>
      <c r="M130" s="49">
        <v>0</v>
      </c>
      <c r="N130" s="49">
        <v>0</v>
      </c>
      <c r="O130" s="49">
        <f>ROUND(N130*0.45,2)</f>
        <v>0</v>
      </c>
      <c r="P130" s="49">
        <f t="shared" si="20"/>
        <v>264030.12</v>
      </c>
      <c r="Q130" s="49">
        <f t="shared" si="21"/>
        <v>244.13325936199723</v>
      </c>
      <c r="R130" s="49">
        <v>26754.720000000001</v>
      </c>
      <c r="S130" s="62">
        <v>43100</v>
      </c>
    </row>
    <row r="131" spans="1:19" s="199" customFormat="1" ht="15" hidden="1" customHeight="1" x14ac:dyDescent="0.25">
      <c r="A131" s="84">
        <v>107</v>
      </c>
      <c r="B131" s="57" t="s">
        <v>142</v>
      </c>
      <c r="C131" s="58">
        <v>1975</v>
      </c>
      <c r="D131" s="40">
        <v>0</v>
      </c>
      <c r="E131" s="59" t="s">
        <v>1514</v>
      </c>
      <c r="F131" s="1" t="s">
        <v>28</v>
      </c>
      <c r="G131" s="40">
        <v>2</v>
      </c>
      <c r="H131" s="40">
        <v>2</v>
      </c>
      <c r="I131" s="60">
        <v>960.6</v>
      </c>
      <c r="J131" s="60">
        <v>960.6</v>
      </c>
      <c r="K131" s="61">
        <v>38</v>
      </c>
      <c r="L131" s="49">
        <v>3228299.12</v>
      </c>
      <c r="M131" s="49">
        <v>0</v>
      </c>
      <c r="N131" s="49">
        <v>0</v>
      </c>
      <c r="O131" s="49">
        <f>ROUND(N131*0.45,2)</f>
        <v>0</v>
      </c>
      <c r="P131" s="49">
        <f t="shared" si="20"/>
        <v>3228299.12</v>
      </c>
      <c r="Q131" s="49">
        <f t="shared" si="21"/>
        <v>3360.7111388715389</v>
      </c>
      <c r="R131" s="49">
        <v>26754.720000000001</v>
      </c>
      <c r="S131" s="62">
        <v>43100</v>
      </c>
    </row>
    <row r="132" spans="1:19" s="199" customFormat="1" ht="15" hidden="1" customHeight="1" x14ac:dyDescent="0.25">
      <c r="A132" s="84">
        <v>108</v>
      </c>
      <c r="B132" s="57" t="s">
        <v>143</v>
      </c>
      <c r="C132" s="58">
        <v>1967</v>
      </c>
      <c r="D132" s="40">
        <v>0</v>
      </c>
      <c r="E132" s="59" t="s">
        <v>1514</v>
      </c>
      <c r="F132" s="1" t="s">
        <v>28</v>
      </c>
      <c r="G132" s="40">
        <v>2</v>
      </c>
      <c r="H132" s="40">
        <v>2</v>
      </c>
      <c r="I132" s="49">
        <v>920.9</v>
      </c>
      <c r="J132" s="49">
        <v>920.9</v>
      </c>
      <c r="K132" s="40">
        <v>76</v>
      </c>
      <c r="L132" s="49">
        <v>966105.22</v>
      </c>
      <c r="M132" s="49">
        <v>0</v>
      </c>
      <c r="N132" s="49">
        <v>0</v>
      </c>
      <c r="O132" s="49">
        <v>0</v>
      </c>
      <c r="P132" s="49">
        <f t="shared" si="20"/>
        <v>966105.22</v>
      </c>
      <c r="Q132" s="49">
        <f t="shared" si="21"/>
        <v>1049.0880877402542</v>
      </c>
      <c r="R132" s="49">
        <v>26754.720000000001</v>
      </c>
      <c r="S132" s="62">
        <v>43100</v>
      </c>
    </row>
    <row r="133" spans="1:19" s="199" customFormat="1" ht="15" hidden="1" customHeight="1" x14ac:dyDescent="0.25">
      <c r="A133" s="84">
        <v>109</v>
      </c>
      <c r="B133" s="57" t="s">
        <v>144</v>
      </c>
      <c r="C133" s="58">
        <v>1976</v>
      </c>
      <c r="D133" s="40">
        <v>0</v>
      </c>
      <c r="E133" s="59" t="s">
        <v>1514</v>
      </c>
      <c r="F133" s="1" t="s">
        <v>66</v>
      </c>
      <c r="G133" s="40">
        <v>5</v>
      </c>
      <c r="H133" s="40">
        <v>6</v>
      </c>
      <c r="I133" s="60">
        <v>4752</v>
      </c>
      <c r="J133" s="60">
        <v>4752</v>
      </c>
      <c r="K133" s="61">
        <v>214</v>
      </c>
      <c r="L133" s="49">
        <v>12106545.33</v>
      </c>
      <c r="M133" s="49">
        <v>0</v>
      </c>
      <c r="N133" s="49">
        <v>0</v>
      </c>
      <c r="O133" s="49">
        <f t="shared" ref="O133:O141" si="23">ROUND(N133*0.45,2)</f>
        <v>0</v>
      </c>
      <c r="P133" s="49">
        <f t="shared" si="20"/>
        <v>12106545.33</v>
      </c>
      <c r="Q133" s="49">
        <f t="shared" si="21"/>
        <v>2547.6736805555556</v>
      </c>
      <c r="R133" s="49">
        <v>16848.400000000001</v>
      </c>
      <c r="S133" s="62">
        <v>43100</v>
      </c>
    </row>
    <row r="134" spans="1:19" s="199" customFormat="1" ht="15" hidden="1" customHeight="1" x14ac:dyDescent="0.25">
      <c r="A134" s="84">
        <v>110</v>
      </c>
      <c r="B134" s="57" t="s">
        <v>145</v>
      </c>
      <c r="C134" s="58">
        <v>1977</v>
      </c>
      <c r="D134" s="40">
        <v>0</v>
      </c>
      <c r="E134" s="59" t="s">
        <v>1514</v>
      </c>
      <c r="F134" s="1" t="s">
        <v>66</v>
      </c>
      <c r="G134" s="40">
        <v>5</v>
      </c>
      <c r="H134" s="40">
        <v>5</v>
      </c>
      <c r="I134" s="60">
        <v>3922.7</v>
      </c>
      <c r="J134" s="60">
        <v>3922.7</v>
      </c>
      <c r="K134" s="61">
        <v>110</v>
      </c>
      <c r="L134" s="49">
        <v>4643368.41</v>
      </c>
      <c r="M134" s="49">
        <v>0</v>
      </c>
      <c r="N134" s="49">
        <v>0</v>
      </c>
      <c r="O134" s="49">
        <f t="shared" si="23"/>
        <v>0</v>
      </c>
      <c r="P134" s="49">
        <f t="shared" si="20"/>
        <v>4643368.41</v>
      </c>
      <c r="Q134" s="49">
        <f t="shared" si="21"/>
        <v>1183.7174420679635</v>
      </c>
      <c r="R134" s="49">
        <v>16848.400000000001</v>
      </c>
      <c r="S134" s="62">
        <v>43100</v>
      </c>
    </row>
    <row r="135" spans="1:19" s="199" customFormat="1" ht="15" hidden="1" customHeight="1" x14ac:dyDescent="0.25">
      <c r="A135" s="84">
        <v>111</v>
      </c>
      <c r="B135" s="57" t="s">
        <v>146</v>
      </c>
      <c r="C135" s="58">
        <v>1977</v>
      </c>
      <c r="D135" s="40">
        <v>0</v>
      </c>
      <c r="E135" s="59" t="s">
        <v>1514</v>
      </c>
      <c r="F135" s="1" t="s">
        <v>66</v>
      </c>
      <c r="G135" s="40">
        <v>5</v>
      </c>
      <c r="H135" s="40">
        <v>8</v>
      </c>
      <c r="I135" s="60">
        <v>5434.3</v>
      </c>
      <c r="J135" s="60">
        <v>5434.3</v>
      </c>
      <c r="K135" s="61">
        <v>213</v>
      </c>
      <c r="L135" s="49">
        <v>196684.76</v>
      </c>
      <c r="M135" s="49">
        <v>0</v>
      </c>
      <c r="N135" s="49">
        <v>0</v>
      </c>
      <c r="O135" s="49">
        <f t="shared" si="23"/>
        <v>0</v>
      </c>
      <c r="P135" s="49">
        <f t="shared" si="20"/>
        <v>196684.76</v>
      </c>
      <c r="Q135" s="49">
        <f t="shared" si="21"/>
        <v>36.193209797029979</v>
      </c>
      <c r="R135" s="49">
        <v>16848.400000000001</v>
      </c>
      <c r="S135" s="62">
        <v>43100</v>
      </c>
    </row>
    <row r="136" spans="1:19" s="199" customFormat="1" ht="15" hidden="1" customHeight="1" x14ac:dyDescent="0.25">
      <c r="A136" s="84">
        <v>112</v>
      </c>
      <c r="B136" s="57" t="s">
        <v>147</v>
      </c>
      <c r="C136" s="58">
        <v>1977</v>
      </c>
      <c r="D136" s="40">
        <v>0</v>
      </c>
      <c r="E136" s="59" t="s">
        <v>1514</v>
      </c>
      <c r="F136" s="1" t="s">
        <v>66</v>
      </c>
      <c r="G136" s="40">
        <v>5</v>
      </c>
      <c r="H136" s="40">
        <v>6</v>
      </c>
      <c r="I136" s="60">
        <v>3846.7</v>
      </c>
      <c r="J136" s="60">
        <v>3846.7</v>
      </c>
      <c r="K136" s="61">
        <v>240</v>
      </c>
      <c r="L136" s="49">
        <v>1574305.77</v>
      </c>
      <c r="M136" s="49">
        <v>0</v>
      </c>
      <c r="N136" s="49">
        <v>0</v>
      </c>
      <c r="O136" s="49">
        <f t="shared" si="23"/>
        <v>0</v>
      </c>
      <c r="P136" s="49">
        <f t="shared" si="20"/>
        <v>1574305.77</v>
      </c>
      <c r="Q136" s="49">
        <f t="shared" si="21"/>
        <v>409.2613850833182</v>
      </c>
      <c r="R136" s="49">
        <v>16848.400000000001</v>
      </c>
      <c r="S136" s="62">
        <v>43100</v>
      </c>
    </row>
    <row r="137" spans="1:19" s="199" customFormat="1" ht="15" hidden="1" customHeight="1" x14ac:dyDescent="0.25">
      <c r="A137" s="84">
        <v>113</v>
      </c>
      <c r="B137" s="57" t="s">
        <v>148</v>
      </c>
      <c r="C137" s="58">
        <v>1976</v>
      </c>
      <c r="D137" s="40">
        <v>0</v>
      </c>
      <c r="E137" s="59" t="s">
        <v>1514</v>
      </c>
      <c r="F137" s="1" t="s">
        <v>28</v>
      </c>
      <c r="G137" s="40">
        <v>5</v>
      </c>
      <c r="H137" s="40">
        <v>6</v>
      </c>
      <c r="I137" s="60">
        <v>6341.3</v>
      </c>
      <c r="J137" s="60">
        <v>6225.1</v>
      </c>
      <c r="K137" s="61">
        <v>201</v>
      </c>
      <c r="L137" s="49">
        <v>7700405.0899999999</v>
      </c>
      <c r="M137" s="49">
        <v>0</v>
      </c>
      <c r="N137" s="49">
        <v>0</v>
      </c>
      <c r="O137" s="49">
        <f t="shared" si="23"/>
        <v>0</v>
      </c>
      <c r="P137" s="49">
        <f t="shared" si="20"/>
        <v>7700405.0899999999</v>
      </c>
      <c r="Q137" s="49">
        <f t="shared" si="21"/>
        <v>1236.9929944900482</v>
      </c>
      <c r="R137" s="49">
        <v>26754.720000000001</v>
      </c>
      <c r="S137" s="62">
        <v>43100</v>
      </c>
    </row>
    <row r="138" spans="1:19" s="199" customFormat="1" ht="15" hidden="1" customHeight="1" x14ac:dyDescent="0.25">
      <c r="A138" s="84">
        <v>114</v>
      </c>
      <c r="B138" s="57" t="s">
        <v>149</v>
      </c>
      <c r="C138" s="58">
        <v>1977</v>
      </c>
      <c r="D138" s="40">
        <v>0</v>
      </c>
      <c r="E138" s="59" t="s">
        <v>1514</v>
      </c>
      <c r="F138" s="1" t="s">
        <v>66</v>
      </c>
      <c r="G138" s="40">
        <v>5</v>
      </c>
      <c r="H138" s="40">
        <v>6</v>
      </c>
      <c r="I138" s="60">
        <v>3888.5</v>
      </c>
      <c r="J138" s="60">
        <v>3888.5</v>
      </c>
      <c r="K138" s="61">
        <v>213</v>
      </c>
      <c r="L138" s="49">
        <v>11422515.09</v>
      </c>
      <c r="M138" s="49">
        <v>0</v>
      </c>
      <c r="N138" s="49">
        <v>0</v>
      </c>
      <c r="O138" s="49">
        <f t="shared" si="23"/>
        <v>0</v>
      </c>
      <c r="P138" s="49">
        <f t="shared" si="20"/>
        <v>11422515.09</v>
      </c>
      <c r="Q138" s="49">
        <f t="shared" si="21"/>
        <v>2937.511917191719</v>
      </c>
      <c r="R138" s="49">
        <v>16848.400000000001</v>
      </c>
      <c r="S138" s="62">
        <v>43100</v>
      </c>
    </row>
    <row r="139" spans="1:19" s="199" customFormat="1" ht="15" hidden="1" customHeight="1" x14ac:dyDescent="0.25">
      <c r="A139" s="84">
        <v>115</v>
      </c>
      <c r="B139" s="57" t="s">
        <v>150</v>
      </c>
      <c r="C139" s="58">
        <v>1976</v>
      </c>
      <c r="D139" s="40">
        <v>0</v>
      </c>
      <c r="E139" s="59" t="s">
        <v>1514</v>
      </c>
      <c r="F139" s="1" t="s">
        <v>66</v>
      </c>
      <c r="G139" s="40">
        <v>5</v>
      </c>
      <c r="H139" s="40">
        <v>8</v>
      </c>
      <c r="I139" s="60">
        <v>5184.8</v>
      </c>
      <c r="J139" s="60">
        <v>5184.8</v>
      </c>
      <c r="K139" s="61">
        <v>303</v>
      </c>
      <c r="L139" s="49">
        <v>2043651.67</v>
      </c>
      <c r="M139" s="49">
        <v>0</v>
      </c>
      <c r="N139" s="49">
        <v>0</v>
      </c>
      <c r="O139" s="49">
        <f t="shared" si="23"/>
        <v>0</v>
      </c>
      <c r="P139" s="49">
        <f t="shared" si="20"/>
        <v>2043651.67</v>
      </c>
      <c r="Q139" s="49">
        <f t="shared" si="21"/>
        <v>394.16210268477084</v>
      </c>
      <c r="R139" s="49">
        <v>16848.400000000001</v>
      </c>
      <c r="S139" s="62">
        <v>43100</v>
      </c>
    </row>
    <row r="140" spans="1:19" s="199" customFormat="1" ht="15" hidden="1" customHeight="1" x14ac:dyDescent="0.25">
      <c r="A140" s="84">
        <v>116</v>
      </c>
      <c r="B140" s="57" t="s">
        <v>151</v>
      </c>
      <c r="C140" s="58">
        <v>1976</v>
      </c>
      <c r="D140" s="40">
        <v>0</v>
      </c>
      <c r="E140" s="59" t="s">
        <v>1514</v>
      </c>
      <c r="F140" s="1" t="s">
        <v>66</v>
      </c>
      <c r="G140" s="40">
        <v>5</v>
      </c>
      <c r="H140" s="40">
        <v>6</v>
      </c>
      <c r="I140" s="60">
        <v>5332.2</v>
      </c>
      <c r="J140" s="60">
        <v>5332.2</v>
      </c>
      <c r="K140" s="61">
        <v>254</v>
      </c>
      <c r="L140" s="49">
        <v>2178657.19</v>
      </c>
      <c r="M140" s="49">
        <v>0</v>
      </c>
      <c r="N140" s="49">
        <v>0</v>
      </c>
      <c r="O140" s="49">
        <f t="shared" si="23"/>
        <v>0</v>
      </c>
      <c r="P140" s="49">
        <f t="shared" si="20"/>
        <v>2178657.19</v>
      </c>
      <c r="Q140" s="49">
        <f t="shared" si="21"/>
        <v>408.58504744758261</v>
      </c>
      <c r="R140" s="49">
        <v>16848.400000000001</v>
      </c>
      <c r="S140" s="62">
        <v>43100</v>
      </c>
    </row>
    <row r="141" spans="1:19" s="199" customFormat="1" ht="15" hidden="1" customHeight="1" x14ac:dyDescent="0.25">
      <c r="A141" s="84">
        <v>117</v>
      </c>
      <c r="B141" s="57" t="s">
        <v>152</v>
      </c>
      <c r="C141" s="58">
        <v>1978</v>
      </c>
      <c r="D141" s="40">
        <v>0</v>
      </c>
      <c r="E141" s="59" t="s">
        <v>1514</v>
      </c>
      <c r="F141" s="1" t="s">
        <v>66</v>
      </c>
      <c r="G141" s="40">
        <v>5</v>
      </c>
      <c r="H141" s="40">
        <v>8</v>
      </c>
      <c r="I141" s="60">
        <v>6184.8</v>
      </c>
      <c r="J141" s="60">
        <v>6184.8</v>
      </c>
      <c r="K141" s="61">
        <v>390</v>
      </c>
      <c r="L141" s="49">
        <v>241084.62</v>
      </c>
      <c r="M141" s="49">
        <v>0</v>
      </c>
      <c r="N141" s="49">
        <v>0</v>
      </c>
      <c r="O141" s="49">
        <f t="shared" si="23"/>
        <v>0</v>
      </c>
      <c r="P141" s="49">
        <f t="shared" si="20"/>
        <v>241084.62</v>
      </c>
      <c r="Q141" s="49">
        <f t="shared" si="21"/>
        <v>38.980180442374852</v>
      </c>
      <c r="R141" s="49">
        <v>16848.400000000001</v>
      </c>
      <c r="S141" s="62">
        <v>43100</v>
      </c>
    </row>
    <row r="142" spans="1:19" s="90" customFormat="1" ht="12.75" hidden="1" customHeight="1" x14ac:dyDescent="0.25">
      <c r="A142" s="82"/>
      <c r="B142" s="88" t="s">
        <v>570</v>
      </c>
      <c r="C142" s="89"/>
      <c r="D142" s="82"/>
      <c r="E142" s="82"/>
      <c r="F142" s="53"/>
      <c r="G142" s="53"/>
      <c r="H142" s="53"/>
      <c r="I142" s="48">
        <f t="shared" ref="I142:P142" si="24">ROUND(SUM(I97:I141),2)</f>
        <v>164559.4</v>
      </c>
      <c r="J142" s="48">
        <f t="shared" si="24"/>
        <v>157683.20000000001</v>
      </c>
      <c r="K142" s="54">
        <f t="shared" si="24"/>
        <v>8581</v>
      </c>
      <c r="L142" s="48">
        <f>ROUND(SUM(L97:L141),2)</f>
        <v>197760707.96000001</v>
      </c>
      <c r="M142" s="48">
        <f t="shared" si="24"/>
        <v>0</v>
      </c>
      <c r="N142" s="48">
        <v>4708427.49</v>
      </c>
      <c r="O142" s="48">
        <f t="shared" si="24"/>
        <v>2118792.39</v>
      </c>
      <c r="P142" s="48">
        <f t="shared" si="24"/>
        <v>190933488.08000001</v>
      </c>
      <c r="Q142" s="48">
        <f t="shared" si="21"/>
        <v>1254.1647300409936</v>
      </c>
      <c r="R142" s="48"/>
      <c r="S142" s="53"/>
    </row>
    <row r="143" spans="1:19" ht="15" hidden="1" customHeight="1" x14ac:dyDescent="0.25">
      <c r="A143" s="53"/>
      <c r="B143" s="50" t="s">
        <v>153</v>
      </c>
      <c r="C143" s="52"/>
      <c r="D143" s="53"/>
      <c r="E143" s="56"/>
      <c r="F143" s="53"/>
      <c r="G143" s="53"/>
      <c r="H143" s="53"/>
      <c r="I143" s="80"/>
      <c r="J143" s="80"/>
      <c r="K143" s="81"/>
      <c r="L143" s="48"/>
      <c r="M143" s="48"/>
      <c r="N143" s="48"/>
      <c r="O143" s="48"/>
      <c r="P143" s="48"/>
      <c r="Q143" s="48"/>
      <c r="R143" s="48"/>
      <c r="S143" s="64"/>
    </row>
    <row r="144" spans="1:19" s="199" customFormat="1" ht="15" hidden="1" customHeight="1" x14ac:dyDescent="0.25">
      <c r="A144" s="37">
        <v>118</v>
      </c>
      <c r="B144" s="57" t="s">
        <v>154</v>
      </c>
      <c r="C144" s="58">
        <v>1976</v>
      </c>
      <c r="D144" s="40">
        <v>0</v>
      </c>
      <c r="E144" s="59" t="s">
        <v>1514</v>
      </c>
      <c r="F144" s="1" t="s">
        <v>28</v>
      </c>
      <c r="G144" s="91">
        <v>2</v>
      </c>
      <c r="H144" s="91">
        <v>3</v>
      </c>
      <c r="I144" s="49">
        <v>851</v>
      </c>
      <c r="J144" s="49">
        <v>851</v>
      </c>
      <c r="K144" s="91">
        <v>59</v>
      </c>
      <c r="L144" s="49">
        <v>1577553.5</v>
      </c>
      <c r="M144" s="49">
        <v>0</v>
      </c>
      <c r="N144" s="49">
        <v>0</v>
      </c>
      <c r="O144" s="49">
        <v>0</v>
      </c>
      <c r="P144" s="49">
        <f t="shared" ref="P144:P162" si="25">L144-(M144+N144+O144)</f>
        <v>1577553.5</v>
      </c>
      <c r="Q144" s="49">
        <f t="shared" ref="Q144:Q163" si="26">L144/J144</f>
        <v>1853.7643948296122</v>
      </c>
      <c r="R144" s="49">
        <v>26754.720000000001</v>
      </c>
      <c r="S144" s="62">
        <v>43100</v>
      </c>
    </row>
    <row r="145" spans="1:32" s="199" customFormat="1" ht="15" hidden="1" customHeight="1" x14ac:dyDescent="0.25">
      <c r="A145" s="37">
        <v>119</v>
      </c>
      <c r="B145" s="57" t="s">
        <v>155</v>
      </c>
      <c r="C145" s="58">
        <v>1978</v>
      </c>
      <c r="D145" s="40">
        <v>0</v>
      </c>
      <c r="E145" s="59" t="s">
        <v>1514</v>
      </c>
      <c r="F145" s="1" t="s">
        <v>28</v>
      </c>
      <c r="G145" s="40">
        <v>2</v>
      </c>
      <c r="H145" s="40">
        <v>3</v>
      </c>
      <c r="I145" s="60">
        <v>837.1</v>
      </c>
      <c r="J145" s="60">
        <v>775.1</v>
      </c>
      <c r="K145" s="61">
        <v>65</v>
      </c>
      <c r="L145" s="39">
        <v>1415315.5</v>
      </c>
      <c r="M145" s="49">
        <v>0</v>
      </c>
      <c r="N145" s="49">
        <v>0</v>
      </c>
      <c r="O145" s="49">
        <v>0</v>
      </c>
      <c r="P145" s="49">
        <f t="shared" si="25"/>
        <v>1415315.5</v>
      </c>
      <c r="Q145" s="49">
        <f t="shared" si="26"/>
        <v>1825.9779383305379</v>
      </c>
      <c r="R145" s="49">
        <v>26754.720000000001</v>
      </c>
      <c r="S145" s="62">
        <v>43100</v>
      </c>
    </row>
    <row r="146" spans="1:32" s="199" customFormat="1" ht="15" hidden="1" customHeight="1" x14ac:dyDescent="0.25">
      <c r="A146" s="37">
        <v>120</v>
      </c>
      <c r="B146" s="57" t="s">
        <v>156</v>
      </c>
      <c r="C146" s="58">
        <v>1978</v>
      </c>
      <c r="D146" s="40">
        <v>0</v>
      </c>
      <c r="E146" s="59" t="s">
        <v>1514</v>
      </c>
      <c r="F146" s="1" t="s">
        <v>28</v>
      </c>
      <c r="G146" s="40">
        <v>2</v>
      </c>
      <c r="H146" s="40">
        <v>3</v>
      </c>
      <c r="I146" s="60">
        <v>849</v>
      </c>
      <c r="J146" s="60">
        <v>774.2</v>
      </c>
      <c r="K146" s="61">
        <v>49</v>
      </c>
      <c r="L146" s="39">
        <v>445702.8</v>
      </c>
      <c r="M146" s="49">
        <v>0</v>
      </c>
      <c r="N146" s="49">
        <f>ROUND(L146*10%,2)</f>
        <v>44570.28</v>
      </c>
      <c r="O146" s="49">
        <v>20056.62</v>
      </c>
      <c r="P146" s="49">
        <f t="shared" si="25"/>
        <v>381075.9</v>
      </c>
      <c r="Q146" s="49">
        <f t="shared" si="26"/>
        <v>575.69465254456213</v>
      </c>
      <c r="R146" s="49">
        <v>26754.720000000001</v>
      </c>
      <c r="S146" s="62">
        <v>43100</v>
      </c>
    </row>
    <row r="147" spans="1:32" s="199" customFormat="1" ht="15" hidden="1" customHeight="1" x14ac:dyDescent="0.25">
      <c r="A147" s="37">
        <v>121</v>
      </c>
      <c r="B147" s="57" t="s">
        <v>157</v>
      </c>
      <c r="C147" s="58">
        <v>1978</v>
      </c>
      <c r="D147" s="40">
        <v>0</v>
      </c>
      <c r="E147" s="59" t="s">
        <v>1514</v>
      </c>
      <c r="F147" s="1" t="s">
        <v>28</v>
      </c>
      <c r="G147" s="40">
        <v>2</v>
      </c>
      <c r="H147" s="40">
        <v>3</v>
      </c>
      <c r="I147" s="60">
        <v>849</v>
      </c>
      <c r="J147" s="60">
        <v>782.9</v>
      </c>
      <c r="K147" s="61">
        <v>57</v>
      </c>
      <c r="L147" s="49">
        <v>1503377.09</v>
      </c>
      <c r="M147" s="49">
        <v>0</v>
      </c>
      <c r="N147" s="49">
        <v>0</v>
      </c>
      <c r="O147" s="49">
        <v>0</v>
      </c>
      <c r="P147" s="49">
        <f t="shared" si="25"/>
        <v>1503377.09</v>
      </c>
      <c r="Q147" s="49">
        <f t="shared" si="26"/>
        <v>1920.2670711457404</v>
      </c>
      <c r="R147" s="49">
        <v>26754.720000000001</v>
      </c>
      <c r="S147" s="62">
        <v>43100</v>
      </c>
    </row>
    <row r="148" spans="1:32" s="199" customFormat="1" ht="15" hidden="1" customHeight="1" x14ac:dyDescent="0.25">
      <c r="A148" s="37">
        <v>122</v>
      </c>
      <c r="B148" s="57" t="s">
        <v>158</v>
      </c>
      <c r="C148" s="58">
        <v>1977</v>
      </c>
      <c r="D148" s="40">
        <v>0</v>
      </c>
      <c r="E148" s="59" t="s">
        <v>1514</v>
      </c>
      <c r="F148" s="1" t="s">
        <v>28</v>
      </c>
      <c r="G148" s="40">
        <v>2</v>
      </c>
      <c r="H148" s="40">
        <v>3</v>
      </c>
      <c r="I148" s="60">
        <v>849.1</v>
      </c>
      <c r="J148" s="60">
        <v>849.1</v>
      </c>
      <c r="K148" s="61">
        <v>46</v>
      </c>
      <c r="L148" s="49">
        <v>1458947.2</v>
      </c>
      <c r="M148" s="49">
        <v>0</v>
      </c>
      <c r="N148" s="49">
        <v>0</v>
      </c>
      <c r="O148" s="49">
        <v>65652.63</v>
      </c>
      <c r="P148" s="49">
        <f t="shared" si="25"/>
        <v>1393294.5699999998</v>
      </c>
      <c r="Q148" s="49">
        <f t="shared" si="26"/>
        <v>1718.2277705806146</v>
      </c>
      <c r="R148" s="49">
        <v>26754.720000000001</v>
      </c>
      <c r="S148" s="62">
        <v>43100</v>
      </c>
    </row>
    <row r="149" spans="1:32" s="199" customFormat="1" ht="15" hidden="1" customHeight="1" x14ac:dyDescent="0.25">
      <c r="A149" s="37">
        <v>123</v>
      </c>
      <c r="B149" s="57" t="s">
        <v>159</v>
      </c>
      <c r="C149" s="58">
        <v>1982</v>
      </c>
      <c r="D149" s="40">
        <v>0</v>
      </c>
      <c r="E149" s="59" t="s">
        <v>1514</v>
      </c>
      <c r="F149" s="1" t="s">
        <v>28</v>
      </c>
      <c r="G149" s="40">
        <v>5</v>
      </c>
      <c r="H149" s="40">
        <v>2</v>
      </c>
      <c r="I149" s="60">
        <v>1501.3</v>
      </c>
      <c r="J149" s="60">
        <v>1361.4</v>
      </c>
      <c r="K149" s="61">
        <v>80</v>
      </c>
      <c r="L149" s="49">
        <v>2024104.01</v>
      </c>
      <c r="M149" s="49">
        <v>0</v>
      </c>
      <c r="N149" s="49">
        <v>0</v>
      </c>
      <c r="O149" s="49">
        <v>91084.67</v>
      </c>
      <c r="P149" s="49">
        <f t="shared" si="25"/>
        <v>1933019.34</v>
      </c>
      <c r="Q149" s="49">
        <f t="shared" si="26"/>
        <v>1486.7812619362421</v>
      </c>
      <c r="R149" s="49">
        <v>26754.720000000001</v>
      </c>
      <c r="S149" s="62">
        <v>43100</v>
      </c>
    </row>
    <row r="150" spans="1:32" s="199" customFormat="1" ht="15" hidden="1" customHeight="1" x14ac:dyDescent="0.25">
      <c r="A150" s="37">
        <v>124</v>
      </c>
      <c r="B150" s="57" t="s">
        <v>160</v>
      </c>
      <c r="C150" s="58">
        <v>1978</v>
      </c>
      <c r="D150" s="40">
        <v>0</v>
      </c>
      <c r="E150" s="59" t="s">
        <v>1514</v>
      </c>
      <c r="F150" s="1" t="s">
        <v>28</v>
      </c>
      <c r="G150" s="40">
        <v>2</v>
      </c>
      <c r="H150" s="40">
        <v>3</v>
      </c>
      <c r="I150" s="60">
        <v>927.1</v>
      </c>
      <c r="J150" s="60">
        <v>859.1</v>
      </c>
      <c r="K150" s="61">
        <v>49</v>
      </c>
      <c r="L150" s="49">
        <v>62235.56</v>
      </c>
      <c r="M150" s="49">
        <v>0</v>
      </c>
      <c r="N150" s="49">
        <v>0</v>
      </c>
      <c r="O150" s="49">
        <f t="shared" ref="O150:O153" si="27">ROUND(L150*0.045,2)</f>
        <v>2800.6</v>
      </c>
      <c r="P150" s="49">
        <f t="shared" si="25"/>
        <v>59434.96</v>
      </c>
      <c r="Q150" s="49">
        <f t="shared" si="26"/>
        <v>72.442742404842278</v>
      </c>
      <c r="R150" s="49">
        <v>26754.720000000001</v>
      </c>
      <c r="S150" s="62">
        <v>43100</v>
      </c>
    </row>
    <row r="151" spans="1:32" s="199" customFormat="1" ht="15" hidden="1" customHeight="1" x14ac:dyDescent="0.25">
      <c r="A151" s="37">
        <v>125</v>
      </c>
      <c r="B151" s="57" t="s">
        <v>161</v>
      </c>
      <c r="C151" s="58">
        <v>1978</v>
      </c>
      <c r="D151" s="40">
        <v>0</v>
      </c>
      <c r="E151" s="59" t="s">
        <v>1514</v>
      </c>
      <c r="F151" s="1" t="s">
        <v>28</v>
      </c>
      <c r="G151" s="40">
        <v>2</v>
      </c>
      <c r="H151" s="40">
        <v>3</v>
      </c>
      <c r="I151" s="60">
        <v>837.9</v>
      </c>
      <c r="J151" s="60">
        <v>771.3</v>
      </c>
      <c r="K151" s="61">
        <v>61</v>
      </c>
      <c r="L151" s="49">
        <v>3175559.01</v>
      </c>
      <c r="M151" s="49">
        <v>0</v>
      </c>
      <c r="N151" s="49">
        <v>0</v>
      </c>
      <c r="O151" s="49">
        <f t="shared" si="27"/>
        <v>142900.16</v>
      </c>
      <c r="P151" s="49">
        <f t="shared" si="25"/>
        <v>3032658.8499999996</v>
      </c>
      <c r="Q151" s="49">
        <f t="shared" si="26"/>
        <v>4117.1515752625437</v>
      </c>
      <c r="R151" s="49">
        <v>26754.720000000001</v>
      </c>
      <c r="S151" s="62">
        <v>43100</v>
      </c>
    </row>
    <row r="152" spans="1:32" s="199" customFormat="1" ht="15" hidden="1" customHeight="1" x14ac:dyDescent="0.25">
      <c r="A152" s="37">
        <v>126</v>
      </c>
      <c r="B152" s="57" t="s">
        <v>162</v>
      </c>
      <c r="C152" s="58">
        <v>1995</v>
      </c>
      <c r="D152" s="40">
        <v>0</v>
      </c>
      <c r="E152" s="59" t="s">
        <v>1514</v>
      </c>
      <c r="F152" s="1" t="s">
        <v>28</v>
      </c>
      <c r="G152" s="40">
        <v>3</v>
      </c>
      <c r="H152" s="40">
        <v>3</v>
      </c>
      <c r="I152" s="60">
        <v>1849</v>
      </c>
      <c r="J152" s="60">
        <v>1595</v>
      </c>
      <c r="K152" s="61">
        <v>96</v>
      </c>
      <c r="L152" s="49">
        <v>5310454.16</v>
      </c>
      <c r="M152" s="49">
        <v>0</v>
      </c>
      <c r="N152" s="49">
        <v>0</v>
      </c>
      <c r="O152" s="49">
        <f t="shared" si="27"/>
        <v>238970.44</v>
      </c>
      <c r="P152" s="49">
        <f t="shared" si="25"/>
        <v>5071483.72</v>
      </c>
      <c r="Q152" s="49">
        <f t="shared" si="26"/>
        <v>3329.4383448275862</v>
      </c>
      <c r="R152" s="49">
        <v>26754.720000000001</v>
      </c>
      <c r="S152" s="62">
        <v>43100</v>
      </c>
    </row>
    <row r="153" spans="1:32" s="199" customFormat="1" ht="15" hidden="1" customHeight="1" x14ac:dyDescent="0.25">
      <c r="A153" s="37">
        <v>127</v>
      </c>
      <c r="B153" s="57" t="s">
        <v>163</v>
      </c>
      <c r="C153" s="58">
        <v>1990</v>
      </c>
      <c r="D153" s="40">
        <v>0</v>
      </c>
      <c r="E153" s="59" t="s">
        <v>1514</v>
      </c>
      <c r="F153" s="1" t="s">
        <v>66</v>
      </c>
      <c r="G153" s="40">
        <v>2</v>
      </c>
      <c r="H153" s="40">
        <v>2</v>
      </c>
      <c r="I153" s="60">
        <v>855.6</v>
      </c>
      <c r="J153" s="60">
        <v>752.3</v>
      </c>
      <c r="K153" s="61">
        <v>35</v>
      </c>
      <c r="L153" s="49">
        <v>2538250.21</v>
      </c>
      <c r="M153" s="49">
        <v>0</v>
      </c>
      <c r="N153" s="49">
        <v>253825.03</v>
      </c>
      <c r="O153" s="49">
        <f t="shared" si="27"/>
        <v>114221.26</v>
      </c>
      <c r="P153" s="49">
        <f t="shared" si="25"/>
        <v>2170203.92</v>
      </c>
      <c r="Q153" s="49">
        <f t="shared" si="26"/>
        <v>3373.9867207231159</v>
      </c>
      <c r="R153" s="49">
        <v>16848.400000000001</v>
      </c>
      <c r="S153" s="62">
        <v>43100</v>
      </c>
    </row>
    <row r="154" spans="1:32" s="199" customFormat="1" ht="15" hidden="1" customHeight="1" x14ac:dyDescent="0.25">
      <c r="A154" s="37">
        <v>128</v>
      </c>
      <c r="B154" s="57" t="s">
        <v>164</v>
      </c>
      <c r="C154" s="58">
        <v>1989</v>
      </c>
      <c r="D154" s="40">
        <v>0</v>
      </c>
      <c r="E154" s="59" t="s">
        <v>1514</v>
      </c>
      <c r="F154" s="1" t="s">
        <v>66</v>
      </c>
      <c r="G154" s="40">
        <v>2</v>
      </c>
      <c r="H154" s="40">
        <v>2</v>
      </c>
      <c r="I154" s="60">
        <v>849.7</v>
      </c>
      <c r="J154" s="60">
        <v>731.2</v>
      </c>
      <c r="K154" s="61">
        <v>42</v>
      </c>
      <c r="L154" s="49">
        <v>38359.440000000002</v>
      </c>
      <c r="M154" s="49">
        <v>0</v>
      </c>
      <c r="N154" s="49">
        <v>0</v>
      </c>
      <c r="O154" s="49">
        <v>0</v>
      </c>
      <c r="P154" s="49">
        <f t="shared" si="25"/>
        <v>38359.440000000002</v>
      </c>
      <c r="Q154" s="49">
        <f t="shared" si="26"/>
        <v>52.460940919037199</v>
      </c>
      <c r="R154" s="49">
        <v>16848.400000000001</v>
      </c>
      <c r="S154" s="62">
        <v>43100</v>
      </c>
    </row>
    <row r="155" spans="1:32" s="199" customFormat="1" ht="15" hidden="1" customHeight="1" x14ac:dyDescent="0.25">
      <c r="A155" s="37">
        <v>129</v>
      </c>
      <c r="B155" s="57" t="s">
        <v>165</v>
      </c>
      <c r="C155" s="58">
        <v>1987</v>
      </c>
      <c r="D155" s="40">
        <v>0</v>
      </c>
      <c r="E155" s="59" t="s">
        <v>1514</v>
      </c>
      <c r="F155" s="1" t="s">
        <v>66</v>
      </c>
      <c r="G155" s="40">
        <v>2</v>
      </c>
      <c r="H155" s="40">
        <v>2</v>
      </c>
      <c r="I155" s="60">
        <v>826.6</v>
      </c>
      <c r="J155" s="60">
        <v>729.4</v>
      </c>
      <c r="K155" s="61">
        <v>54</v>
      </c>
      <c r="L155" s="49">
        <v>2413599.86</v>
      </c>
      <c r="M155" s="49">
        <v>0</v>
      </c>
      <c r="N155" s="49">
        <v>0</v>
      </c>
      <c r="O155" s="49">
        <v>108612</v>
      </c>
      <c r="P155" s="49">
        <f t="shared" si="25"/>
        <v>2304987.86</v>
      </c>
      <c r="Q155" s="49">
        <f t="shared" si="26"/>
        <v>3309.0209213051821</v>
      </c>
      <c r="R155" s="49">
        <v>16848.400000000001</v>
      </c>
      <c r="S155" s="62">
        <v>43100</v>
      </c>
    </row>
    <row r="156" spans="1:32" s="199" customFormat="1" ht="15" hidden="1" customHeight="1" x14ac:dyDescent="0.25">
      <c r="A156" s="37">
        <v>130</v>
      </c>
      <c r="B156" s="57" t="s">
        <v>166</v>
      </c>
      <c r="C156" s="58">
        <v>1989</v>
      </c>
      <c r="D156" s="40">
        <v>0</v>
      </c>
      <c r="E156" s="59" t="s">
        <v>1514</v>
      </c>
      <c r="F156" s="1" t="s">
        <v>66</v>
      </c>
      <c r="G156" s="40">
        <v>2</v>
      </c>
      <c r="H156" s="40">
        <v>2</v>
      </c>
      <c r="I156" s="60">
        <v>829.5</v>
      </c>
      <c r="J156" s="60">
        <v>732.8</v>
      </c>
      <c r="K156" s="61">
        <v>43</v>
      </c>
      <c r="L156" s="49">
        <v>2499947.54</v>
      </c>
      <c r="M156" s="49">
        <v>0</v>
      </c>
      <c r="N156" s="49">
        <v>0</v>
      </c>
      <c r="O156" s="49">
        <f>ROUND(L156*0.045,2)</f>
        <v>112497.64</v>
      </c>
      <c r="P156" s="49">
        <f t="shared" si="25"/>
        <v>2387449.9</v>
      </c>
      <c r="Q156" s="49">
        <f t="shared" si="26"/>
        <v>3411.5004639737995</v>
      </c>
      <c r="R156" s="49">
        <v>16848.400000000001</v>
      </c>
      <c r="S156" s="62">
        <v>43100</v>
      </c>
    </row>
    <row r="157" spans="1:32" s="199" customFormat="1" ht="15" hidden="1" customHeight="1" x14ac:dyDescent="0.25">
      <c r="A157" s="37">
        <v>131</v>
      </c>
      <c r="B157" s="57" t="s">
        <v>168</v>
      </c>
      <c r="C157" s="58">
        <v>1986</v>
      </c>
      <c r="D157" s="40">
        <v>0</v>
      </c>
      <c r="E157" s="59" t="s">
        <v>1514</v>
      </c>
      <c r="F157" s="1" t="s">
        <v>51</v>
      </c>
      <c r="G157" s="40">
        <v>2</v>
      </c>
      <c r="H157" s="40">
        <v>2</v>
      </c>
      <c r="I157" s="60">
        <v>1018</v>
      </c>
      <c r="J157" s="60">
        <v>881.8</v>
      </c>
      <c r="K157" s="61">
        <v>55</v>
      </c>
      <c r="L157" s="49">
        <v>373520.7</v>
      </c>
      <c r="M157" s="49">
        <v>0</v>
      </c>
      <c r="N157" s="49">
        <v>0</v>
      </c>
      <c r="O157" s="49">
        <f>ROUND(L157*0.045,2)</f>
        <v>16808.43</v>
      </c>
      <c r="P157" s="49">
        <f t="shared" si="25"/>
        <v>356712.27</v>
      </c>
      <c r="Q157" s="49">
        <f t="shared" si="26"/>
        <v>423.58890904967114</v>
      </c>
      <c r="R157" s="49">
        <v>10225.51</v>
      </c>
      <c r="S157" s="62">
        <v>43100</v>
      </c>
    </row>
    <row r="158" spans="1:32" s="199" customFormat="1" ht="15" hidden="1" customHeight="1" x14ac:dyDescent="0.25">
      <c r="A158" s="37">
        <v>132</v>
      </c>
      <c r="B158" s="57" t="s">
        <v>169</v>
      </c>
      <c r="C158" s="58">
        <v>1987</v>
      </c>
      <c r="D158" s="40">
        <v>0</v>
      </c>
      <c r="E158" s="59" t="s">
        <v>1514</v>
      </c>
      <c r="F158" s="1" t="s">
        <v>51</v>
      </c>
      <c r="G158" s="40">
        <v>2</v>
      </c>
      <c r="H158" s="40">
        <v>2</v>
      </c>
      <c r="I158" s="60">
        <v>1016</v>
      </c>
      <c r="J158" s="60">
        <v>901.2</v>
      </c>
      <c r="K158" s="61">
        <v>60</v>
      </c>
      <c r="L158" s="49">
        <v>92951.01</v>
      </c>
      <c r="M158" s="49">
        <v>0</v>
      </c>
      <c r="N158" s="49">
        <v>0</v>
      </c>
      <c r="O158" s="49">
        <f>ROUND(L158*0.045,2)</f>
        <v>4182.8</v>
      </c>
      <c r="P158" s="49">
        <f t="shared" si="25"/>
        <v>88768.209999999992</v>
      </c>
      <c r="Q158" s="49">
        <f t="shared" si="26"/>
        <v>103.14137816245005</v>
      </c>
      <c r="R158" s="49">
        <v>10225.51</v>
      </c>
      <c r="S158" s="62">
        <v>43100</v>
      </c>
    </row>
    <row r="159" spans="1:32" s="199" customFormat="1" ht="15" hidden="1" customHeight="1" x14ac:dyDescent="0.25">
      <c r="A159" s="37">
        <v>133</v>
      </c>
      <c r="B159" s="57" t="s">
        <v>170</v>
      </c>
      <c r="C159" s="58">
        <v>1991</v>
      </c>
      <c r="D159" s="40">
        <v>0</v>
      </c>
      <c r="E159" s="59" t="s">
        <v>1514</v>
      </c>
      <c r="F159" s="1" t="s">
        <v>66</v>
      </c>
      <c r="G159" s="40">
        <v>5</v>
      </c>
      <c r="H159" s="40">
        <v>4</v>
      </c>
      <c r="I159" s="60">
        <v>2869</v>
      </c>
      <c r="J159" s="60">
        <v>2420.5</v>
      </c>
      <c r="K159" s="61">
        <v>231</v>
      </c>
      <c r="L159" s="49">
        <v>1248342.45</v>
      </c>
      <c r="M159" s="49">
        <v>0</v>
      </c>
      <c r="N159" s="49">
        <v>0</v>
      </c>
      <c r="O159" s="49">
        <v>56175.42</v>
      </c>
      <c r="P159" s="49">
        <f t="shared" si="25"/>
        <v>1192167.03</v>
      </c>
      <c r="Q159" s="49">
        <f t="shared" si="26"/>
        <v>515.73743028299941</v>
      </c>
      <c r="R159" s="49">
        <v>16848.400000000001</v>
      </c>
      <c r="S159" s="62">
        <v>43100</v>
      </c>
    </row>
    <row r="160" spans="1:32" s="201" customFormat="1" ht="15" hidden="1" customHeight="1" x14ac:dyDescent="0.25">
      <c r="A160" s="37">
        <v>134</v>
      </c>
      <c r="B160" s="92" t="s">
        <v>1532</v>
      </c>
      <c r="C160" s="93">
        <v>2001</v>
      </c>
      <c r="D160" s="41">
        <v>0</v>
      </c>
      <c r="E160" s="59" t="s">
        <v>1515</v>
      </c>
      <c r="F160" s="1" t="s">
        <v>28</v>
      </c>
      <c r="G160" s="41">
        <v>4</v>
      </c>
      <c r="H160" s="41">
        <v>2</v>
      </c>
      <c r="I160" s="94">
        <v>1926.6</v>
      </c>
      <c r="J160" s="94">
        <v>1756.2</v>
      </c>
      <c r="K160" s="95">
        <v>96</v>
      </c>
      <c r="L160" s="96">
        <v>322093</v>
      </c>
      <c r="M160" s="96">
        <v>0</v>
      </c>
      <c r="N160" s="96">
        <v>0</v>
      </c>
      <c r="O160" s="96">
        <v>0</v>
      </c>
      <c r="P160" s="96">
        <f>L160</f>
        <v>322093</v>
      </c>
      <c r="Q160" s="49">
        <f t="shared" si="26"/>
        <v>183.40337091447444</v>
      </c>
      <c r="R160" s="49">
        <v>26754.720000000001</v>
      </c>
      <c r="S160" s="97">
        <v>43100</v>
      </c>
      <c r="T160" s="199"/>
      <c r="U160" s="199"/>
      <c r="V160" s="199"/>
      <c r="W160" s="199"/>
      <c r="X160" s="199"/>
      <c r="Y160" s="199"/>
      <c r="Z160" s="199"/>
      <c r="AA160" s="199"/>
      <c r="AB160" s="199"/>
      <c r="AC160" s="199"/>
      <c r="AD160" s="199"/>
      <c r="AE160" s="199"/>
      <c r="AF160" s="199"/>
    </row>
    <row r="161" spans="1:32" s="201" customFormat="1" ht="15" hidden="1" customHeight="1" x14ac:dyDescent="0.25">
      <c r="A161" s="37">
        <v>135</v>
      </c>
      <c r="B161" s="92" t="s">
        <v>1533</v>
      </c>
      <c r="C161" s="93">
        <v>1998</v>
      </c>
      <c r="D161" s="41">
        <v>0</v>
      </c>
      <c r="E161" s="59" t="s">
        <v>1515</v>
      </c>
      <c r="F161" s="1" t="s">
        <v>28</v>
      </c>
      <c r="G161" s="41">
        <v>5</v>
      </c>
      <c r="H161" s="41">
        <v>3</v>
      </c>
      <c r="I161" s="94">
        <v>4236.2</v>
      </c>
      <c r="J161" s="94">
        <v>3137.9</v>
      </c>
      <c r="K161" s="95">
        <v>168</v>
      </c>
      <c r="L161" s="96">
        <v>676222</v>
      </c>
      <c r="M161" s="96">
        <v>0</v>
      </c>
      <c r="N161" s="96">
        <v>0</v>
      </c>
      <c r="O161" s="96">
        <v>0</v>
      </c>
      <c r="P161" s="96">
        <f>L161</f>
        <v>676222</v>
      </c>
      <c r="Q161" s="49">
        <f t="shared" si="26"/>
        <v>215.5014500143408</v>
      </c>
      <c r="R161" s="49">
        <v>26754.720000000001</v>
      </c>
      <c r="S161" s="97">
        <v>43100</v>
      </c>
      <c r="T161" s="199"/>
      <c r="U161" s="199"/>
      <c r="V161" s="199"/>
      <c r="W161" s="199"/>
      <c r="X161" s="199"/>
      <c r="Y161" s="199"/>
      <c r="Z161" s="199"/>
      <c r="AA161" s="199"/>
      <c r="AB161" s="199"/>
      <c r="AC161" s="199"/>
      <c r="AD161" s="199"/>
      <c r="AE161" s="199"/>
      <c r="AF161" s="199"/>
    </row>
    <row r="162" spans="1:32" s="199" customFormat="1" ht="15" hidden="1" customHeight="1" x14ac:dyDescent="0.25">
      <c r="A162" s="37">
        <v>136</v>
      </c>
      <c r="B162" s="57" t="s">
        <v>167</v>
      </c>
      <c r="C162" s="58">
        <v>1988</v>
      </c>
      <c r="D162" s="40">
        <v>0</v>
      </c>
      <c r="E162" s="59" t="s">
        <v>1514</v>
      </c>
      <c r="F162" s="1" t="s">
        <v>66</v>
      </c>
      <c r="G162" s="40">
        <v>2</v>
      </c>
      <c r="H162" s="40">
        <v>2</v>
      </c>
      <c r="I162" s="60">
        <v>603.79999999999995</v>
      </c>
      <c r="J162" s="60">
        <v>540.9</v>
      </c>
      <c r="K162" s="61">
        <v>45</v>
      </c>
      <c r="L162" s="49">
        <v>2076929.56</v>
      </c>
      <c r="M162" s="49">
        <v>0</v>
      </c>
      <c r="N162" s="49">
        <v>0</v>
      </c>
      <c r="O162" s="49">
        <v>0</v>
      </c>
      <c r="P162" s="49">
        <f t="shared" si="25"/>
        <v>2076929.56</v>
      </c>
      <c r="Q162" s="49">
        <f t="shared" si="26"/>
        <v>3839.7662414494362</v>
      </c>
      <c r="R162" s="49">
        <v>16848.400000000001</v>
      </c>
      <c r="S162" s="62">
        <v>43100</v>
      </c>
    </row>
    <row r="163" spans="1:32" s="116" customFormat="1" ht="12.75" hidden="1" customHeight="1" x14ac:dyDescent="0.25">
      <c r="A163" s="37"/>
      <c r="B163" s="98" t="s">
        <v>172</v>
      </c>
      <c r="C163" s="99"/>
      <c r="D163" s="48"/>
      <c r="E163" s="100"/>
      <c r="F163" s="48"/>
      <c r="G163" s="48"/>
      <c r="H163" s="48"/>
      <c r="I163" s="48">
        <f>ROUND(SUM(I144:I162),2)</f>
        <v>24381.5</v>
      </c>
      <c r="J163" s="48">
        <f>ROUND(SUM(J144:J162),2)</f>
        <v>21203.3</v>
      </c>
      <c r="K163" s="101">
        <f t="shared" ref="K163" si="28">ROUND(SUM(K144:K162),2)</f>
        <v>1391</v>
      </c>
      <c r="L163" s="48">
        <f>ROUND(SUM(L144:L162),2)</f>
        <v>29253464.600000001</v>
      </c>
      <c r="M163" s="48">
        <f t="shared" ref="M163:P163" si="29">ROUND(SUM(M144:M162),2)</f>
        <v>0</v>
      </c>
      <c r="N163" s="48">
        <v>298395.31</v>
      </c>
      <c r="O163" s="48">
        <f t="shared" si="29"/>
        <v>973962.67</v>
      </c>
      <c r="P163" s="48">
        <f t="shared" si="29"/>
        <v>27981106.620000001</v>
      </c>
      <c r="Q163" s="48">
        <f t="shared" si="26"/>
        <v>1379.6656463852325</v>
      </c>
      <c r="R163" s="48"/>
      <c r="S163" s="49"/>
    </row>
    <row r="164" spans="1:32" ht="15" hidden="1" customHeight="1" x14ac:dyDescent="0.25">
      <c r="A164" s="37"/>
      <c r="B164" s="50" t="s">
        <v>268</v>
      </c>
      <c r="C164" s="52"/>
      <c r="D164" s="53"/>
      <c r="E164" s="56"/>
      <c r="F164" s="53"/>
      <c r="G164" s="53"/>
      <c r="H164" s="53"/>
      <c r="I164" s="80"/>
      <c r="J164" s="80"/>
      <c r="K164" s="81"/>
      <c r="L164" s="48"/>
      <c r="M164" s="48"/>
      <c r="N164" s="48"/>
      <c r="O164" s="48"/>
      <c r="P164" s="48"/>
      <c r="Q164" s="48"/>
      <c r="R164" s="48"/>
      <c r="S164" s="64"/>
    </row>
    <row r="165" spans="1:32" ht="15" hidden="1" customHeight="1" x14ac:dyDescent="0.25">
      <c r="A165" s="37">
        <v>137</v>
      </c>
      <c r="B165" s="57" t="s">
        <v>173</v>
      </c>
      <c r="C165" s="58">
        <v>1970</v>
      </c>
      <c r="D165" s="40">
        <v>0</v>
      </c>
      <c r="E165" s="59" t="s">
        <v>1514</v>
      </c>
      <c r="F165" s="1" t="s">
        <v>28</v>
      </c>
      <c r="G165" s="40">
        <v>5</v>
      </c>
      <c r="H165" s="40">
        <v>2</v>
      </c>
      <c r="I165" s="60">
        <v>3704.5</v>
      </c>
      <c r="J165" s="60">
        <v>3211.9</v>
      </c>
      <c r="K165" s="61">
        <v>224</v>
      </c>
      <c r="L165" s="49">
        <v>1720137.99</v>
      </c>
      <c r="M165" s="49">
        <v>0</v>
      </c>
      <c r="N165" s="49">
        <v>0</v>
      </c>
      <c r="O165" s="49">
        <v>0</v>
      </c>
      <c r="P165" s="49">
        <f t="shared" ref="P165:P195" si="30">L165-(M165+N165+O165)</f>
        <v>1720137.99</v>
      </c>
      <c r="Q165" s="49">
        <f t="shared" ref="Q165:Q196" si="31">L165/J165</f>
        <v>535.55153958716028</v>
      </c>
      <c r="R165" s="49">
        <v>26754.720000000001</v>
      </c>
      <c r="S165" s="62">
        <v>43100</v>
      </c>
    </row>
    <row r="166" spans="1:32" ht="15" hidden="1" customHeight="1" x14ac:dyDescent="0.25">
      <c r="A166" s="37">
        <v>138</v>
      </c>
      <c r="B166" s="57" t="s">
        <v>174</v>
      </c>
      <c r="C166" s="58">
        <v>1978</v>
      </c>
      <c r="D166" s="40">
        <v>0</v>
      </c>
      <c r="E166" s="59" t="s">
        <v>1514</v>
      </c>
      <c r="F166" s="49" t="s">
        <v>28</v>
      </c>
      <c r="G166" s="40">
        <v>10</v>
      </c>
      <c r="H166" s="40">
        <v>1</v>
      </c>
      <c r="I166" s="60">
        <v>3244.41</v>
      </c>
      <c r="J166" s="60">
        <v>2949.71</v>
      </c>
      <c r="K166" s="61">
        <v>120</v>
      </c>
      <c r="L166" s="49">
        <v>13255858.57</v>
      </c>
      <c r="M166" s="49">
        <v>0</v>
      </c>
      <c r="N166" s="49">
        <v>0</v>
      </c>
      <c r="O166" s="49">
        <v>0</v>
      </c>
      <c r="P166" s="49">
        <f t="shared" si="30"/>
        <v>13255858.57</v>
      </c>
      <c r="Q166" s="49">
        <f t="shared" si="31"/>
        <v>4493.9531581070678</v>
      </c>
      <c r="R166" s="49">
        <v>27786.46</v>
      </c>
      <c r="S166" s="62">
        <v>43100</v>
      </c>
    </row>
    <row r="167" spans="1:32" ht="15" hidden="1" customHeight="1" x14ac:dyDescent="0.25">
      <c r="A167" s="37">
        <v>139</v>
      </c>
      <c r="B167" s="57" t="s">
        <v>175</v>
      </c>
      <c r="C167" s="58">
        <v>1976</v>
      </c>
      <c r="D167" s="40">
        <v>0</v>
      </c>
      <c r="E167" s="59" t="s">
        <v>1514</v>
      </c>
      <c r="F167" s="49" t="s">
        <v>28</v>
      </c>
      <c r="G167" s="40">
        <v>9</v>
      </c>
      <c r="H167" s="40">
        <v>1</v>
      </c>
      <c r="I167" s="60">
        <v>2618.5</v>
      </c>
      <c r="J167" s="60">
        <v>2300</v>
      </c>
      <c r="K167" s="61">
        <v>120</v>
      </c>
      <c r="L167" s="49">
        <v>2772197.52</v>
      </c>
      <c r="M167" s="49">
        <v>0</v>
      </c>
      <c r="N167" s="49">
        <v>0</v>
      </c>
      <c r="O167" s="49">
        <v>0</v>
      </c>
      <c r="P167" s="49">
        <f t="shared" si="30"/>
        <v>2772197.52</v>
      </c>
      <c r="Q167" s="49">
        <f t="shared" si="31"/>
        <v>1205.3032695652173</v>
      </c>
      <c r="R167" s="49">
        <v>27786.46</v>
      </c>
      <c r="S167" s="62">
        <v>43100</v>
      </c>
    </row>
    <row r="168" spans="1:32" ht="15" hidden="1" customHeight="1" x14ac:dyDescent="0.25">
      <c r="A168" s="37">
        <v>140</v>
      </c>
      <c r="B168" s="57" t="s">
        <v>176</v>
      </c>
      <c r="C168" s="58">
        <v>1972</v>
      </c>
      <c r="D168" s="40">
        <v>0</v>
      </c>
      <c r="E168" s="59" t="s">
        <v>1514</v>
      </c>
      <c r="F168" s="1" t="s">
        <v>28</v>
      </c>
      <c r="G168" s="40">
        <v>5</v>
      </c>
      <c r="H168" s="40">
        <v>3</v>
      </c>
      <c r="I168" s="60">
        <v>3593.9</v>
      </c>
      <c r="J168" s="60">
        <v>3049</v>
      </c>
      <c r="K168" s="61">
        <v>261</v>
      </c>
      <c r="L168" s="49">
        <v>2123785.33</v>
      </c>
      <c r="M168" s="49">
        <v>0</v>
      </c>
      <c r="N168" s="49">
        <v>0</v>
      </c>
      <c r="O168" s="49">
        <v>0</v>
      </c>
      <c r="P168" s="49">
        <f t="shared" si="30"/>
        <v>2123785.33</v>
      </c>
      <c r="Q168" s="49">
        <f t="shared" si="31"/>
        <v>696.55143653656944</v>
      </c>
      <c r="R168" s="49">
        <v>26754.720000000001</v>
      </c>
      <c r="S168" s="62">
        <v>43100</v>
      </c>
    </row>
    <row r="169" spans="1:32" ht="15" hidden="1" customHeight="1" x14ac:dyDescent="0.25">
      <c r="A169" s="37">
        <v>141</v>
      </c>
      <c r="B169" s="57" t="s">
        <v>177</v>
      </c>
      <c r="C169" s="58">
        <v>1972</v>
      </c>
      <c r="D169" s="40">
        <v>0</v>
      </c>
      <c r="E169" s="59" t="s">
        <v>1514</v>
      </c>
      <c r="F169" s="1" t="s">
        <v>28</v>
      </c>
      <c r="G169" s="40">
        <v>5</v>
      </c>
      <c r="H169" s="40">
        <v>3</v>
      </c>
      <c r="I169" s="60">
        <v>3564.4</v>
      </c>
      <c r="J169" s="60">
        <v>3049.5</v>
      </c>
      <c r="K169" s="61">
        <v>306</v>
      </c>
      <c r="L169" s="49">
        <v>2348721.29</v>
      </c>
      <c r="M169" s="49">
        <v>0</v>
      </c>
      <c r="N169" s="49">
        <v>0</v>
      </c>
      <c r="O169" s="49">
        <v>0</v>
      </c>
      <c r="P169" s="49">
        <f t="shared" si="30"/>
        <v>2348721.29</v>
      </c>
      <c r="Q169" s="49">
        <f t="shared" si="31"/>
        <v>770.19881619937701</v>
      </c>
      <c r="R169" s="49">
        <v>26754.720000000001</v>
      </c>
      <c r="S169" s="62">
        <v>43100</v>
      </c>
    </row>
    <row r="170" spans="1:32" ht="15" hidden="1" customHeight="1" x14ac:dyDescent="0.25">
      <c r="A170" s="37">
        <v>142</v>
      </c>
      <c r="B170" s="57" t="s">
        <v>1182</v>
      </c>
      <c r="C170" s="58">
        <v>1975</v>
      </c>
      <c r="D170" s="40">
        <v>0</v>
      </c>
      <c r="E170" s="59" t="s">
        <v>1514</v>
      </c>
      <c r="F170" s="1" t="s">
        <v>28</v>
      </c>
      <c r="G170" s="40">
        <v>5</v>
      </c>
      <c r="H170" s="40">
        <v>6</v>
      </c>
      <c r="I170" s="60">
        <v>8168.6</v>
      </c>
      <c r="J170" s="60">
        <v>4216.5</v>
      </c>
      <c r="K170" s="61">
        <v>225</v>
      </c>
      <c r="L170" s="49">
        <v>1910315.33</v>
      </c>
      <c r="M170" s="49">
        <v>0</v>
      </c>
      <c r="N170" s="49">
        <v>0</v>
      </c>
      <c r="O170" s="49">
        <v>0</v>
      </c>
      <c r="P170" s="49">
        <f t="shared" si="30"/>
        <v>1910315.33</v>
      </c>
      <c r="Q170" s="49">
        <f t="shared" si="31"/>
        <v>453.05711609154514</v>
      </c>
      <c r="R170" s="49">
        <v>26754.720000000001</v>
      </c>
      <c r="S170" s="62">
        <v>43100</v>
      </c>
    </row>
    <row r="171" spans="1:32" ht="15" hidden="1" customHeight="1" x14ac:dyDescent="0.25">
      <c r="A171" s="37">
        <v>143</v>
      </c>
      <c r="B171" s="57" t="s">
        <v>1183</v>
      </c>
      <c r="C171" s="58">
        <v>1975</v>
      </c>
      <c r="D171" s="40">
        <v>0</v>
      </c>
      <c r="E171" s="59" t="s">
        <v>1514</v>
      </c>
      <c r="F171" s="1" t="s">
        <v>28</v>
      </c>
      <c r="G171" s="40">
        <v>5</v>
      </c>
      <c r="H171" s="40">
        <v>4</v>
      </c>
      <c r="I171" s="60">
        <v>6154.35</v>
      </c>
      <c r="J171" s="60">
        <v>3350.55</v>
      </c>
      <c r="K171" s="61">
        <v>183</v>
      </c>
      <c r="L171" s="49">
        <v>1226307.4099999999</v>
      </c>
      <c r="M171" s="49">
        <v>0</v>
      </c>
      <c r="N171" s="49">
        <v>0</v>
      </c>
      <c r="O171" s="49">
        <v>0</v>
      </c>
      <c r="P171" s="49">
        <f t="shared" si="30"/>
        <v>1226307.4099999999</v>
      </c>
      <c r="Q171" s="49">
        <f t="shared" si="31"/>
        <v>366.00182358120304</v>
      </c>
      <c r="R171" s="49">
        <v>26754.720000000001</v>
      </c>
      <c r="S171" s="62">
        <v>43100</v>
      </c>
    </row>
    <row r="172" spans="1:32" ht="15" hidden="1" customHeight="1" x14ac:dyDescent="0.25">
      <c r="A172" s="37">
        <v>144</v>
      </c>
      <c r="B172" s="57" t="s">
        <v>178</v>
      </c>
      <c r="C172" s="58">
        <v>1975</v>
      </c>
      <c r="D172" s="40">
        <v>0</v>
      </c>
      <c r="E172" s="59" t="s">
        <v>1514</v>
      </c>
      <c r="F172" s="1" t="s">
        <v>28</v>
      </c>
      <c r="G172" s="40">
        <v>5</v>
      </c>
      <c r="H172" s="40">
        <v>4</v>
      </c>
      <c r="I172" s="60">
        <v>10799.8</v>
      </c>
      <c r="J172" s="60">
        <v>5256.8</v>
      </c>
      <c r="K172" s="61">
        <v>402</v>
      </c>
      <c r="L172" s="49">
        <v>12944499.380000001</v>
      </c>
      <c r="M172" s="49">
        <v>0</v>
      </c>
      <c r="N172" s="49">
        <v>0</v>
      </c>
      <c r="O172" s="49">
        <v>0</v>
      </c>
      <c r="P172" s="49">
        <f t="shared" si="30"/>
        <v>12944499.380000001</v>
      </c>
      <c r="Q172" s="49">
        <f t="shared" si="31"/>
        <v>2462.4294970324154</v>
      </c>
      <c r="R172" s="49">
        <v>26754.720000000001</v>
      </c>
      <c r="S172" s="62">
        <v>43100</v>
      </c>
    </row>
    <row r="173" spans="1:32" ht="15" hidden="1" customHeight="1" x14ac:dyDescent="0.25">
      <c r="A173" s="37">
        <v>145</v>
      </c>
      <c r="B173" s="57" t="s">
        <v>179</v>
      </c>
      <c r="C173" s="58">
        <v>1972</v>
      </c>
      <c r="D173" s="40">
        <v>0</v>
      </c>
      <c r="E173" s="59" t="s">
        <v>1514</v>
      </c>
      <c r="F173" s="1" t="s">
        <v>66</v>
      </c>
      <c r="G173" s="40">
        <v>5</v>
      </c>
      <c r="H173" s="40">
        <v>4</v>
      </c>
      <c r="I173" s="60">
        <v>3751.4</v>
      </c>
      <c r="J173" s="60">
        <v>3427.4</v>
      </c>
      <c r="K173" s="61">
        <v>217</v>
      </c>
      <c r="L173" s="49">
        <v>3073618.63</v>
      </c>
      <c r="M173" s="49">
        <v>0</v>
      </c>
      <c r="N173" s="49">
        <v>0</v>
      </c>
      <c r="O173" s="49">
        <v>0</v>
      </c>
      <c r="P173" s="49">
        <f t="shared" si="30"/>
        <v>3073618.63</v>
      </c>
      <c r="Q173" s="49">
        <f t="shared" si="31"/>
        <v>896.77849973741024</v>
      </c>
      <c r="R173" s="49">
        <v>16848.400000000001</v>
      </c>
      <c r="S173" s="62">
        <v>43100</v>
      </c>
    </row>
    <row r="174" spans="1:32" ht="15" hidden="1" customHeight="1" x14ac:dyDescent="0.25">
      <c r="A174" s="37">
        <v>146</v>
      </c>
      <c r="B174" s="57" t="s">
        <v>1184</v>
      </c>
      <c r="C174" s="58">
        <v>1975</v>
      </c>
      <c r="D174" s="40">
        <v>0</v>
      </c>
      <c r="E174" s="59" t="s">
        <v>1514</v>
      </c>
      <c r="F174" s="1" t="s">
        <v>66</v>
      </c>
      <c r="G174" s="40">
        <v>5</v>
      </c>
      <c r="H174" s="40">
        <v>4</v>
      </c>
      <c r="I174" s="60">
        <v>5491.3</v>
      </c>
      <c r="J174" s="60">
        <v>3410</v>
      </c>
      <c r="K174" s="61">
        <v>137</v>
      </c>
      <c r="L174" s="49">
        <v>1220860.98</v>
      </c>
      <c r="M174" s="49">
        <v>0</v>
      </c>
      <c r="N174" s="49">
        <v>0</v>
      </c>
      <c r="O174" s="49">
        <v>0</v>
      </c>
      <c r="P174" s="49">
        <f t="shared" si="30"/>
        <v>1220860.98</v>
      </c>
      <c r="Q174" s="49">
        <f t="shared" si="31"/>
        <v>358.02374780058648</v>
      </c>
      <c r="R174" s="49">
        <v>16848.400000000001</v>
      </c>
      <c r="S174" s="62">
        <v>43100</v>
      </c>
    </row>
    <row r="175" spans="1:32" ht="15" hidden="1" customHeight="1" x14ac:dyDescent="0.25">
      <c r="A175" s="37">
        <v>147</v>
      </c>
      <c r="B175" s="57" t="s">
        <v>180</v>
      </c>
      <c r="C175" s="58">
        <v>1974</v>
      </c>
      <c r="D175" s="40">
        <v>0</v>
      </c>
      <c r="E175" s="59" t="s">
        <v>1514</v>
      </c>
      <c r="F175" s="1" t="s">
        <v>28</v>
      </c>
      <c r="G175" s="40">
        <v>5</v>
      </c>
      <c r="H175" s="40">
        <v>4</v>
      </c>
      <c r="I175" s="60">
        <v>5393.9</v>
      </c>
      <c r="J175" s="60">
        <v>3388.1</v>
      </c>
      <c r="K175" s="61">
        <v>164</v>
      </c>
      <c r="L175" s="49">
        <v>5169379.99</v>
      </c>
      <c r="M175" s="49">
        <v>0</v>
      </c>
      <c r="N175" s="49">
        <v>0</v>
      </c>
      <c r="O175" s="49">
        <v>0</v>
      </c>
      <c r="P175" s="49">
        <f t="shared" si="30"/>
        <v>5169379.99</v>
      </c>
      <c r="Q175" s="49">
        <f t="shared" si="31"/>
        <v>1525.7459903780882</v>
      </c>
      <c r="R175" s="49">
        <v>26754.720000000001</v>
      </c>
      <c r="S175" s="62">
        <v>43100</v>
      </c>
    </row>
    <row r="176" spans="1:32" ht="15" hidden="1" customHeight="1" x14ac:dyDescent="0.25">
      <c r="A176" s="37">
        <v>148</v>
      </c>
      <c r="B176" s="57" t="s">
        <v>181</v>
      </c>
      <c r="C176" s="40">
        <v>1976</v>
      </c>
      <c r="D176" s="87">
        <v>0</v>
      </c>
      <c r="E176" s="59" t="s">
        <v>1514</v>
      </c>
      <c r="F176" s="1" t="s">
        <v>28</v>
      </c>
      <c r="G176" s="87">
        <v>5</v>
      </c>
      <c r="H176" s="87">
        <v>4</v>
      </c>
      <c r="I176" s="102">
        <v>3748.3800000000006</v>
      </c>
      <c r="J176" s="102">
        <v>3346.58</v>
      </c>
      <c r="K176" s="61">
        <v>337</v>
      </c>
      <c r="L176" s="49">
        <v>9715833.2599999998</v>
      </c>
      <c r="M176" s="49">
        <v>0</v>
      </c>
      <c r="N176" s="49">
        <v>0</v>
      </c>
      <c r="O176" s="49">
        <v>0</v>
      </c>
      <c r="P176" s="49">
        <f t="shared" si="30"/>
        <v>9715833.2599999998</v>
      </c>
      <c r="Q176" s="49">
        <f t="shared" si="31"/>
        <v>2903.2126110835538</v>
      </c>
      <c r="R176" s="49">
        <v>26754.720000000001</v>
      </c>
      <c r="S176" s="62">
        <v>43100</v>
      </c>
    </row>
    <row r="177" spans="1:19" ht="15" hidden="1" customHeight="1" x14ac:dyDescent="0.25">
      <c r="A177" s="37">
        <v>149</v>
      </c>
      <c r="B177" s="57" t="s">
        <v>182</v>
      </c>
      <c r="C177" s="40">
        <v>1976</v>
      </c>
      <c r="D177" s="40">
        <v>0</v>
      </c>
      <c r="E177" s="59" t="s">
        <v>1514</v>
      </c>
      <c r="F177" s="1" t="s">
        <v>28</v>
      </c>
      <c r="G177" s="40">
        <v>5</v>
      </c>
      <c r="H177" s="40">
        <v>4</v>
      </c>
      <c r="I177" s="60">
        <v>3780.46</v>
      </c>
      <c r="J177" s="60">
        <v>3375.66</v>
      </c>
      <c r="K177" s="61">
        <v>300</v>
      </c>
      <c r="L177" s="49">
        <v>12793185.880000001</v>
      </c>
      <c r="M177" s="49">
        <v>0</v>
      </c>
      <c r="N177" s="49">
        <v>0</v>
      </c>
      <c r="O177" s="49">
        <v>0</v>
      </c>
      <c r="P177" s="49">
        <f t="shared" si="30"/>
        <v>12793185.880000001</v>
      </c>
      <c r="Q177" s="49">
        <f t="shared" si="31"/>
        <v>3789.8324712796907</v>
      </c>
      <c r="R177" s="49">
        <v>26754.720000000001</v>
      </c>
      <c r="S177" s="62">
        <v>43100</v>
      </c>
    </row>
    <row r="178" spans="1:19" ht="15" hidden="1" customHeight="1" x14ac:dyDescent="0.25">
      <c r="A178" s="37">
        <v>150</v>
      </c>
      <c r="B178" s="57" t="s">
        <v>183</v>
      </c>
      <c r="C178" s="103">
        <v>1975</v>
      </c>
      <c r="D178" s="40">
        <v>0</v>
      </c>
      <c r="E178" s="59" t="s">
        <v>1514</v>
      </c>
      <c r="F178" s="1" t="s">
        <v>28</v>
      </c>
      <c r="G178" s="40">
        <v>5</v>
      </c>
      <c r="H178" s="40">
        <v>4</v>
      </c>
      <c r="I178" s="67">
        <v>3818.2</v>
      </c>
      <c r="J178" s="67">
        <v>3451.5</v>
      </c>
      <c r="K178" s="104">
        <v>133</v>
      </c>
      <c r="L178" s="49">
        <v>8647520.6699999999</v>
      </c>
      <c r="M178" s="49">
        <v>0</v>
      </c>
      <c r="N178" s="49">
        <v>0</v>
      </c>
      <c r="O178" s="49">
        <v>0</v>
      </c>
      <c r="P178" s="49">
        <f t="shared" si="30"/>
        <v>8647520.6699999999</v>
      </c>
      <c r="Q178" s="49">
        <f t="shared" si="31"/>
        <v>2505.4384093872231</v>
      </c>
      <c r="R178" s="49">
        <v>26754.720000000001</v>
      </c>
      <c r="S178" s="62">
        <v>43100</v>
      </c>
    </row>
    <row r="179" spans="1:19" ht="15" hidden="1" customHeight="1" x14ac:dyDescent="0.25">
      <c r="A179" s="37">
        <v>151</v>
      </c>
      <c r="B179" s="57" t="s">
        <v>184</v>
      </c>
      <c r="C179" s="103">
        <v>1978</v>
      </c>
      <c r="D179" s="40">
        <v>0</v>
      </c>
      <c r="E179" s="59" t="s">
        <v>1514</v>
      </c>
      <c r="F179" s="1" t="s">
        <v>28</v>
      </c>
      <c r="G179" s="40">
        <v>5</v>
      </c>
      <c r="H179" s="40">
        <v>4</v>
      </c>
      <c r="I179" s="67">
        <v>3771.7999999999997</v>
      </c>
      <c r="J179" s="67">
        <v>3400.1</v>
      </c>
      <c r="K179" s="104">
        <v>204</v>
      </c>
      <c r="L179" s="49">
        <v>14521028.130000001</v>
      </c>
      <c r="M179" s="49">
        <v>0</v>
      </c>
      <c r="N179" s="49">
        <v>0</v>
      </c>
      <c r="O179" s="49">
        <v>0</v>
      </c>
      <c r="P179" s="49">
        <f t="shared" si="30"/>
        <v>14521028.130000001</v>
      </c>
      <c r="Q179" s="49">
        <f t="shared" si="31"/>
        <v>4270.7650157348316</v>
      </c>
      <c r="R179" s="49">
        <v>26754.720000000001</v>
      </c>
      <c r="S179" s="62">
        <v>43100</v>
      </c>
    </row>
    <row r="180" spans="1:19" ht="15" hidden="1" customHeight="1" x14ac:dyDescent="0.25">
      <c r="A180" s="37">
        <v>152</v>
      </c>
      <c r="B180" s="57" t="s">
        <v>185</v>
      </c>
      <c r="C180" s="103">
        <v>1976</v>
      </c>
      <c r="D180" s="40">
        <v>0</v>
      </c>
      <c r="E180" s="59" t="s">
        <v>1514</v>
      </c>
      <c r="F180" s="1" t="s">
        <v>28</v>
      </c>
      <c r="G180" s="40">
        <v>5</v>
      </c>
      <c r="H180" s="40">
        <v>4</v>
      </c>
      <c r="I180" s="67">
        <v>3872.4</v>
      </c>
      <c r="J180" s="67">
        <v>3456.6</v>
      </c>
      <c r="K180" s="104">
        <v>318</v>
      </c>
      <c r="L180" s="49">
        <v>2261131.54</v>
      </c>
      <c r="M180" s="49">
        <v>0</v>
      </c>
      <c r="N180" s="49">
        <v>0</v>
      </c>
      <c r="O180" s="49">
        <v>0</v>
      </c>
      <c r="P180" s="49">
        <f t="shared" si="30"/>
        <v>2261131.54</v>
      </c>
      <c r="Q180" s="49">
        <f t="shared" si="31"/>
        <v>654.14903083955335</v>
      </c>
      <c r="R180" s="49">
        <v>26754.720000000001</v>
      </c>
      <c r="S180" s="62">
        <v>43100</v>
      </c>
    </row>
    <row r="181" spans="1:19" ht="15" hidden="1" customHeight="1" x14ac:dyDescent="0.25">
      <c r="A181" s="37">
        <v>153</v>
      </c>
      <c r="B181" s="57" t="s">
        <v>186</v>
      </c>
      <c r="C181" s="103">
        <v>1976</v>
      </c>
      <c r="D181" s="40">
        <v>0</v>
      </c>
      <c r="E181" s="59" t="s">
        <v>1514</v>
      </c>
      <c r="F181" s="1" t="s">
        <v>28</v>
      </c>
      <c r="G181" s="40">
        <v>5</v>
      </c>
      <c r="H181" s="40">
        <v>4</v>
      </c>
      <c r="I181" s="67">
        <v>3876.37</v>
      </c>
      <c r="J181" s="67">
        <v>3485.47</v>
      </c>
      <c r="K181" s="104">
        <v>279</v>
      </c>
      <c r="L181" s="49">
        <v>8838151.3300000001</v>
      </c>
      <c r="M181" s="49">
        <v>0</v>
      </c>
      <c r="N181" s="49">
        <v>0</v>
      </c>
      <c r="O181" s="49">
        <v>0</v>
      </c>
      <c r="P181" s="49">
        <f t="shared" si="30"/>
        <v>8838151.3300000001</v>
      </c>
      <c r="Q181" s="49">
        <f t="shared" si="31"/>
        <v>2535.7129253730491</v>
      </c>
      <c r="R181" s="49">
        <v>26754.720000000001</v>
      </c>
      <c r="S181" s="62">
        <v>43100</v>
      </c>
    </row>
    <row r="182" spans="1:19" ht="15" hidden="1" customHeight="1" x14ac:dyDescent="0.25">
      <c r="A182" s="37">
        <v>154</v>
      </c>
      <c r="B182" s="57" t="s">
        <v>187</v>
      </c>
      <c r="C182" s="103">
        <v>1976</v>
      </c>
      <c r="D182" s="40">
        <v>0</v>
      </c>
      <c r="E182" s="59" t="s">
        <v>1514</v>
      </c>
      <c r="F182" s="1" t="s">
        <v>66</v>
      </c>
      <c r="G182" s="40">
        <v>5</v>
      </c>
      <c r="H182" s="40">
        <v>4</v>
      </c>
      <c r="I182" s="67">
        <v>3697.8799999999997</v>
      </c>
      <c r="J182" s="67">
        <v>3277.18</v>
      </c>
      <c r="K182" s="104">
        <v>200</v>
      </c>
      <c r="L182" s="49">
        <v>9771334.4900000002</v>
      </c>
      <c r="M182" s="49">
        <v>0</v>
      </c>
      <c r="N182" s="49">
        <v>0</v>
      </c>
      <c r="O182" s="49">
        <v>0</v>
      </c>
      <c r="P182" s="49">
        <f t="shared" si="30"/>
        <v>9771334.4900000002</v>
      </c>
      <c r="Q182" s="49">
        <f t="shared" si="31"/>
        <v>2981.6288668916573</v>
      </c>
      <c r="R182" s="49">
        <v>16848.400000000001</v>
      </c>
      <c r="S182" s="62">
        <v>43100</v>
      </c>
    </row>
    <row r="183" spans="1:19" ht="15" hidden="1" customHeight="1" x14ac:dyDescent="0.25">
      <c r="A183" s="37">
        <v>155</v>
      </c>
      <c r="B183" s="57" t="s">
        <v>188</v>
      </c>
      <c r="C183" s="58">
        <v>1973</v>
      </c>
      <c r="D183" s="40">
        <v>0</v>
      </c>
      <c r="E183" s="59" t="s">
        <v>1514</v>
      </c>
      <c r="F183" s="1" t="s">
        <v>28</v>
      </c>
      <c r="G183" s="40">
        <v>5</v>
      </c>
      <c r="H183" s="40">
        <v>3</v>
      </c>
      <c r="I183" s="60">
        <v>2927.4</v>
      </c>
      <c r="J183" s="60">
        <v>2669.5</v>
      </c>
      <c r="K183" s="61">
        <v>83</v>
      </c>
      <c r="L183" s="49">
        <v>8333288.0499999998</v>
      </c>
      <c r="M183" s="49">
        <v>0</v>
      </c>
      <c r="N183" s="49">
        <v>0</v>
      </c>
      <c r="O183" s="49">
        <v>0</v>
      </c>
      <c r="P183" s="49">
        <f t="shared" si="30"/>
        <v>8333288.0499999998</v>
      </c>
      <c r="Q183" s="49">
        <f t="shared" si="31"/>
        <v>3121.6662483611162</v>
      </c>
      <c r="R183" s="49">
        <v>26754.720000000001</v>
      </c>
      <c r="S183" s="62">
        <v>43100</v>
      </c>
    </row>
    <row r="184" spans="1:19" ht="15" hidden="1" customHeight="1" x14ac:dyDescent="0.25">
      <c r="A184" s="37">
        <v>156</v>
      </c>
      <c r="B184" s="57" t="s">
        <v>189</v>
      </c>
      <c r="C184" s="58">
        <v>1971</v>
      </c>
      <c r="D184" s="40">
        <v>0</v>
      </c>
      <c r="E184" s="59" t="s">
        <v>1514</v>
      </c>
      <c r="F184" s="1" t="s">
        <v>66</v>
      </c>
      <c r="G184" s="40">
        <v>5</v>
      </c>
      <c r="H184" s="40">
        <v>4</v>
      </c>
      <c r="I184" s="60">
        <v>3759.6000000000004</v>
      </c>
      <c r="J184" s="60">
        <v>3456.3</v>
      </c>
      <c r="K184" s="61">
        <v>162</v>
      </c>
      <c r="L184" s="49">
        <v>2302205.5099999998</v>
      </c>
      <c r="M184" s="49">
        <v>0</v>
      </c>
      <c r="N184" s="49">
        <v>0</v>
      </c>
      <c r="O184" s="49">
        <v>0</v>
      </c>
      <c r="P184" s="49">
        <f t="shared" si="30"/>
        <v>2302205.5099999998</v>
      </c>
      <c r="Q184" s="49">
        <f t="shared" si="31"/>
        <v>666.08960738361827</v>
      </c>
      <c r="R184" s="49">
        <v>16848.400000000001</v>
      </c>
      <c r="S184" s="62">
        <v>43100</v>
      </c>
    </row>
    <row r="185" spans="1:19" ht="15" hidden="1" customHeight="1" x14ac:dyDescent="0.25">
      <c r="A185" s="37">
        <v>157</v>
      </c>
      <c r="B185" s="57" t="s">
        <v>190</v>
      </c>
      <c r="C185" s="58">
        <v>1971</v>
      </c>
      <c r="D185" s="40">
        <v>0</v>
      </c>
      <c r="E185" s="59" t="s">
        <v>1514</v>
      </c>
      <c r="F185" s="1" t="s">
        <v>28</v>
      </c>
      <c r="G185" s="40">
        <v>5</v>
      </c>
      <c r="H185" s="40">
        <v>3</v>
      </c>
      <c r="I185" s="60">
        <v>3500.3</v>
      </c>
      <c r="J185" s="60">
        <v>2965</v>
      </c>
      <c r="K185" s="61">
        <v>326</v>
      </c>
      <c r="L185" s="49">
        <v>2749020.09</v>
      </c>
      <c r="M185" s="49">
        <v>0</v>
      </c>
      <c r="N185" s="49">
        <v>0</v>
      </c>
      <c r="O185" s="49">
        <v>0</v>
      </c>
      <c r="P185" s="49">
        <f t="shared" si="30"/>
        <v>2749020.09</v>
      </c>
      <c r="Q185" s="49">
        <f t="shared" si="31"/>
        <v>927.15686003372673</v>
      </c>
      <c r="R185" s="49">
        <v>26754.720000000001</v>
      </c>
      <c r="S185" s="62">
        <v>43100</v>
      </c>
    </row>
    <row r="186" spans="1:19" ht="15" hidden="1" customHeight="1" x14ac:dyDescent="0.25">
      <c r="A186" s="37">
        <v>158</v>
      </c>
      <c r="B186" s="57" t="s">
        <v>191</v>
      </c>
      <c r="C186" s="58">
        <v>1971</v>
      </c>
      <c r="D186" s="40">
        <v>0</v>
      </c>
      <c r="E186" s="59" t="s">
        <v>1514</v>
      </c>
      <c r="F186" s="1" t="s">
        <v>28</v>
      </c>
      <c r="G186" s="40">
        <v>5</v>
      </c>
      <c r="H186" s="40">
        <v>3</v>
      </c>
      <c r="I186" s="60">
        <v>3513.1000000000004</v>
      </c>
      <c r="J186" s="60">
        <v>2973.9</v>
      </c>
      <c r="K186" s="61">
        <v>292</v>
      </c>
      <c r="L186" s="49">
        <v>2953741.31</v>
      </c>
      <c r="M186" s="49">
        <v>0</v>
      </c>
      <c r="N186" s="49">
        <v>0</v>
      </c>
      <c r="O186" s="49">
        <v>0</v>
      </c>
      <c r="P186" s="49">
        <f t="shared" si="30"/>
        <v>2953741.31</v>
      </c>
      <c r="Q186" s="49">
        <f t="shared" si="31"/>
        <v>993.22146339823132</v>
      </c>
      <c r="R186" s="49">
        <v>26754.720000000001</v>
      </c>
      <c r="S186" s="62">
        <v>43100</v>
      </c>
    </row>
    <row r="187" spans="1:19" ht="15" hidden="1" customHeight="1" x14ac:dyDescent="0.25">
      <c r="A187" s="37">
        <v>159</v>
      </c>
      <c r="B187" s="57" t="s">
        <v>192</v>
      </c>
      <c r="C187" s="103">
        <v>1978</v>
      </c>
      <c r="D187" s="105">
        <v>0</v>
      </c>
      <c r="E187" s="59" t="s">
        <v>1514</v>
      </c>
      <c r="F187" s="49" t="s">
        <v>28</v>
      </c>
      <c r="G187" s="105">
        <v>9</v>
      </c>
      <c r="H187" s="105">
        <v>1</v>
      </c>
      <c r="I187" s="67">
        <v>2532.3000000000002</v>
      </c>
      <c r="J187" s="67">
        <v>2220.5</v>
      </c>
      <c r="K187" s="104">
        <v>85</v>
      </c>
      <c r="L187" s="49">
        <v>8573724.4900000002</v>
      </c>
      <c r="M187" s="49">
        <v>0</v>
      </c>
      <c r="N187" s="49">
        <v>0</v>
      </c>
      <c r="O187" s="49">
        <v>0</v>
      </c>
      <c r="P187" s="49">
        <f t="shared" si="30"/>
        <v>8573724.4900000002</v>
      </c>
      <c r="Q187" s="49">
        <f t="shared" si="31"/>
        <v>3861.1684260301736</v>
      </c>
      <c r="R187" s="49">
        <v>27786.46</v>
      </c>
      <c r="S187" s="62">
        <v>43100</v>
      </c>
    </row>
    <row r="188" spans="1:19" ht="15" hidden="1" customHeight="1" x14ac:dyDescent="0.25">
      <c r="A188" s="37">
        <v>160</v>
      </c>
      <c r="B188" s="57" t="s">
        <v>193</v>
      </c>
      <c r="C188" s="103">
        <v>1973</v>
      </c>
      <c r="D188" s="105">
        <v>0</v>
      </c>
      <c r="E188" s="59" t="s">
        <v>1514</v>
      </c>
      <c r="F188" s="1" t="s">
        <v>28</v>
      </c>
      <c r="G188" s="105">
        <v>5</v>
      </c>
      <c r="H188" s="105">
        <v>4</v>
      </c>
      <c r="I188" s="67">
        <v>5626.6</v>
      </c>
      <c r="J188" s="67">
        <v>3437</v>
      </c>
      <c r="K188" s="104">
        <v>167</v>
      </c>
      <c r="L188" s="49">
        <v>8804701.5800000001</v>
      </c>
      <c r="M188" s="49">
        <v>0</v>
      </c>
      <c r="N188" s="49">
        <v>0</v>
      </c>
      <c r="O188" s="49">
        <v>0</v>
      </c>
      <c r="P188" s="49">
        <f t="shared" si="30"/>
        <v>8804701.5800000001</v>
      </c>
      <c r="Q188" s="49">
        <f t="shared" si="31"/>
        <v>2561.7403491416935</v>
      </c>
      <c r="R188" s="49">
        <v>26754.720000000001</v>
      </c>
      <c r="S188" s="62">
        <v>43100</v>
      </c>
    </row>
    <row r="189" spans="1:19" ht="15" hidden="1" customHeight="1" x14ac:dyDescent="0.25">
      <c r="A189" s="37">
        <v>161</v>
      </c>
      <c r="B189" s="57" t="s">
        <v>194</v>
      </c>
      <c r="C189" s="58">
        <v>1979</v>
      </c>
      <c r="D189" s="105">
        <v>0</v>
      </c>
      <c r="E189" s="59" t="s">
        <v>1514</v>
      </c>
      <c r="F189" s="1" t="s">
        <v>28</v>
      </c>
      <c r="G189" s="105">
        <v>2</v>
      </c>
      <c r="H189" s="105">
        <v>2</v>
      </c>
      <c r="I189" s="60">
        <v>784.5</v>
      </c>
      <c r="J189" s="60">
        <v>731.9</v>
      </c>
      <c r="K189" s="61">
        <v>35</v>
      </c>
      <c r="L189" s="49">
        <v>4393780.95</v>
      </c>
      <c r="M189" s="49">
        <v>0</v>
      </c>
      <c r="N189" s="49">
        <v>0</v>
      </c>
      <c r="O189" s="49">
        <v>0</v>
      </c>
      <c r="P189" s="49">
        <f t="shared" si="30"/>
        <v>4393780.95</v>
      </c>
      <c r="Q189" s="49">
        <f t="shared" si="31"/>
        <v>6003.2531083481354</v>
      </c>
      <c r="R189" s="49">
        <v>26754.720000000001</v>
      </c>
      <c r="S189" s="62">
        <v>43100</v>
      </c>
    </row>
    <row r="190" spans="1:19" ht="15" hidden="1" customHeight="1" x14ac:dyDescent="0.25">
      <c r="A190" s="37">
        <v>162</v>
      </c>
      <c r="B190" s="57" t="s">
        <v>195</v>
      </c>
      <c r="C190" s="58">
        <v>1980</v>
      </c>
      <c r="D190" s="105">
        <v>0</v>
      </c>
      <c r="E190" s="59" t="s">
        <v>1514</v>
      </c>
      <c r="F190" s="49" t="s">
        <v>28</v>
      </c>
      <c r="G190" s="105">
        <v>9</v>
      </c>
      <c r="H190" s="105">
        <v>6</v>
      </c>
      <c r="I190" s="60">
        <v>15919.7</v>
      </c>
      <c r="J190" s="60">
        <v>11358.3</v>
      </c>
      <c r="K190" s="40">
        <v>678</v>
      </c>
      <c r="L190" s="49">
        <v>35853044.020000003</v>
      </c>
      <c r="M190" s="49">
        <v>0</v>
      </c>
      <c r="N190" s="49">
        <v>0</v>
      </c>
      <c r="O190" s="49">
        <v>0</v>
      </c>
      <c r="P190" s="49">
        <f t="shared" si="30"/>
        <v>35853044.020000003</v>
      </c>
      <c r="Q190" s="49">
        <f t="shared" si="31"/>
        <v>3156.5501897290974</v>
      </c>
      <c r="R190" s="49">
        <v>27786.46</v>
      </c>
      <c r="S190" s="62">
        <v>43100</v>
      </c>
    </row>
    <row r="191" spans="1:19" ht="15" hidden="1" customHeight="1" x14ac:dyDescent="0.25">
      <c r="A191" s="37">
        <v>163</v>
      </c>
      <c r="B191" s="57" t="s">
        <v>196</v>
      </c>
      <c r="C191" s="58">
        <v>1978</v>
      </c>
      <c r="D191" s="105">
        <v>0</v>
      </c>
      <c r="E191" s="59" t="s">
        <v>1514</v>
      </c>
      <c r="F191" s="1" t="s">
        <v>66</v>
      </c>
      <c r="G191" s="105">
        <v>5</v>
      </c>
      <c r="H191" s="105">
        <v>9</v>
      </c>
      <c r="I191" s="60">
        <v>12321.1</v>
      </c>
      <c r="J191" s="60">
        <v>6624.1</v>
      </c>
      <c r="K191" s="40">
        <v>398</v>
      </c>
      <c r="L191" s="49">
        <v>23121966.82</v>
      </c>
      <c r="M191" s="49">
        <v>0</v>
      </c>
      <c r="N191" s="49">
        <v>0</v>
      </c>
      <c r="O191" s="49">
        <v>0</v>
      </c>
      <c r="P191" s="49">
        <f t="shared" si="30"/>
        <v>23121966.82</v>
      </c>
      <c r="Q191" s="49">
        <f t="shared" si="31"/>
        <v>3490.5823915701753</v>
      </c>
      <c r="R191" s="49">
        <v>16848.400000000001</v>
      </c>
      <c r="S191" s="62">
        <v>43100</v>
      </c>
    </row>
    <row r="192" spans="1:19" ht="15" hidden="1" customHeight="1" x14ac:dyDescent="0.25">
      <c r="A192" s="37">
        <v>164</v>
      </c>
      <c r="B192" s="57" t="s">
        <v>197</v>
      </c>
      <c r="C192" s="58">
        <v>1979</v>
      </c>
      <c r="D192" s="105">
        <v>0</v>
      </c>
      <c r="E192" s="59" t="s">
        <v>1514</v>
      </c>
      <c r="F192" s="49" t="s">
        <v>28</v>
      </c>
      <c r="G192" s="105">
        <v>9</v>
      </c>
      <c r="H192" s="105">
        <v>6</v>
      </c>
      <c r="I192" s="60">
        <v>15859.61</v>
      </c>
      <c r="J192" s="60">
        <v>11354.01</v>
      </c>
      <c r="K192" s="40">
        <v>608</v>
      </c>
      <c r="L192" s="49">
        <v>51164798.920000002</v>
      </c>
      <c r="M192" s="49">
        <v>0</v>
      </c>
      <c r="N192" s="49">
        <v>0</v>
      </c>
      <c r="O192" s="49">
        <v>0</v>
      </c>
      <c r="P192" s="49">
        <f t="shared" si="30"/>
        <v>51164798.920000002</v>
      </c>
      <c r="Q192" s="49">
        <f t="shared" si="31"/>
        <v>4506.3196985029963</v>
      </c>
      <c r="R192" s="49">
        <v>27786.46</v>
      </c>
      <c r="S192" s="62">
        <v>43100</v>
      </c>
    </row>
    <row r="193" spans="1:19" ht="15" hidden="1" customHeight="1" x14ac:dyDescent="0.25">
      <c r="A193" s="37">
        <v>165</v>
      </c>
      <c r="B193" s="57" t="s">
        <v>198</v>
      </c>
      <c r="C193" s="58">
        <v>1979</v>
      </c>
      <c r="D193" s="40">
        <v>0</v>
      </c>
      <c r="E193" s="59" t="s">
        <v>1514</v>
      </c>
      <c r="F193" s="49" t="s">
        <v>28</v>
      </c>
      <c r="G193" s="40">
        <v>9</v>
      </c>
      <c r="H193" s="40">
        <v>6</v>
      </c>
      <c r="I193" s="60">
        <v>15989.7</v>
      </c>
      <c r="J193" s="60">
        <v>11419</v>
      </c>
      <c r="K193" s="40">
        <v>660</v>
      </c>
      <c r="L193" s="49">
        <v>31449858.399999999</v>
      </c>
      <c r="M193" s="49">
        <v>0</v>
      </c>
      <c r="N193" s="49">
        <v>0</v>
      </c>
      <c r="O193" s="49">
        <v>0</v>
      </c>
      <c r="P193" s="49">
        <f t="shared" si="30"/>
        <v>31449858.399999999</v>
      </c>
      <c r="Q193" s="49">
        <f t="shared" si="31"/>
        <v>2754.1692267273838</v>
      </c>
      <c r="R193" s="49">
        <v>27786.46</v>
      </c>
      <c r="S193" s="62">
        <v>43100</v>
      </c>
    </row>
    <row r="194" spans="1:19" ht="15" hidden="1" customHeight="1" x14ac:dyDescent="0.25">
      <c r="A194" s="37">
        <v>166</v>
      </c>
      <c r="B194" s="57" t="s">
        <v>200</v>
      </c>
      <c r="C194" s="58">
        <v>1978</v>
      </c>
      <c r="D194" s="40">
        <v>0</v>
      </c>
      <c r="E194" s="59" t="s">
        <v>1514</v>
      </c>
      <c r="F194" s="1" t="s">
        <v>66</v>
      </c>
      <c r="G194" s="40">
        <v>5</v>
      </c>
      <c r="H194" s="40">
        <v>4</v>
      </c>
      <c r="I194" s="60">
        <v>5406.05</v>
      </c>
      <c r="J194" s="60">
        <v>3300.65</v>
      </c>
      <c r="K194" s="40">
        <v>240</v>
      </c>
      <c r="L194" s="49">
        <v>13688198.59</v>
      </c>
      <c r="M194" s="49">
        <v>0</v>
      </c>
      <c r="N194" s="49">
        <v>0</v>
      </c>
      <c r="O194" s="49">
        <v>0</v>
      </c>
      <c r="P194" s="49">
        <f t="shared" si="30"/>
        <v>13688198.59</v>
      </c>
      <c r="Q194" s="49">
        <f t="shared" si="31"/>
        <v>4147.1221092815049</v>
      </c>
      <c r="R194" s="49">
        <v>16848.400000000001</v>
      </c>
      <c r="S194" s="62">
        <v>43100</v>
      </c>
    </row>
    <row r="195" spans="1:19" ht="15" hidden="1" customHeight="1" x14ac:dyDescent="0.25">
      <c r="A195" s="37">
        <v>167</v>
      </c>
      <c r="B195" s="57" t="s">
        <v>201</v>
      </c>
      <c r="C195" s="58">
        <v>1980</v>
      </c>
      <c r="D195" s="40">
        <v>0</v>
      </c>
      <c r="E195" s="59" t="s">
        <v>1514</v>
      </c>
      <c r="F195" s="1" t="s">
        <v>28</v>
      </c>
      <c r="G195" s="40">
        <v>2</v>
      </c>
      <c r="H195" s="40">
        <v>2</v>
      </c>
      <c r="I195" s="60">
        <v>836.30000000000007</v>
      </c>
      <c r="J195" s="60">
        <v>779.9</v>
      </c>
      <c r="K195" s="61">
        <v>27</v>
      </c>
      <c r="L195" s="49">
        <v>3657591.57</v>
      </c>
      <c r="M195" s="49">
        <v>0</v>
      </c>
      <c r="N195" s="49">
        <v>0</v>
      </c>
      <c r="O195" s="49">
        <v>0</v>
      </c>
      <c r="P195" s="49">
        <f t="shared" si="30"/>
        <v>3657591.57</v>
      </c>
      <c r="Q195" s="49">
        <f t="shared" si="31"/>
        <v>4689.8212206693161</v>
      </c>
      <c r="R195" s="49">
        <v>26754.720000000001</v>
      </c>
      <c r="S195" s="62">
        <v>43100</v>
      </c>
    </row>
    <row r="196" spans="1:19" ht="15" hidden="1" customHeight="1" x14ac:dyDescent="0.25">
      <c r="A196" s="37">
        <v>168</v>
      </c>
      <c r="B196" s="57" t="s">
        <v>202</v>
      </c>
      <c r="C196" s="58">
        <v>1974</v>
      </c>
      <c r="D196" s="40">
        <v>0</v>
      </c>
      <c r="E196" s="59" t="s">
        <v>1514</v>
      </c>
      <c r="F196" s="1" t="s">
        <v>66</v>
      </c>
      <c r="G196" s="40">
        <v>5</v>
      </c>
      <c r="H196" s="40">
        <v>8</v>
      </c>
      <c r="I196" s="60">
        <v>10533</v>
      </c>
      <c r="J196" s="60">
        <v>5582.7</v>
      </c>
      <c r="K196" s="61">
        <v>279</v>
      </c>
      <c r="L196" s="49">
        <v>12867737.43</v>
      </c>
      <c r="M196" s="49">
        <v>0</v>
      </c>
      <c r="N196" s="49">
        <v>0</v>
      </c>
      <c r="O196" s="49">
        <v>0</v>
      </c>
      <c r="P196" s="49">
        <f t="shared" ref="P196:P228" si="32">L196-(M196+N196+O196)</f>
        <v>12867737.43</v>
      </c>
      <c r="Q196" s="49">
        <f t="shared" si="31"/>
        <v>2304.9308452899136</v>
      </c>
      <c r="R196" s="49">
        <v>16848.400000000001</v>
      </c>
      <c r="S196" s="62">
        <v>43100</v>
      </c>
    </row>
    <row r="197" spans="1:19" ht="15" hidden="1" customHeight="1" x14ac:dyDescent="0.25">
      <c r="A197" s="37">
        <v>169</v>
      </c>
      <c r="B197" s="57" t="s">
        <v>203</v>
      </c>
      <c r="C197" s="58">
        <v>1974</v>
      </c>
      <c r="D197" s="40">
        <v>0</v>
      </c>
      <c r="E197" s="59" t="s">
        <v>1514</v>
      </c>
      <c r="F197" s="1" t="s">
        <v>66</v>
      </c>
      <c r="G197" s="40">
        <v>5</v>
      </c>
      <c r="H197" s="40">
        <v>4</v>
      </c>
      <c r="I197" s="60">
        <v>6338.4</v>
      </c>
      <c r="J197" s="60">
        <v>3362.7</v>
      </c>
      <c r="K197" s="61">
        <v>210</v>
      </c>
      <c r="L197" s="49">
        <v>7958444.7400000002</v>
      </c>
      <c r="M197" s="49">
        <v>0</v>
      </c>
      <c r="N197" s="49">
        <v>0</v>
      </c>
      <c r="O197" s="49">
        <v>0</v>
      </c>
      <c r="P197" s="49">
        <f t="shared" si="32"/>
        <v>7958444.7400000002</v>
      </c>
      <c r="Q197" s="49">
        <f t="shared" ref="Q197:Q228" si="33">L197/J197</f>
        <v>2366.682945252327</v>
      </c>
      <c r="R197" s="49">
        <v>16848.400000000001</v>
      </c>
      <c r="S197" s="62">
        <v>43100</v>
      </c>
    </row>
    <row r="198" spans="1:19" ht="15" hidden="1" customHeight="1" x14ac:dyDescent="0.25">
      <c r="A198" s="37">
        <v>170</v>
      </c>
      <c r="B198" s="57" t="s">
        <v>204</v>
      </c>
      <c r="C198" s="58">
        <v>1974</v>
      </c>
      <c r="D198" s="40">
        <v>0</v>
      </c>
      <c r="E198" s="59" t="s">
        <v>1514</v>
      </c>
      <c r="F198" s="1" t="s">
        <v>66</v>
      </c>
      <c r="G198" s="40">
        <v>5</v>
      </c>
      <c r="H198" s="40">
        <v>8</v>
      </c>
      <c r="I198" s="60">
        <v>10680.9</v>
      </c>
      <c r="J198" s="60">
        <v>5559.5</v>
      </c>
      <c r="K198" s="61">
        <v>236</v>
      </c>
      <c r="L198" s="49">
        <v>6162159.2000000002</v>
      </c>
      <c r="M198" s="49">
        <v>0</v>
      </c>
      <c r="N198" s="49">
        <v>0</v>
      </c>
      <c r="O198" s="49">
        <v>0</v>
      </c>
      <c r="P198" s="49">
        <f t="shared" si="32"/>
        <v>6162159.2000000002</v>
      </c>
      <c r="Q198" s="49">
        <f t="shared" si="33"/>
        <v>1108.4016907995324</v>
      </c>
      <c r="R198" s="49">
        <v>16848.400000000001</v>
      </c>
      <c r="S198" s="62">
        <v>43100</v>
      </c>
    </row>
    <row r="199" spans="1:19" ht="15" hidden="1" customHeight="1" x14ac:dyDescent="0.25">
      <c r="A199" s="37">
        <v>171</v>
      </c>
      <c r="B199" s="57" t="s">
        <v>205</v>
      </c>
      <c r="C199" s="58">
        <v>1976</v>
      </c>
      <c r="D199" s="40">
        <v>0</v>
      </c>
      <c r="E199" s="59" t="s">
        <v>1514</v>
      </c>
      <c r="F199" s="1" t="s">
        <v>28</v>
      </c>
      <c r="G199" s="40">
        <v>5</v>
      </c>
      <c r="H199" s="40">
        <v>3</v>
      </c>
      <c r="I199" s="60">
        <v>6621.3000000000011</v>
      </c>
      <c r="J199" s="60">
        <v>6349.7</v>
      </c>
      <c r="K199" s="61">
        <v>423</v>
      </c>
      <c r="L199" s="49">
        <v>20524195.059999999</v>
      </c>
      <c r="M199" s="49">
        <v>0</v>
      </c>
      <c r="N199" s="49">
        <v>0</v>
      </c>
      <c r="O199" s="49">
        <v>0</v>
      </c>
      <c r="P199" s="49">
        <f t="shared" si="32"/>
        <v>20524195.059999999</v>
      </c>
      <c r="Q199" s="49">
        <f t="shared" si="33"/>
        <v>3232.3094098933807</v>
      </c>
      <c r="R199" s="49">
        <v>26754.720000000001</v>
      </c>
      <c r="S199" s="62">
        <v>43100</v>
      </c>
    </row>
    <row r="200" spans="1:19" ht="15" hidden="1" customHeight="1" x14ac:dyDescent="0.25">
      <c r="A200" s="37">
        <v>172</v>
      </c>
      <c r="B200" s="57" t="s">
        <v>206</v>
      </c>
      <c r="C200" s="58">
        <v>1976</v>
      </c>
      <c r="D200" s="40">
        <v>0</v>
      </c>
      <c r="E200" s="59" t="s">
        <v>1514</v>
      </c>
      <c r="F200" s="1" t="s">
        <v>28</v>
      </c>
      <c r="G200" s="40">
        <v>5</v>
      </c>
      <c r="H200" s="40">
        <v>3</v>
      </c>
      <c r="I200" s="60">
        <v>6574</v>
      </c>
      <c r="J200" s="60">
        <v>6298.7</v>
      </c>
      <c r="K200" s="61">
        <v>543</v>
      </c>
      <c r="L200" s="49">
        <v>13543979.09</v>
      </c>
      <c r="M200" s="49">
        <v>0</v>
      </c>
      <c r="N200" s="49">
        <v>0</v>
      </c>
      <c r="O200" s="49">
        <v>0</v>
      </c>
      <c r="P200" s="49">
        <f t="shared" si="32"/>
        <v>13543979.09</v>
      </c>
      <c r="Q200" s="49">
        <f t="shared" si="33"/>
        <v>2150.2816597075589</v>
      </c>
      <c r="R200" s="49">
        <v>26754.720000000001</v>
      </c>
      <c r="S200" s="62">
        <v>43100</v>
      </c>
    </row>
    <row r="201" spans="1:19" ht="15" hidden="1" customHeight="1" x14ac:dyDescent="0.25">
      <c r="A201" s="37">
        <v>173</v>
      </c>
      <c r="B201" s="57" t="s">
        <v>207</v>
      </c>
      <c r="C201" s="58">
        <v>1980</v>
      </c>
      <c r="D201" s="40">
        <v>0</v>
      </c>
      <c r="E201" s="59" t="s">
        <v>1514</v>
      </c>
      <c r="F201" s="49" t="s">
        <v>28</v>
      </c>
      <c r="G201" s="40">
        <v>9</v>
      </c>
      <c r="H201" s="40">
        <v>1</v>
      </c>
      <c r="I201" s="60">
        <v>6452.2099999999991</v>
      </c>
      <c r="J201" s="60">
        <v>6072.31</v>
      </c>
      <c r="K201" s="61">
        <v>440</v>
      </c>
      <c r="L201" s="49">
        <v>4624240.93</v>
      </c>
      <c r="M201" s="49">
        <v>0</v>
      </c>
      <c r="N201" s="49">
        <v>0</v>
      </c>
      <c r="O201" s="49">
        <v>0</v>
      </c>
      <c r="P201" s="49">
        <f t="shared" si="32"/>
        <v>4624240.93</v>
      </c>
      <c r="Q201" s="49">
        <f t="shared" si="33"/>
        <v>761.52912647740311</v>
      </c>
      <c r="R201" s="49">
        <v>27786.46</v>
      </c>
      <c r="S201" s="62">
        <v>43100</v>
      </c>
    </row>
    <row r="202" spans="1:19" ht="15" hidden="1" customHeight="1" x14ac:dyDescent="0.25">
      <c r="A202" s="37">
        <v>174</v>
      </c>
      <c r="B202" s="57" t="s">
        <v>208</v>
      </c>
      <c r="C202" s="58">
        <v>1975</v>
      </c>
      <c r="D202" s="40">
        <v>0</v>
      </c>
      <c r="E202" s="59" t="s">
        <v>1514</v>
      </c>
      <c r="F202" s="1" t="s">
        <v>66</v>
      </c>
      <c r="G202" s="40">
        <v>5</v>
      </c>
      <c r="H202" s="40">
        <v>6</v>
      </c>
      <c r="I202" s="60">
        <v>9108.2999999999993</v>
      </c>
      <c r="J202" s="60">
        <v>4859</v>
      </c>
      <c r="K202" s="61">
        <v>221</v>
      </c>
      <c r="L202" s="49">
        <v>6281140.6100000003</v>
      </c>
      <c r="M202" s="49">
        <v>0</v>
      </c>
      <c r="N202" s="49">
        <v>0</v>
      </c>
      <c r="O202" s="49">
        <v>0</v>
      </c>
      <c r="P202" s="49">
        <f t="shared" si="32"/>
        <v>6281140.6100000003</v>
      </c>
      <c r="Q202" s="49">
        <f t="shared" si="33"/>
        <v>1292.6817472731016</v>
      </c>
      <c r="R202" s="49">
        <v>16848.400000000001</v>
      </c>
      <c r="S202" s="62">
        <v>43100</v>
      </c>
    </row>
    <row r="203" spans="1:19" ht="15" hidden="1" customHeight="1" x14ac:dyDescent="0.25">
      <c r="A203" s="37">
        <v>175</v>
      </c>
      <c r="B203" s="57" t="s">
        <v>1185</v>
      </c>
      <c r="C203" s="58">
        <v>1975</v>
      </c>
      <c r="D203" s="40">
        <v>0</v>
      </c>
      <c r="E203" s="59" t="s">
        <v>1514</v>
      </c>
      <c r="F203" s="1" t="s">
        <v>66</v>
      </c>
      <c r="G203" s="40">
        <v>5</v>
      </c>
      <c r="H203" s="40">
        <v>4</v>
      </c>
      <c r="I203" s="60">
        <v>6111.5</v>
      </c>
      <c r="J203" s="60">
        <v>3306.6</v>
      </c>
      <c r="K203" s="61">
        <v>211</v>
      </c>
      <c r="L203" s="49">
        <v>1199636.98</v>
      </c>
      <c r="M203" s="49">
        <v>0</v>
      </c>
      <c r="N203" s="49">
        <v>0</v>
      </c>
      <c r="O203" s="49">
        <v>0</v>
      </c>
      <c r="P203" s="49">
        <f t="shared" si="32"/>
        <v>1199636.98</v>
      </c>
      <c r="Q203" s="49">
        <f t="shared" si="33"/>
        <v>362.80075606363033</v>
      </c>
      <c r="R203" s="49">
        <v>16848.400000000001</v>
      </c>
      <c r="S203" s="62">
        <v>43100</v>
      </c>
    </row>
    <row r="204" spans="1:19" ht="15" hidden="1" customHeight="1" x14ac:dyDescent="0.25">
      <c r="A204" s="37">
        <v>176</v>
      </c>
      <c r="B204" s="57" t="s">
        <v>209</v>
      </c>
      <c r="C204" s="58">
        <v>1975</v>
      </c>
      <c r="D204" s="40">
        <v>0</v>
      </c>
      <c r="E204" s="59" t="s">
        <v>1514</v>
      </c>
      <c r="F204" s="1" t="s">
        <v>66</v>
      </c>
      <c r="G204" s="40">
        <v>5</v>
      </c>
      <c r="H204" s="40">
        <v>4</v>
      </c>
      <c r="I204" s="60">
        <v>6093.57</v>
      </c>
      <c r="J204" s="60">
        <v>3355.67</v>
      </c>
      <c r="K204" s="61">
        <v>202</v>
      </c>
      <c r="L204" s="49">
        <v>15131673.68</v>
      </c>
      <c r="M204" s="49">
        <v>0</v>
      </c>
      <c r="N204" s="49">
        <v>0</v>
      </c>
      <c r="O204" s="49">
        <v>0</v>
      </c>
      <c r="P204" s="49">
        <f t="shared" si="32"/>
        <v>15131673.68</v>
      </c>
      <c r="Q204" s="49">
        <f t="shared" si="33"/>
        <v>4509.2853826508563</v>
      </c>
      <c r="R204" s="49">
        <v>16848.400000000001</v>
      </c>
      <c r="S204" s="62">
        <v>43100</v>
      </c>
    </row>
    <row r="205" spans="1:19" s="3" customFormat="1" ht="15" hidden="1" customHeight="1" x14ac:dyDescent="0.25">
      <c r="A205" s="37">
        <v>177</v>
      </c>
      <c r="B205" s="57" t="s">
        <v>611</v>
      </c>
      <c r="C205" s="58">
        <v>1976</v>
      </c>
      <c r="D205" s="40">
        <v>0</v>
      </c>
      <c r="E205" s="59" t="s">
        <v>1514</v>
      </c>
      <c r="F205" s="49" t="s">
        <v>66</v>
      </c>
      <c r="G205" s="40">
        <v>5</v>
      </c>
      <c r="H205" s="40">
        <v>8</v>
      </c>
      <c r="I205" s="60">
        <v>6123.9699999999993</v>
      </c>
      <c r="J205" s="60">
        <v>5466.97</v>
      </c>
      <c r="K205" s="61">
        <v>306</v>
      </c>
      <c r="L205" s="49">
        <v>2583875.14</v>
      </c>
      <c r="M205" s="49">
        <v>0</v>
      </c>
      <c r="N205" s="49">
        <v>0</v>
      </c>
      <c r="O205" s="49">
        <v>0</v>
      </c>
      <c r="P205" s="49">
        <f t="shared" si="32"/>
        <v>2583875.14</v>
      </c>
      <c r="Q205" s="49">
        <f t="shared" si="33"/>
        <v>472.63386116989852</v>
      </c>
      <c r="R205" s="49">
        <v>17870.05</v>
      </c>
      <c r="S205" s="62">
        <v>43100</v>
      </c>
    </row>
    <row r="206" spans="1:19" ht="15" hidden="1" customHeight="1" x14ac:dyDescent="0.25">
      <c r="A206" s="37">
        <v>178</v>
      </c>
      <c r="B206" s="57" t="s">
        <v>210</v>
      </c>
      <c r="C206" s="58">
        <v>1976</v>
      </c>
      <c r="D206" s="40">
        <v>0</v>
      </c>
      <c r="E206" s="59" t="s">
        <v>1514</v>
      </c>
      <c r="F206" s="1" t="s">
        <v>66</v>
      </c>
      <c r="G206" s="40">
        <v>5</v>
      </c>
      <c r="H206" s="40">
        <v>6</v>
      </c>
      <c r="I206" s="60">
        <v>5208.08</v>
      </c>
      <c r="J206" s="60">
        <v>4647.4799999999996</v>
      </c>
      <c r="K206" s="61">
        <v>251</v>
      </c>
      <c r="L206" s="49">
        <v>7128475.3499999996</v>
      </c>
      <c r="M206" s="49">
        <v>0</v>
      </c>
      <c r="N206" s="49">
        <v>0</v>
      </c>
      <c r="O206" s="49">
        <v>0</v>
      </c>
      <c r="P206" s="49">
        <f t="shared" si="32"/>
        <v>7128475.3499999996</v>
      </c>
      <c r="Q206" s="49">
        <f t="shared" si="33"/>
        <v>1533.8366921428387</v>
      </c>
      <c r="R206" s="49">
        <v>16848.400000000001</v>
      </c>
      <c r="S206" s="62">
        <v>43100</v>
      </c>
    </row>
    <row r="207" spans="1:19" ht="15" hidden="1" customHeight="1" x14ac:dyDescent="0.25">
      <c r="A207" s="37">
        <v>179</v>
      </c>
      <c r="B207" s="57" t="s">
        <v>1186</v>
      </c>
      <c r="C207" s="58">
        <v>1975</v>
      </c>
      <c r="D207" s="40">
        <v>0</v>
      </c>
      <c r="E207" s="59" t="s">
        <v>1514</v>
      </c>
      <c r="F207" s="1" t="s">
        <v>66</v>
      </c>
      <c r="G207" s="40">
        <v>5</v>
      </c>
      <c r="H207" s="40">
        <v>4</v>
      </c>
      <c r="I207" s="60">
        <v>6090.61</v>
      </c>
      <c r="J207" s="60">
        <v>3285.31</v>
      </c>
      <c r="K207" s="61">
        <v>179</v>
      </c>
      <c r="L207" s="49">
        <v>1253864.78</v>
      </c>
      <c r="M207" s="49">
        <v>0</v>
      </c>
      <c r="N207" s="49">
        <v>0</v>
      </c>
      <c r="O207" s="49">
        <v>0</v>
      </c>
      <c r="P207" s="49">
        <f t="shared" si="32"/>
        <v>1253864.78</v>
      </c>
      <c r="Q207" s="49">
        <f t="shared" si="33"/>
        <v>381.65798052542988</v>
      </c>
      <c r="R207" s="49">
        <v>16848.400000000001</v>
      </c>
      <c r="S207" s="62">
        <v>43100</v>
      </c>
    </row>
    <row r="208" spans="1:19" ht="15" hidden="1" customHeight="1" x14ac:dyDescent="0.25">
      <c r="A208" s="37">
        <v>180</v>
      </c>
      <c r="B208" s="57" t="s">
        <v>211</v>
      </c>
      <c r="C208" s="58">
        <v>1976</v>
      </c>
      <c r="D208" s="40">
        <v>0</v>
      </c>
      <c r="E208" s="59" t="s">
        <v>1514</v>
      </c>
      <c r="F208" s="49" t="s">
        <v>28</v>
      </c>
      <c r="G208" s="40">
        <v>9</v>
      </c>
      <c r="H208" s="40">
        <v>1</v>
      </c>
      <c r="I208" s="60">
        <v>8716.17</v>
      </c>
      <c r="J208" s="60">
        <v>5232.37</v>
      </c>
      <c r="K208" s="40">
        <v>254</v>
      </c>
      <c r="L208" s="49">
        <v>14536724.939999999</v>
      </c>
      <c r="M208" s="49">
        <v>0</v>
      </c>
      <c r="N208" s="49">
        <v>0</v>
      </c>
      <c r="O208" s="49">
        <v>0</v>
      </c>
      <c r="P208" s="49">
        <f t="shared" si="32"/>
        <v>14536724.939999999</v>
      </c>
      <c r="Q208" s="49">
        <f t="shared" si="33"/>
        <v>2778.2295479868585</v>
      </c>
      <c r="R208" s="49">
        <v>27786.46</v>
      </c>
      <c r="S208" s="62">
        <v>43100</v>
      </c>
    </row>
    <row r="209" spans="1:19" ht="15" hidden="1" customHeight="1" x14ac:dyDescent="0.25">
      <c r="A209" s="37">
        <v>181</v>
      </c>
      <c r="B209" s="57" t="s">
        <v>212</v>
      </c>
      <c r="C209" s="58">
        <v>1976</v>
      </c>
      <c r="D209" s="40">
        <v>0</v>
      </c>
      <c r="E209" s="59" t="s">
        <v>1514</v>
      </c>
      <c r="F209" s="1" t="s">
        <v>66</v>
      </c>
      <c r="G209" s="40">
        <v>5</v>
      </c>
      <c r="H209" s="40">
        <v>8</v>
      </c>
      <c r="I209" s="60">
        <v>6159.6</v>
      </c>
      <c r="J209" s="60">
        <v>5463.5</v>
      </c>
      <c r="K209" s="61">
        <v>320</v>
      </c>
      <c r="L209" s="49">
        <v>22004289.390000001</v>
      </c>
      <c r="M209" s="49">
        <v>0</v>
      </c>
      <c r="N209" s="49">
        <v>0</v>
      </c>
      <c r="O209" s="49">
        <v>0</v>
      </c>
      <c r="P209" s="49">
        <f t="shared" si="32"/>
        <v>22004289.390000001</v>
      </c>
      <c r="Q209" s="49">
        <f t="shared" si="33"/>
        <v>4027.5078960373389</v>
      </c>
      <c r="R209" s="49">
        <v>16848.400000000001</v>
      </c>
      <c r="S209" s="62">
        <v>43100</v>
      </c>
    </row>
    <row r="210" spans="1:19" ht="15" hidden="1" customHeight="1" x14ac:dyDescent="0.25">
      <c r="A210" s="37">
        <v>182</v>
      </c>
      <c r="B210" s="57" t="s">
        <v>213</v>
      </c>
      <c r="C210" s="58">
        <v>1976</v>
      </c>
      <c r="D210" s="40">
        <v>0</v>
      </c>
      <c r="E210" s="59" t="s">
        <v>1514</v>
      </c>
      <c r="F210" s="1" t="s">
        <v>66</v>
      </c>
      <c r="G210" s="40">
        <v>5</v>
      </c>
      <c r="H210" s="40">
        <v>6</v>
      </c>
      <c r="I210" s="60">
        <v>5298.53</v>
      </c>
      <c r="J210" s="60">
        <v>4728.33</v>
      </c>
      <c r="K210" s="61">
        <v>307</v>
      </c>
      <c r="L210" s="49">
        <v>13655288.99</v>
      </c>
      <c r="M210" s="49">
        <v>0</v>
      </c>
      <c r="N210" s="49">
        <v>0</v>
      </c>
      <c r="O210" s="49">
        <v>0</v>
      </c>
      <c r="P210" s="49">
        <f t="shared" si="32"/>
        <v>13655288.99</v>
      </c>
      <c r="Q210" s="49">
        <f t="shared" si="33"/>
        <v>2887.972918556869</v>
      </c>
      <c r="R210" s="49">
        <v>16848.400000000001</v>
      </c>
      <c r="S210" s="62">
        <v>43100</v>
      </c>
    </row>
    <row r="211" spans="1:19" ht="15" hidden="1" customHeight="1" x14ac:dyDescent="0.25">
      <c r="A211" s="37">
        <v>183</v>
      </c>
      <c r="B211" s="57" t="s">
        <v>214</v>
      </c>
      <c r="C211" s="58">
        <v>1976</v>
      </c>
      <c r="D211" s="40">
        <v>0</v>
      </c>
      <c r="E211" s="59" t="s">
        <v>1514</v>
      </c>
      <c r="F211" s="1" t="s">
        <v>66</v>
      </c>
      <c r="G211" s="40">
        <v>5</v>
      </c>
      <c r="H211" s="40">
        <v>4</v>
      </c>
      <c r="I211" s="60">
        <v>3666.6</v>
      </c>
      <c r="J211" s="60">
        <v>3314.2</v>
      </c>
      <c r="K211" s="61">
        <v>210</v>
      </c>
      <c r="L211" s="49">
        <v>6928930.9500000002</v>
      </c>
      <c r="M211" s="49">
        <v>0</v>
      </c>
      <c r="N211" s="49">
        <v>0</v>
      </c>
      <c r="O211" s="49">
        <v>0</v>
      </c>
      <c r="P211" s="49">
        <f t="shared" si="32"/>
        <v>6928930.9500000002</v>
      </c>
      <c r="Q211" s="49">
        <f t="shared" si="33"/>
        <v>2090.6797869772495</v>
      </c>
      <c r="R211" s="49">
        <v>16848.400000000001</v>
      </c>
      <c r="S211" s="62">
        <v>43100</v>
      </c>
    </row>
    <row r="212" spans="1:19" hidden="1" x14ac:dyDescent="0.25">
      <c r="A212" s="37">
        <v>184</v>
      </c>
      <c r="B212" s="57" t="s">
        <v>215</v>
      </c>
      <c r="C212" s="58">
        <v>1980</v>
      </c>
      <c r="D212" s="40">
        <v>0</v>
      </c>
      <c r="E212" s="59" t="s">
        <v>1514</v>
      </c>
      <c r="F212" s="1" t="s">
        <v>28</v>
      </c>
      <c r="G212" s="40">
        <v>5</v>
      </c>
      <c r="H212" s="40">
        <v>1</v>
      </c>
      <c r="I212" s="60">
        <v>1116.5999999999999</v>
      </c>
      <c r="J212" s="60">
        <v>1042.3</v>
      </c>
      <c r="K212" s="61">
        <v>32</v>
      </c>
      <c r="L212" s="49">
        <v>2760247.96</v>
      </c>
      <c r="M212" s="49">
        <v>0</v>
      </c>
      <c r="N212" s="49">
        <v>0</v>
      </c>
      <c r="O212" s="49">
        <v>0</v>
      </c>
      <c r="P212" s="49">
        <f t="shared" si="32"/>
        <v>2760247.96</v>
      </c>
      <c r="Q212" s="49">
        <f t="shared" si="33"/>
        <v>2648.2279190252329</v>
      </c>
      <c r="R212" s="49">
        <v>26754.720000000001</v>
      </c>
      <c r="S212" s="62">
        <v>43100</v>
      </c>
    </row>
    <row r="213" spans="1:19" ht="15" hidden="1" customHeight="1" x14ac:dyDescent="0.25">
      <c r="A213" s="37">
        <v>185</v>
      </c>
      <c r="B213" s="57" t="s">
        <v>216</v>
      </c>
      <c r="C213" s="58">
        <v>1976</v>
      </c>
      <c r="D213" s="40">
        <v>0</v>
      </c>
      <c r="E213" s="59" t="s">
        <v>1514</v>
      </c>
      <c r="F213" s="1" t="s">
        <v>66</v>
      </c>
      <c r="G213" s="40">
        <v>5</v>
      </c>
      <c r="H213" s="40">
        <v>8</v>
      </c>
      <c r="I213" s="60">
        <v>6168.0499999999993</v>
      </c>
      <c r="J213" s="60">
        <v>5485.15</v>
      </c>
      <c r="K213" s="61">
        <v>307</v>
      </c>
      <c r="L213" s="49">
        <v>12433379.33</v>
      </c>
      <c r="M213" s="49">
        <v>0</v>
      </c>
      <c r="N213" s="49">
        <v>0</v>
      </c>
      <c r="O213" s="49">
        <v>0</v>
      </c>
      <c r="P213" s="49">
        <f t="shared" si="32"/>
        <v>12433379.33</v>
      </c>
      <c r="Q213" s="49">
        <f t="shared" si="33"/>
        <v>2266.7346070754675</v>
      </c>
      <c r="R213" s="49">
        <v>16848.400000000001</v>
      </c>
      <c r="S213" s="62">
        <v>43100</v>
      </c>
    </row>
    <row r="214" spans="1:19" ht="15" hidden="1" customHeight="1" x14ac:dyDescent="0.25">
      <c r="A214" s="37">
        <v>186</v>
      </c>
      <c r="B214" s="57" t="s">
        <v>217</v>
      </c>
      <c r="C214" s="58">
        <v>1976</v>
      </c>
      <c r="D214" s="40">
        <v>0</v>
      </c>
      <c r="E214" s="59" t="s">
        <v>1514</v>
      </c>
      <c r="F214" s="49" t="s">
        <v>28</v>
      </c>
      <c r="G214" s="40">
        <v>9</v>
      </c>
      <c r="H214" s="40">
        <v>2</v>
      </c>
      <c r="I214" s="60">
        <v>6444.5999999999995</v>
      </c>
      <c r="J214" s="60">
        <v>5411.4</v>
      </c>
      <c r="K214" s="61">
        <v>381</v>
      </c>
      <c r="L214" s="49">
        <v>8213792.8399999999</v>
      </c>
      <c r="M214" s="49">
        <v>0</v>
      </c>
      <c r="N214" s="49">
        <v>0</v>
      </c>
      <c r="O214" s="49">
        <v>0</v>
      </c>
      <c r="P214" s="49">
        <f t="shared" si="32"/>
        <v>8213792.8399999999</v>
      </c>
      <c r="Q214" s="49">
        <f t="shared" si="33"/>
        <v>1517.8683593894373</v>
      </c>
      <c r="R214" s="49">
        <v>27786.46</v>
      </c>
      <c r="S214" s="62">
        <v>43100</v>
      </c>
    </row>
    <row r="215" spans="1:19" ht="15" hidden="1" customHeight="1" x14ac:dyDescent="0.25">
      <c r="A215" s="37">
        <v>187</v>
      </c>
      <c r="B215" s="57" t="s">
        <v>1187</v>
      </c>
      <c r="C215" s="58">
        <v>1974</v>
      </c>
      <c r="D215" s="40">
        <v>0</v>
      </c>
      <c r="E215" s="59" t="s">
        <v>1514</v>
      </c>
      <c r="F215" s="1" t="s">
        <v>66</v>
      </c>
      <c r="G215" s="40">
        <v>5</v>
      </c>
      <c r="H215" s="40">
        <v>6</v>
      </c>
      <c r="I215" s="60">
        <v>8812.5</v>
      </c>
      <c r="J215" s="60">
        <v>4613</v>
      </c>
      <c r="K215" s="61">
        <v>277</v>
      </c>
      <c r="L215" s="49">
        <v>1804763.29</v>
      </c>
      <c r="M215" s="49">
        <v>0</v>
      </c>
      <c r="N215" s="49">
        <v>0</v>
      </c>
      <c r="O215" s="49">
        <v>0</v>
      </c>
      <c r="P215" s="49">
        <f t="shared" si="32"/>
        <v>1804763.29</v>
      </c>
      <c r="Q215" s="49">
        <f t="shared" si="33"/>
        <v>391.2341838283113</v>
      </c>
      <c r="R215" s="49">
        <v>16848.400000000001</v>
      </c>
      <c r="S215" s="62">
        <v>43100</v>
      </c>
    </row>
    <row r="216" spans="1:19" ht="15" hidden="1" customHeight="1" x14ac:dyDescent="0.25">
      <c r="A216" s="37">
        <v>188</v>
      </c>
      <c r="B216" s="57" t="s">
        <v>1188</v>
      </c>
      <c r="C216" s="58">
        <v>1974</v>
      </c>
      <c r="D216" s="40">
        <v>0</v>
      </c>
      <c r="E216" s="59" t="s">
        <v>1514</v>
      </c>
      <c r="F216" s="1" t="s">
        <v>66</v>
      </c>
      <c r="G216" s="40">
        <v>5</v>
      </c>
      <c r="H216" s="40">
        <v>6</v>
      </c>
      <c r="I216" s="60">
        <v>8813.4</v>
      </c>
      <c r="J216" s="60">
        <v>4643.8999999999996</v>
      </c>
      <c r="K216" s="61">
        <v>210</v>
      </c>
      <c r="L216" s="49">
        <v>1809849.81</v>
      </c>
      <c r="M216" s="49">
        <v>0</v>
      </c>
      <c r="N216" s="49">
        <v>0</v>
      </c>
      <c r="O216" s="49">
        <v>0</v>
      </c>
      <c r="P216" s="49">
        <f t="shared" si="32"/>
        <v>1809849.81</v>
      </c>
      <c r="Q216" s="49">
        <f t="shared" si="33"/>
        <v>389.72626671547624</v>
      </c>
      <c r="R216" s="49">
        <v>16848.400000000001</v>
      </c>
      <c r="S216" s="62">
        <v>43100</v>
      </c>
    </row>
    <row r="217" spans="1:19" ht="15" hidden="1" customHeight="1" x14ac:dyDescent="0.25">
      <c r="A217" s="37">
        <v>189</v>
      </c>
      <c r="B217" s="57" t="s">
        <v>218</v>
      </c>
      <c r="C217" s="58">
        <v>1979</v>
      </c>
      <c r="D217" s="40">
        <v>0</v>
      </c>
      <c r="E217" s="59" t="s">
        <v>1514</v>
      </c>
      <c r="F217" s="1" t="s">
        <v>66</v>
      </c>
      <c r="G217" s="40">
        <v>5</v>
      </c>
      <c r="H217" s="40">
        <v>5</v>
      </c>
      <c r="I217" s="60">
        <v>3942.1</v>
      </c>
      <c r="J217" s="60">
        <v>3473.9</v>
      </c>
      <c r="K217" s="61">
        <v>195</v>
      </c>
      <c r="L217" s="49">
        <v>10691768.42</v>
      </c>
      <c r="M217" s="49">
        <v>0</v>
      </c>
      <c r="N217" s="49">
        <v>0</v>
      </c>
      <c r="O217" s="49">
        <v>0</v>
      </c>
      <c r="P217" s="49">
        <f t="shared" si="32"/>
        <v>10691768.42</v>
      </c>
      <c r="Q217" s="49">
        <f t="shared" si="33"/>
        <v>3077.7421399579721</v>
      </c>
      <c r="R217" s="49">
        <v>16848.400000000001</v>
      </c>
      <c r="S217" s="62">
        <v>43100</v>
      </c>
    </row>
    <row r="218" spans="1:19" ht="15" hidden="1" customHeight="1" x14ac:dyDescent="0.25">
      <c r="A218" s="37">
        <v>190</v>
      </c>
      <c r="B218" s="57" t="s">
        <v>1189</v>
      </c>
      <c r="C218" s="58">
        <v>1974</v>
      </c>
      <c r="D218" s="40">
        <v>0</v>
      </c>
      <c r="E218" s="59" t="s">
        <v>1514</v>
      </c>
      <c r="F218" s="1" t="s">
        <v>66</v>
      </c>
      <c r="G218" s="40">
        <v>5</v>
      </c>
      <c r="H218" s="40">
        <v>8</v>
      </c>
      <c r="I218" s="60">
        <v>10513.7</v>
      </c>
      <c r="J218" s="60">
        <v>5507.9</v>
      </c>
      <c r="K218" s="61">
        <v>324</v>
      </c>
      <c r="L218" s="49">
        <v>2636213.39</v>
      </c>
      <c r="M218" s="49">
        <v>0</v>
      </c>
      <c r="N218" s="49">
        <v>0</v>
      </c>
      <c r="O218" s="49">
        <v>0</v>
      </c>
      <c r="P218" s="49">
        <f t="shared" si="32"/>
        <v>2636213.39</v>
      </c>
      <c r="Q218" s="49">
        <f t="shared" si="33"/>
        <v>478.62404727754688</v>
      </c>
      <c r="R218" s="49">
        <v>16848.400000000001</v>
      </c>
      <c r="S218" s="62">
        <v>43100</v>
      </c>
    </row>
    <row r="219" spans="1:19" ht="15" hidden="1" customHeight="1" x14ac:dyDescent="0.25">
      <c r="A219" s="37">
        <v>191</v>
      </c>
      <c r="B219" s="57" t="s">
        <v>1190</v>
      </c>
      <c r="C219" s="58">
        <v>1975</v>
      </c>
      <c r="D219" s="40">
        <v>0</v>
      </c>
      <c r="E219" s="59" t="s">
        <v>1514</v>
      </c>
      <c r="F219" s="1" t="s">
        <v>28</v>
      </c>
      <c r="G219" s="40">
        <v>5</v>
      </c>
      <c r="H219" s="40">
        <v>8</v>
      </c>
      <c r="I219" s="60">
        <v>10533.8</v>
      </c>
      <c r="J219" s="60">
        <v>5503</v>
      </c>
      <c r="K219" s="61">
        <v>297</v>
      </c>
      <c r="L219" s="49">
        <v>2745754.45</v>
      </c>
      <c r="M219" s="49">
        <v>0</v>
      </c>
      <c r="N219" s="49">
        <v>0</v>
      </c>
      <c r="O219" s="49">
        <v>0</v>
      </c>
      <c r="P219" s="49">
        <f t="shared" si="32"/>
        <v>2745754.45</v>
      </c>
      <c r="Q219" s="49">
        <f t="shared" si="33"/>
        <v>498.95592404143196</v>
      </c>
      <c r="R219" s="49">
        <v>26754.720000000001</v>
      </c>
      <c r="S219" s="62">
        <v>43100</v>
      </c>
    </row>
    <row r="220" spans="1:19" ht="15" hidden="1" customHeight="1" x14ac:dyDescent="0.25">
      <c r="A220" s="37">
        <v>192</v>
      </c>
      <c r="B220" s="57" t="s">
        <v>219</v>
      </c>
      <c r="C220" s="58">
        <v>1977</v>
      </c>
      <c r="D220" s="40">
        <v>0</v>
      </c>
      <c r="E220" s="59" t="s">
        <v>1514</v>
      </c>
      <c r="F220" s="1" t="s">
        <v>28</v>
      </c>
      <c r="G220" s="40">
        <v>5</v>
      </c>
      <c r="H220" s="40">
        <v>1</v>
      </c>
      <c r="I220" s="60">
        <v>1021.1</v>
      </c>
      <c r="J220" s="60">
        <v>894.9</v>
      </c>
      <c r="K220" s="61">
        <v>37</v>
      </c>
      <c r="L220" s="49">
        <v>7823767.21</v>
      </c>
      <c r="M220" s="49">
        <v>0</v>
      </c>
      <c r="N220" s="49">
        <v>0</v>
      </c>
      <c r="O220" s="49">
        <v>0</v>
      </c>
      <c r="P220" s="49">
        <f t="shared" si="32"/>
        <v>7823767.21</v>
      </c>
      <c r="Q220" s="49">
        <f t="shared" si="33"/>
        <v>8742.6161694044022</v>
      </c>
      <c r="R220" s="49">
        <v>26754.720000000001</v>
      </c>
      <c r="S220" s="62">
        <v>43100</v>
      </c>
    </row>
    <row r="221" spans="1:19" ht="15" hidden="1" customHeight="1" x14ac:dyDescent="0.25">
      <c r="A221" s="37">
        <v>193</v>
      </c>
      <c r="B221" s="57" t="s">
        <v>220</v>
      </c>
      <c r="C221" s="58">
        <v>1980</v>
      </c>
      <c r="D221" s="40">
        <v>0</v>
      </c>
      <c r="E221" s="59" t="s">
        <v>1514</v>
      </c>
      <c r="F221" s="1" t="s">
        <v>66</v>
      </c>
      <c r="G221" s="40">
        <v>5</v>
      </c>
      <c r="H221" s="40">
        <v>4</v>
      </c>
      <c r="I221" s="60">
        <v>5104.5</v>
      </c>
      <c r="J221" s="60">
        <v>2652</v>
      </c>
      <c r="K221" s="61">
        <v>152</v>
      </c>
      <c r="L221" s="49">
        <v>4660526.46</v>
      </c>
      <c r="M221" s="49">
        <v>0</v>
      </c>
      <c r="N221" s="49">
        <v>0</v>
      </c>
      <c r="O221" s="49">
        <v>0</v>
      </c>
      <c r="P221" s="49">
        <f t="shared" si="32"/>
        <v>4660526.46</v>
      </c>
      <c r="Q221" s="49">
        <f t="shared" si="33"/>
        <v>1757.3629185520363</v>
      </c>
      <c r="R221" s="49">
        <v>16848.400000000001</v>
      </c>
      <c r="S221" s="62">
        <v>43100</v>
      </c>
    </row>
    <row r="222" spans="1:19" ht="15" hidden="1" customHeight="1" x14ac:dyDescent="0.25">
      <c r="A222" s="37">
        <v>194</v>
      </c>
      <c r="B222" s="57" t="s">
        <v>221</v>
      </c>
      <c r="C222" s="58">
        <v>1979</v>
      </c>
      <c r="D222" s="40">
        <v>0</v>
      </c>
      <c r="E222" s="59" t="s">
        <v>1514</v>
      </c>
      <c r="F222" s="1" t="s">
        <v>66</v>
      </c>
      <c r="G222" s="40">
        <v>5</v>
      </c>
      <c r="H222" s="40">
        <v>4</v>
      </c>
      <c r="I222" s="60">
        <v>5111.75</v>
      </c>
      <c r="J222" s="60">
        <v>2644.55</v>
      </c>
      <c r="K222" s="61">
        <v>155</v>
      </c>
      <c r="L222" s="49">
        <v>10479613.17</v>
      </c>
      <c r="M222" s="49">
        <v>0</v>
      </c>
      <c r="N222" s="49">
        <v>0</v>
      </c>
      <c r="O222" s="49">
        <v>0</v>
      </c>
      <c r="P222" s="49">
        <f t="shared" si="32"/>
        <v>10479613.17</v>
      </c>
      <c r="Q222" s="49">
        <f t="shared" si="33"/>
        <v>3962.7207540035165</v>
      </c>
      <c r="R222" s="49">
        <v>16848.400000000001</v>
      </c>
      <c r="S222" s="62">
        <v>43100</v>
      </c>
    </row>
    <row r="223" spans="1:19" ht="15" hidden="1" customHeight="1" x14ac:dyDescent="0.25">
      <c r="A223" s="37">
        <v>195</v>
      </c>
      <c r="B223" s="57" t="s">
        <v>222</v>
      </c>
      <c r="C223" s="58">
        <v>1979</v>
      </c>
      <c r="D223" s="40">
        <v>0</v>
      </c>
      <c r="E223" s="59" t="s">
        <v>1514</v>
      </c>
      <c r="F223" s="1" t="s">
        <v>66</v>
      </c>
      <c r="G223" s="40">
        <v>5</v>
      </c>
      <c r="H223" s="40">
        <v>4</v>
      </c>
      <c r="I223" s="60">
        <v>5186.3599999999997</v>
      </c>
      <c r="J223" s="60">
        <v>2673.76</v>
      </c>
      <c r="K223" s="61">
        <v>154</v>
      </c>
      <c r="L223" s="49">
        <v>4885750.3</v>
      </c>
      <c r="M223" s="49">
        <v>0</v>
      </c>
      <c r="N223" s="49">
        <v>0</v>
      </c>
      <c r="O223" s="49">
        <v>0</v>
      </c>
      <c r="P223" s="49">
        <f t="shared" si="32"/>
        <v>4885750.3</v>
      </c>
      <c r="Q223" s="49">
        <f t="shared" si="33"/>
        <v>1827.2957557895995</v>
      </c>
      <c r="R223" s="49">
        <v>16848.400000000001</v>
      </c>
      <c r="S223" s="62">
        <v>43100</v>
      </c>
    </row>
    <row r="224" spans="1:19" ht="15" hidden="1" customHeight="1" x14ac:dyDescent="0.25">
      <c r="A224" s="37">
        <v>196</v>
      </c>
      <c r="B224" s="57" t="s">
        <v>223</v>
      </c>
      <c r="C224" s="58">
        <v>1979</v>
      </c>
      <c r="D224" s="40">
        <v>0</v>
      </c>
      <c r="E224" s="59" t="s">
        <v>1514</v>
      </c>
      <c r="F224" s="1" t="s">
        <v>66</v>
      </c>
      <c r="G224" s="40">
        <v>5</v>
      </c>
      <c r="H224" s="40">
        <v>4</v>
      </c>
      <c r="I224" s="60">
        <v>5115.8</v>
      </c>
      <c r="J224" s="60">
        <v>2647.7</v>
      </c>
      <c r="K224" s="61">
        <v>171</v>
      </c>
      <c r="L224" s="49">
        <v>129227.7</v>
      </c>
      <c r="M224" s="49">
        <v>0</v>
      </c>
      <c r="N224" s="49">
        <v>0</v>
      </c>
      <c r="O224" s="49">
        <v>0</v>
      </c>
      <c r="P224" s="49">
        <f t="shared" si="32"/>
        <v>129227.7</v>
      </c>
      <c r="Q224" s="49">
        <f t="shared" si="33"/>
        <v>48.807531064697663</v>
      </c>
      <c r="R224" s="49">
        <v>16848.400000000001</v>
      </c>
      <c r="S224" s="62">
        <v>43100</v>
      </c>
    </row>
    <row r="225" spans="1:19" ht="15" hidden="1" customHeight="1" x14ac:dyDescent="0.25">
      <c r="A225" s="37">
        <v>197</v>
      </c>
      <c r="B225" s="57" t="s">
        <v>224</v>
      </c>
      <c r="C225" s="58">
        <v>1975</v>
      </c>
      <c r="D225" s="40">
        <v>0</v>
      </c>
      <c r="E225" s="59" t="s">
        <v>1514</v>
      </c>
      <c r="F225" s="1" t="s">
        <v>66</v>
      </c>
      <c r="G225" s="40">
        <v>5</v>
      </c>
      <c r="H225" s="40">
        <v>4</v>
      </c>
      <c r="I225" s="60">
        <v>5421.8</v>
      </c>
      <c r="J225" s="60">
        <v>3350.2</v>
      </c>
      <c r="K225" s="61">
        <v>166</v>
      </c>
      <c r="L225" s="49">
        <v>7544667.4800000004</v>
      </c>
      <c r="M225" s="49">
        <v>0</v>
      </c>
      <c r="N225" s="49">
        <v>0</v>
      </c>
      <c r="O225" s="49">
        <v>0</v>
      </c>
      <c r="P225" s="49">
        <f t="shared" si="32"/>
        <v>7544667.4800000004</v>
      </c>
      <c r="Q225" s="49">
        <f t="shared" si="33"/>
        <v>2252.0050982030925</v>
      </c>
      <c r="R225" s="49">
        <v>16848.400000000001</v>
      </c>
      <c r="S225" s="62">
        <v>43100</v>
      </c>
    </row>
    <row r="226" spans="1:19" ht="15" hidden="1" customHeight="1" x14ac:dyDescent="0.25">
      <c r="A226" s="37">
        <v>198</v>
      </c>
      <c r="B226" s="57" t="s">
        <v>225</v>
      </c>
      <c r="C226" s="58">
        <v>1975</v>
      </c>
      <c r="D226" s="40">
        <v>0</v>
      </c>
      <c r="E226" s="59" t="s">
        <v>1514</v>
      </c>
      <c r="F226" s="1" t="s">
        <v>66</v>
      </c>
      <c r="G226" s="40">
        <v>5</v>
      </c>
      <c r="H226" s="40">
        <v>4</v>
      </c>
      <c r="I226" s="60">
        <v>5461.8</v>
      </c>
      <c r="J226" s="60">
        <v>3445.2</v>
      </c>
      <c r="K226" s="61">
        <v>219</v>
      </c>
      <c r="L226" s="49">
        <v>8933171.5500000007</v>
      </c>
      <c r="M226" s="49">
        <v>0</v>
      </c>
      <c r="N226" s="49">
        <v>0</v>
      </c>
      <c r="O226" s="49">
        <v>0</v>
      </c>
      <c r="P226" s="49">
        <f t="shared" si="32"/>
        <v>8933171.5500000007</v>
      </c>
      <c r="Q226" s="49">
        <f t="shared" si="33"/>
        <v>2592.9326454197148</v>
      </c>
      <c r="R226" s="49">
        <v>16848.400000000001</v>
      </c>
      <c r="S226" s="62">
        <v>43100</v>
      </c>
    </row>
    <row r="227" spans="1:19" ht="15" hidden="1" customHeight="1" x14ac:dyDescent="0.25">
      <c r="A227" s="37">
        <v>199</v>
      </c>
      <c r="B227" s="57" t="s">
        <v>226</v>
      </c>
      <c r="C227" s="58">
        <v>1975</v>
      </c>
      <c r="D227" s="40">
        <v>0</v>
      </c>
      <c r="E227" s="59" t="s">
        <v>1514</v>
      </c>
      <c r="F227" s="1" t="s">
        <v>28</v>
      </c>
      <c r="G227" s="40">
        <v>5</v>
      </c>
      <c r="H227" s="40">
        <v>4</v>
      </c>
      <c r="I227" s="60">
        <v>5488.9</v>
      </c>
      <c r="J227" s="60">
        <v>3389.8</v>
      </c>
      <c r="K227" s="61">
        <v>179</v>
      </c>
      <c r="L227" s="49">
        <v>7521305.5700000003</v>
      </c>
      <c r="M227" s="49">
        <v>0</v>
      </c>
      <c r="N227" s="49">
        <v>0</v>
      </c>
      <c r="O227" s="49">
        <v>0</v>
      </c>
      <c r="P227" s="49">
        <f t="shared" si="32"/>
        <v>7521305.5700000003</v>
      </c>
      <c r="Q227" s="49">
        <f t="shared" si="33"/>
        <v>2218.8051123960117</v>
      </c>
      <c r="R227" s="49">
        <v>26754.720000000001</v>
      </c>
      <c r="S227" s="62">
        <v>43100</v>
      </c>
    </row>
    <row r="228" spans="1:19" ht="15" hidden="1" customHeight="1" x14ac:dyDescent="0.25">
      <c r="A228" s="37">
        <v>200</v>
      </c>
      <c r="B228" s="57" t="s">
        <v>227</v>
      </c>
      <c r="C228" s="58">
        <v>1975</v>
      </c>
      <c r="D228" s="40">
        <v>0</v>
      </c>
      <c r="E228" s="59" t="s">
        <v>1514</v>
      </c>
      <c r="F228" s="1" t="s">
        <v>28</v>
      </c>
      <c r="G228" s="40">
        <v>5</v>
      </c>
      <c r="H228" s="40">
        <v>4</v>
      </c>
      <c r="I228" s="60">
        <v>5431.5</v>
      </c>
      <c r="J228" s="60">
        <v>3432.4</v>
      </c>
      <c r="K228" s="61">
        <v>219</v>
      </c>
      <c r="L228" s="49">
        <v>7635589.4100000001</v>
      </c>
      <c r="M228" s="49">
        <v>0</v>
      </c>
      <c r="N228" s="49">
        <v>0</v>
      </c>
      <c r="O228" s="49">
        <v>0</v>
      </c>
      <c r="P228" s="49">
        <f t="shared" si="32"/>
        <v>7635589.4100000001</v>
      </c>
      <c r="Q228" s="49">
        <f t="shared" si="33"/>
        <v>2224.5628161053492</v>
      </c>
      <c r="R228" s="49">
        <v>26754.720000000001</v>
      </c>
      <c r="S228" s="62">
        <v>43100</v>
      </c>
    </row>
    <row r="229" spans="1:19" ht="15" hidden="1" customHeight="1" x14ac:dyDescent="0.25">
      <c r="A229" s="37">
        <v>201</v>
      </c>
      <c r="B229" s="57" t="s">
        <v>228</v>
      </c>
      <c r="C229" s="58">
        <v>1975</v>
      </c>
      <c r="D229" s="40">
        <v>0</v>
      </c>
      <c r="E229" s="59" t="s">
        <v>1514</v>
      </c>
      <c r="F229" s="1" t="s">
        <v>28</v>
      </c>
      <c r="G229" s="40">
        <v>5</v>
      </c>
      <c r="H229" s="40">
        <v>4</v>
      </c>
      <c r="I229" s="60">
        <v>5449.4</v>
      </c>
      <c r="J229" s="60">
        <v>3389.3</v>
      </c>
      <c r="K229" s="61">
        <v>195</v>
      </c>
      <c r="L229" s="49">
        <v>5389574.5599999996</v>
      </c>
      <c r="M229" s="49">
        <v>0</v>
      </c>
      <c r="N229" s="49">
        <v>0</v>
      </c>
      <c r="O229" s="49">
        <v>0</v>
      </c>
      <c r="P229" s="49">
        <f t="shared" ref="P229:P261" si="34">L229-(M229+N229+O229)</f>
        <v>5389574.5599999996</v>
      </c>
      <c r="Q229" s="49">
        <f t="shared" ref="Q229:Q260" si="35">L229/J229</f>
        <v>1590.173357330422</v>
      </c>
      <c r="R229" s="49">
        <v>26754.720000000001</v>
      </c>
      <c r="S229" s="62">
        <v>43100</v>
      </c>
    </row>
    <row r="230" spans="1:19" ht="15" hidden="1" customHeight="1" x14ac:dyDescent="0.25">
      <c r="A230" s="37">
        <v>202</v>
      </c>
      <c r="B230" s="57" t="s">
        <v>229</v>
      </c>
      <c r="C230" s="58">
        <v>1977</v>
      </c>
      <c r="D230" s="40">
        <v>0</v>
      </c>
      <c r="E230" s="59" t="s">
        <v>1514</v>
      </c>
      <c r="F230" s="1" t="s">
        <v>28</v>
      </c>
      <c r="G230" s="40">
        <v>5</v>
      </c>
      <c r="H230" s="40">
        <v>1</v>
      </c>
      <c r="I230" s="60">
        <v>1085.2</v>
      </c>
      <c r="J230" s="60">
        <v>974.7</v>
      </c>
      <c r="K230" s="61">
        <v>34</v>
      </c>
      <c r="L230" s="49">
        <v>4337431.45</v>
      </c>
      <c r="M230" s="49">
        <v>0</v>
      </c>
      <c r="N230" s="49">
        <v>0</v>
      </c>
      <c r="O230" s="49">
        <v>0</v>
      </c>
      <c r="P230" s="49">
        <f t="shared" si="34"/>
        <v>4337431.45</v>
      </c>
      <c r="Q230" s="49">
        <f t="shared" si="35"/>
        <v>4450.016876987791</v>
      </c>
      <c r="R230" s="49">
        <v>26754.720000000001</v>
      </c>
      <c r="S230" s="62">
        <v>43100</v>
      </c>
    </row>
    <row r="231" spans="1:19" ht="15" hidden="1" customHeight="1" x14ac:dyDescent="0.25">
      <c r="A231" s="37">
        <v>203</v>
      </c>
      <c r="B231" s="57" t="s">
        <v>230</v>
      </c>
      <c r="C231" s="58">
        <v>1976</v>
      </c>
      <c r="D231" s="40">
        <v>0</v>
      </c>
      <c r="E231" s="59" t="s">
        <v>1514</v>
      </c>
      <c r="F231" s="1" t="s">
        <v>28</v>
      </c>
      <c r="G231" s="40">
        <v>5</v>
      </c>
      <c r="H231" s="40">
        <v>4</v>
      </c>
      <c r="I231" s="60">
        <v>3814.13</v>
      </c>
      <c r="J231" s="60">
        <v>3411.83</v>
      </c>
      <c r="K231" s="61">
        <v>289</v>
      </c>
      <c r="L231" s="49">
        <v>12637073.810000001</v>
      </c>
      <c r="M231" s="49">
        <v>0</v>
      </c>
      <c r="N231" s="49">
        <v>0</v>
      </c>
      <c r="O231" s="49">
        <v>0</v>
      </c>
      <c r="P231" s="49">
        <f t="shared" si="34"/>
        <v>12637073.810000001</v>
      </c>
      <c r="Q231" s="49">
        <f t="shared" si="35"/>
        <v>3703.89902486349</v>
      </c>
      <c r="R231" s="49">
        <v>26754.720000000001</v>
      </c>
      <c r="S231" s="62">
        <v>43100</v>
      </c>
    </row>
    <row r="232" spans="1:19" ht="15" hidden="1" customHeight="1" x14ac:dyDescent="0.25">
      <c r="A232" s="37">
        <v>204</v>
      </c>
      <c r="B232" s="57" t="s">
        <v>74</v>
      </c>
      <c r="C232" s="58">
        <v>1983</v>
      </c>
      <c r="D232" s="40">
        <v>0</v>
      </c>
      <c r="E232" s="59" t="s">
        <v>1514</v>
      </c>
      <c r="F232" s="1" t="s">
        <v>66</v>
      </c>
      <c r="G232" s="40">
        <v>9</v>
      </c>
      <c r="H232" s="40">
        <v>5</v>
      </c>
      <c r="I232" s="60">
        <v>10827.2</v>
      </c>
      <c r="J232" s="60">
        <v>9711.7000000000007</v>
      </c>
      <c r="K232" s="61">
        <v>510</v>
      </c>
      <c r="L232" s="49">
        <v>6689859.7699999996</v>
      </c>
      <c r="M232" s="49">
        <v>0</v>
      </c>
      <c r="N232" s="49">
        <v>0</v>
      </c>
      <c r="O232" s="49">
        <v>0</v>
      </c>
      <c r="P232" s="49">
        <f t="shared" si="34"/>
        <v>6689859.7699999996</v>
      </c>
      <c r="Q232" s="49">
        <f t="shared" si="35"/>
        <v>688.84538958163853</v>
      </c>
      <c r="R232" s="49">
        <v>20124.66</v>
      </c>
      <c r="S232" s="62">
        <v>43100</v>
      </c>
    </row>
    <row r="233" spans="1:19" s="3" customFormat="1" ht="12.75" hidden="1" customHeight="1" x14ac:dyDescent="0.25">
      <c r="A233" s="37">
        <v>205</v>
      </c>
      <c r="B233" s="57" t="s">
        <v>619</v>
      </c>
      <c r="C233" s="58">
        <v>1974</v>
      </c>
      <c r="D233" s="40">
        <v>0</v>
      </c>
      <c r="E233" s="59" t="s">
        <v>1514</v>
      </c>
      <c r="F233" s="49" t="s">
        <v>66</v>
      </c>
      <c r="G233" s="40">
        <v>5</v>
      </c>
      <c r="H233" s="40">
        <v>4</v>
      </c>
      <c r="I233" s="60">
        <v>3689.2</v>
      </c>
      <c r="J233" s="60">
        <v>3343.7</v>
      </c>
      <c r="K233" s="61">
        <v>207</v>
      </c>
      <c r="L233" s="39">
        <v>1208463.47</v>
      </c>
      <c r="M233" s="49">
        <v>0</v>
      </c>
      <c r="N233" s="49">
        <v>0</v>
      </c>
      <c r="O233" s="49">
        <v>0</v>
      </c>
      <c r="P233" s="49">
        <f t="shared" si="34"/>
        <v>1208463.47</v>
      </c>
      <c r="Q233" s="49">
        <f t="shared" si="35"/>
        <v>361.41504022490057</v>
      </c>
      <c r="R233" s="49">
        <v>17870.05</v>
      </c>
      <c r="S233" s="62">
        <v>43100</v>
      </c>
    </row>
    <row r="234" spans="1:19" ht="15" hidden="1" customHeight="1" x14ac:dyDescent="0.25">
      <c r="A234" s="37">
        <v>206</v>
      </c>
      <c r="B234" s="57" t="s">
        <v>231</v>
      </c>
      <c r="C234" s="40">
        <v>1979</v>
      </c>
      <c r="D234" s="40">
        <v>0</v>
      </c>
      <c r="E234" s="59" t="s">
        <v>1514</v>
      </c>
      <c r="F234" s="49" t="s">
        <v>28</v>
      </c>
      <c r="G234" s="40">
        <v>9</v>
      </c>
      <c r="H234" s="40">
        <v>1</v>
      </c>
      <c r="I234" s="60">
        <v>5983.22</v>
      </c>
      <c r="J234" s="60">
        <v>5594.52</v>
      </c>
      <c r="K234" s="61">
        <v>385</v>
      </c>
      <c r="L234" s="49">
        <v>24150437.550000001</v>
      </c>
      <c r="M234" s="49">
        <v>0</v>
      </c>
      <c r="N234" s="49">
        <v>0</v>
      </c>
      <c r="O234" s="49">
        <v>0</v>
      </c>
      <c r="P234" s="49">
        <f t="shared" si="34"/>
        <v>24150437.550000001</v>
      </c>
      <c r="Q234" s="49">
        <f t="shared" si="35"/>
        <v>4316.8024334527354</v>
      </c>
      <c r="R234" s="49">
        <v>27786.46</v>
      </c>
      <c r="S234" s="62">
        <v>43100</v>
      </c>
    </row>
    <row r="235" spans="1:19" ht="15" hidden="1" customHeight="1" x14ac:dyDescent="0.25">
      <c r="A235" s="37">
        <v>207</v>
      </c>
      <c r="B235" s="57" t="s">
        <v>232</v>
      </c>
      <c r="C235" s="40">
        <v>1984</v>
      </c>
      <c r="D235" s="40">
        <v>0</v>
      </c>
      <c r="E235" s="59" t="s">
        <v>1514</v>
      </c>
      <c r="F235" s="49" t="s">
        <v>28</v>
      </c>
      <c r="G235" s="40">
        <v>9</v>
      </c>
      <c r="H235" s="40">
        <v>1</v>
      </c>
      <c r="I235" s="60">
        <v>3343.3</v>
      </c>
      <c r="J235" s="60">
        <v>2306.6999999999998</v>
      </c>
      <c r="K235" s="40">
        <v>118</v>
      </c>
      <c r="L235" s="49">
        <v>10425178</v>
      </c>
      <c r="M235" s="49">
        <v>0</v>
      </c>
      <c r="N235" s="49">
        <v>0</v>
      </c>
      <c r="O235" s="49">
        <v>0</v>
      </c>
      <c r="P235" s="49">
        <f t="shared" si="34"/>
        <v>10425178</v>
      </c>
      <c r="Q235" s="49">
        <f t="shared" si="35"/>
        <v>4519.5205271600125</v>
      </c>
      <c r="R235" s="49">
        <v>27786.46</v>
      </c>
      <c r="S235" s="62">
        <v>43100</v>
      </c>
    </row>
    <row r="236" spans="1:19" ht="15" hidden="1" customHeight="1" x14ac:dyDescent="0.25">
      <c r="A236" s="37">
        <v>208</v>
      </c>
      <c r="B236" s="57" t="s">
        <v>233</v>
      </c>
      <c r="C236" s="58">
        <v>1977</v>
      </c>
      <c r="D236" s="40">
        <v>0</v>
      </c>
      <c r="E236" s="59" t="s">
        <v>1514</v>
      </c>
      <c r="F236" s="49" t="s">
        <v>28</v>
      </c>
      <c r="G236" s="40">
        <v>9</v>
      </c>
      <c r="H236" s="40">
        <v>1</v>
      </c>
      <c r="I236" s="60">
        <v>3398</v>
      </c>
      <c r="J236" s="60">
        <v>2339.9</v>
      </c>
      <c r="K236" s="40">
        <v>121</v>
      </c>
      <c r="L236" s="49">
        <v>12102480.720000001</v>
      </c>
      <c r="M236" s="49">
        <v>0</v>
      </c>
      <c r="N236" s="49">
        <v>0</v>
      </c>
      <c r="O236" s="49">
        <v>0</v>
      </c>
      <c r="P236" s="49">
        <f t="shared" si="34"/>
        <v>12102480.720000001</v>
      </c>
      <c r="Q236" s="49">
        <f t="shared" si="35"/>
        <v>5172.2213427924271</v>
      </c>
      <c r="R236" s="49">
        <v>27786.46</v>
      </c>
      <c r="S236" s="62">
        <v>43100</v>
      </c>
    </row>
    <row r="237" spans="1:19" ht="15" hidden="1" customHeight="1" x14ac:dyDescent="0.25">
      <c r="A237" s="37">
        <v>209</v>
      </c>
      <c r="B237" s="57" t="s">
        <v>234</v>
      </c>
      <c r="C237" s="58">
        <v>1978</v>
      </c>
      <c r="D237" s="40">
        <v>0</v>
      </c>
      <c r="E237" s="59" t="s">
        <v>1514</v>
      </c>
      <c r="F237" s="1" t="s">
        <v>66</v>
      </c>
      <c r="G237" s="40">
        <v>5</v>
      </c>
      <c r="H237" s="40">
        <v>6</v>
      </c>
      <c r="I237" s="60">
        <v>7499.3</v>
      </c>
      <c r="J237" s="60">
        <v>3842.8</v>
      </c>
      <c r="K237" s="40">
        <v>260</v>
      </c>
      <c r="L237" s="49">
        <v>13111389.74</v>
      </c>
      <c r="M237" s="49">
        <v>0</v>
      </c>
      <c r="N237" s="49">
        <v>0</v>
      </c>
      <c r="O237" s="49">
        <v>0</v>
      </c>
      <c r="P237" s="49">
        <f t="shared" si="34"/>
        <v>13111389.74</v>
      </c>
      <c r="Q237" s="49">
        <f t="shared" si="35"/>
        <v>3411.9365410638075</v>
      </c>
      <c r="R237" s="49">
        <v>16848.400000000001</v>
      </c>
      <c r="S237" s="62">
        <v>43100</v>
      </c>
    </row>
    <row r="238" spans="1:19" ht="15" hidden="1" customHeight="1" x14ac:dyDescent="0.25">
      <c r="A238" s="37">
        <v>210</v>
      </c>
      <c r="B238" s="57" t="s">
        <v>235</v>
      </c>
      <c r="C238" s="58">
        <v>1974</v>
      </c>
      <c r="D238" s="40">
        <v>0</v>
      </c>
      <c r="E238" s="59" t="s">
        <v>1514</v>
      </c>
      <c r="F238" s="1" t="s">
        <v>66</v>
      </c>
      <c r="G238" s="40">
        <v>5</v>
      </c>
      <c r="H238" s="40">
        <v>4</v>
      </c>
      <c r="I238" s="60">
        <v>5421.4</v>
      </c>
      <c r="J238" s="60">
        <v>3381.3</v>
      </c>
      <c r="K238" s="40">
        <v>200</v>
      </c>
      <c r="L238" s="49">
        <v>14042404.1</v>
      </c>
      <c r="M238" s="49">
        <v>0</v>
      </c>
      <c r="N238" s="49">
        <v>0</v>
      </c>
      <c r="O238" s="49">
        <v>0</v>
      </c>
      <c r="P238" s="49">
        <f t="shared" si="34"/>
        <v>14042404.1</v>
      </c>
      <c r="Q238" s="49">
        <f t="shared" si="35"/>
        <v>4152.9601336763963</v>
      </c>
      <c r="R238" s="49">
        <v>16848.400000000001</v>
      </c>
      <c r="S238" s="62">
        <v>43100</v>
      </c>
    </row>
    <row r="239" spans="1:19" ht="15" hidden="1" customHeight="1" x14ac:dyDescent="0.25">
      <c r="A239" s="37">
        <v>211</v>
      </c>
      <c r="B239" s="57" t="s">
        <v>236</v>
      </c>
      <c r="C239" s="58">
        <v>1974</v>
      </c>
      <c r="D239" s="40">
        <v>0</v>
      </c>
      <c r="E239" s="59" t="s">
        <v>1514</v>
      </c>
      <c r="F239" s="1" t="s">
        <v>66</v>
      </c>
      <c r="G239" s="40">
        <v>5</v>
      </c>
      <c r="H239" s="40">
        <v>4</v>
      </c>
      <c r="I239" s="60">
        <v>6320.7</v>
      </c>
      <c r="J239" s="60">
        <v>3276.2</v>
      </c>
      <c r="K239" s="40">
        <v>180</v>
      </c>
      <c r="L239" s="49">
        <v>3724900.06</v>
      </c>
      <c r="M239" s="49">
        <v>0</v>
      </c>
      <c r="N239" s="49">
        <v>0</v>
      </c>
      <c r="O239" s="49">
        <v>0</v>
      </c>
      <c r="P239" s="49">
        <f t="shared" si="34"/>
        <v>3724900.06</v>
      </c>
      <c r="Q239" s="49">
        <f t="shared" si="35"/>
        <v>1136.9574690189854</v>
      </c>
      <c r="R239" s="49">
        <v>16848.400000000001</v>
      </c>
      <c r="S239" s="62">
        <v>43100</v>
      </c>
    </row>
    <row r="240" spans="1:19" ht="15" hidden="1" customHeight="1" x14ac:dyDescent="0.25">
      <c r="A240" s="37">
        <v>212</v>
      </c>
      <c r="B240" s="57" t="s">
        <v>237</v>
      </c>
      <c r="C240" s="58">
        <v>1983</v>
      </c>
      <c r="D240" s="40">
        <v>0</v>
      </c>
      <c r="E240" s="59" t="s">
        <v>1514</v>
      </c>
      <c r="F240" s="1" t="s">
        <v>66</v>
      </c>
      <c r="G240" s="40">
        <v>9</v>
      </c>
      <c r="H240" s="40">
        <v>2</v>
      </c>
      <c r="I240" s="60">
        <v>7946</v>
      </c>
      <c r="J240" s="60">
        <v>5395.4</v>
      </c>
      <c r="K240" s="40">
        <v>303</v>
      </c>
      <c r="L240" s="49">
        <v>22859930.75</v>
      </c>
      <c r="M240" s="49">
        <v>0</v>
      </c>
      <c r="N240" s="49">
        <v>0</v>
      </c>
      <c r="O240" s="49">
        <v>0</v>
      </c>
      <c r="P240" s="49">
        <f t="shared" si="34"/>
        <v>22859930.75</v>
      </c>
      <c r="Q240" s="49">
        <f t="shared" si="35"/>
        <v>4236.929745709308</v>
      </c>
      <c r="R240" s="49">
        <v>20124.66</v>
      </c>
      <c r="S240" s="62">
        <v>43100</v>
      </c>
    </row>
    <row r="241" spans="1:19" ht="15" hidden="1" customHeight="1" x14ac:dyDescent="0.25">
      <c r="A241" s="37">
        <v>213</v>
      </c>
      <c r="B241" s="57" t="s">
        <v>516</v>
      </c>
      <c r="C241" s="58">
        <v>1975</v>
      </c>
      <c r="D241" s="40">
        <v>0</v>
      </c>
      <c r="E241" s="59" t="s">
        <v>1514</v>
      </c>
      <c r="F241" s="1" t="s">
        <v>66</v>
      </c>
      <c r="G241" s="40">
        <v>5</v>
      </c>
      <c r="H241" s="40">
        <v>6</v>
      </c>
      <c r="I241" s="60">
        <v>8795.4</v>
      </c>
      <c r="J241" s="60">
        <v>4653.3</v>
      </c>
      <c r="K241" s="40">
        <v>285</v>
      </c>
      <c r="L241" s="49">
        <v>1499483.23</v>
      </c>
      <c r="M241" s="49">
        <v>0</v>
      </c>
      <c r="N241" s="49">
        <v>0</v>
      </c>
      <c r="O241" s="49">
        <v>0</v>
      </c>
      <c r="P241" s="49">
        <f t="shared" si="34"/>
        <v>1499483.23</v>
      </c>
      <c r="Q241" s="49">
        <f t="shared" si="35"/>
        <v>322.24082479100849</v>
      </c>
      <c r="R241" s="49">
        <v>16848.400000000001</v>
      </c>
      <c r="S241" s="62">
        <v>43100</v>
      </c>
    </row>
    <row r="242" spans="1:19" ht="15" hidden="1" customHeight="1" x14ac:dyDescent="0.25">
      <c r="A242" s="37">
        <v>214</v>
      </c>
      <c r="B242" s="57" t="s">
        <v>239</v>
      </c>
      <c r="C242" s="58">
        <v>1977</v>
      </c>
      <c r="D242" s="40">
        <v>0</v>
      </c>
      <c r="E242" s="59" t="s">
        <v>1514</v>
      </c>
      <c r="F242" s="1" t="s">
        <v>66</v>
      </c>
      <c r="G242" s="40">
        <v>5</v>
      </c>
      <c r="H242" s="40">
        <v>4</v>
      </c>
      <c r="I242" s="60">
        <v>6370.6</v>
      </c>
      <c r="J242" s="60">
        <v>3299.1</v>
      </c>
      <c r="K242" s="40">
        <v>129</v>
      </c>
      <c r="L242" s="49">
        <v>8369550.1699999999</v>
      </c>
      <c r="M242" s="49">
        <v>0</v>
      </c>
      <c r="N242" s="49">
        <v>0</v>
      </c>
      <c r="O242" s="49">
        <v>0</v>
      </c>
      <c r="P242" s="49">
        <f t="shared" si="34"/>
        <v>8369550.1699999999</v>
      </c>
      <c r="Q242" s="49">
        <f t="shared" si="35"/>
        <v>2536.9192113000518</v>
      </c>
      <c r="R242" s="49">
        <v>16848.400000000001</v>
      </c>
      <c r="S242" s="62">
        <v>43100</v>
      </c>
    </row>
    <row r="243" spans="1:19" ht="15" hidden="1" customHeight="1" x14ac:dyDescent="0.25">
      <c r="A243" s="37">
        <v>215</v>
      </c>
      <c r="B243" s="57" t="s">
        <v>238</v>
      </c>
      <c r="C243" s="58">
        <v>1974</v>
      </c>
      <c r="D243" s="40">
        <v>0</v>
      </c>
      <c r="E243" s="59" t="s">
        <v>1514</v>
      </c>
      <c r="F243" s="1" t="s">
        <v>66</v>
      </c>
      <c r="G243" s="40">
        <v>5</v>
      </c>
      <c r="H243" s="40">
        <v>4</v>
      </c>
      <c r="I243" s="60">
        <v>6323.4</v>
      </c>
      <c r="J243" s="60">
        <v>3258.5</v>
      </c>
      <c r="K243" s="40">
        <v>226</v>
      </c>
      <c r="L243" s="49">
        <v>9655351.9399999995</v>
      </c>
      <c r="M243" s="49">
        <v>0</v>
      </c>
      <c r="N243" s="49">
        <v>0</v>
      </c>
      <c r="O243" s="49">
        <v>0</v>
      </c>
      <c r="P243" s="49">
        <f t="shared" si="34"/>
        <v>9655351.9399999995</v>
      </c>
      <c r="Q243" s="49">
        <f t="shared" si="35"/>
        <v>2963.1278011354916</v>
      </c>
      <c r="R243" s="49">
        <v>16848.400000000001</v>
      </c>
      <c r="S243" s="62">
        <v>43100</v>
      </c>
    </row>
    <row r="244" spans="1:19" ht="15" hidden="1" customHeight="1" x14ac:dyDescent="0.25">
      <c r="A244" s="37">
        <v>216</v>
      </c>
      <c r="B244" s="57" t="s">
        <v>660</v>
      </c>
      <c r="C244" s="58">
        <v>1975</v>
      </c>
      <c r="D244" s="106">
        <v>0</v>
      </c>
      <c r="E244" s="59" t="s">
        <v>1514</v>
      </c>
      <c r="F244" s="1" t="s">
        <v>66</v>
      </c>
      <c r="G244" s="40">
        <v>5</v>
      </c>
      <c r="H244" s="40">
        <v>6</v>
      </c>
      <c r="I244" s="60">
        <v>8740.1</v>
      </c>
      <c r="J244" s="60">
        <v>4621.6000000000004</v>
      </c>
      <c r="K244" s="40">
        <v>274</v>
      </c>
      <c r="L244" s="49">
        <v>1760186.26</v>
      </c>
      <c r="M244" s="49">
        <v>0</v>
      </c>
      <c r="N244" s="49">
        <v>0</v>
      </c>
      <c r="O244" s="49">
        <v>0</v>
      </c>
      <c r="P244" s="49">
        <f t="shared" si="34"/>
        <v>1760186.26</v>
      </c>
      <c r="Q244" s="49">
        <f t="shared" si="35"/>
        <v>380.86079712653623</v>
      </c>
      <c r="R244" s="49">
        <v>16848.400000000001</v>
      </c>
      <c r="S244" s="62">
        <v>43100</v>
      </c>
    </row>
    <row r="245" spans="1:19" ht="15" hidden="1" customHeight="1" x14ac:dyDescent="0.25">
      <c r="A245" s="37">
        <v>217</v>
      </c>
      <c r="B245" s="57" t="s">
        <v>240</v>
      </c>
      <c r="C245" s="58">
        <v>1974</v>
      </c>
      <c r="D245" s="40">
        <v>0</v>
      </c>
      <c r="E245" s="59" t="s">
        <v>1514</v>
      </c>
      <c r="F245" s="1" t="s">
        <v>66</v>
      </c>
      <c r="G245" s="40">
        <v>5</v>
      </c>
      <c r="H245" s="40">
        <v>4</v>
      </c>
      <c r="I245" s="60">
        <v>6366</v>
      </c>
      <c r="J245" s="60">
        <v>3313.4</v>
      </c>
      <c r="K245" s="40">
        <v>210</v>
      </c>
      <c r="L245" s="49">
        <v>3702558.47</v>
      </c>
      <c r="M245" s="49">
        <v>0</v>
      </c>
      <c r="N245" s="49">
        <v>0</v>
      </c>
      <c r="O245" s="49">
        <v>0</v>
      </c>
      <c r="P245" s="49">
        <f t="shared" si="34"/>
        <v>3702558.47</v>
      </c>
      <c r="Q245" s="49">
        <f t="shared" si="35"/>
        <v>1117.4498913502746</v>
      </c>
      <c r="R245" s="49">
        <v>16848.400000000001</v>
      </c>
      <c r="S245" s="62">
        <v>43100</v>
      </c>
    </row>
    <row r="246" spans="1:19" ht="15" hidden="1" customHeight="1" x14ac:dyDescent="0.25">
      <c r="A246" s="37">
        <v>218</v>
      </c>
      <c r="B246" s="57" t="s">
        <v>241</v>
      </c>
      <c r="C246" s="58">
        <v>1972</v>
      </c>
      <c r="D246" s="40">
        <v>0</v>
      </c>
      <c r="E246" s="59" t="s">
        <v>1514</v>
      </c>
      <c r="F246" s="1" t="s">
        <v>28</v>
      </c>
      <c r="G246" s="40">
        <v>5</v>
      </c>
      <c r="H246" s="40">
        <v>4</v>
      </c>
      <c r="I246" s="60">
        <v>3787.5999999999995</v>
      </c>
      <c r="J246" s="60">
        <v>3453.9</v>
      </c>
      <c r="K246" s="61">
        <v>147</v>
      </c>
      <c r="L246" s="49">
        <v>3677178.74</v>
      </c>
      <c r="M246" s="49">
        <v>0</v>
      </c>
      <c r="N246" s="49">
        <v>0</v>
      </c>
      <c r="O246" s="49">
        <v>0</v>
      </c>
      <c r="P246" s="49">
        <f t="shared" si="34"/>
        <v>3677178.74</v>
      </c>
      <c r="Q246" s="49">
        <f t="shared" si="35"/>
        <v>1064.645397955934</v>
      </c>
      <c r="R246" s="49">
        <v>26754.720000000001</v>
      </c>
      <c r="S246" s="62">
        <v>43100</v>
      </c>
    </row>
    <row r="247" spans="1:19" ht="15" hidden="1" customHeight="1" x14ac:dyDescent="0.25">
      <c r="A247" s="37">
        <v>219</v>
      </c>
      <c r="B247" s="57" t="s">
        <v>242</v>
      </c>
      <c r="C247" s="58">
        <v>1979</v>
      </c>
      <c r="D247" s="40">
        <v>0</v>
      </c>
      <c r="E247" s="59" t="s">
        <v>1514</v>
      </c>
      <c r="F247" s="1" t="s">
        <v>28</v>
      </c>
      <c r="G247" s="40">
        <v>5</v>
      </c>
      <c r="H247" s="40">
        <v>1</v>
      </c>
      <c r="I247" s="60">
        <v>1681.7</v>
      </c>
      <c r="J247" s="60">
        <v>1018.3</v>
      </c>
      <c r="K247" s="40">
        <v>34</v>
      </c>
      <c r="L247" s="49">
        <v>6158771.6600000001</v>
      </c>
      <c r="M247" s="49">
        <v>0</v>
      </c>
      <c r="N247" s="49">
        <v>0</v>
      </c>
      <c r="O247" s="49">
        <v>0</v>
      </c>
      <c r="P247" s="49">
        <f t="shared" si="34"/>
        <v>6158771.6600000001</v>
      </c>
      <c r="Q247" s="49">
        <f t="shared" si="35"/>
        <v>6048.0915840125708</v>
      </c>
      <c r="R247" s="49">
        <v>26754.720000000001</v>
      </c>
      <c r="S247" s="62">
        <v>43100</v>
      </c>
    </row>
    <row r="248" spans="1:19" ht="15" hidden="1" customHeight="1" x14ac:dyDescent="0.25">
      <c r="A248" s="37">
        <v>220</v>
      </c>
      <c r="B248" s="57" t="s">
        <v>1191</v>
      </c>
      <c r="C248" s="58">
        <v>1971</v>
      </c>
      <c r="D248" s="40">
        <v>0</v>
      </c>
      <c r="E248" s="59" t="s">
        <v>1514</v>
      </c>
      <c r="F248" s="1" t="s">
        <v>66</v>
      </c>
      <c r="G248" s="40">
        <v>5</v>
      </c>
      <c r="H248" s="40">
        <v>4</v>
      </c>
      <c r="I248" s="60">
        <v>3002.7999999999997</v>
      </c>
      <c r="J248" s="60">
        <v>2699.7</v>
      </c>
      <c r="K248" s="61">
        <v>173</v>
      </c>
      <c r="L248" s="49">
        <v>4571437.93</v>
      </c>
      <c r="M248" s="49">
        <v>0</v>
      </c>
      <c r="N248" s="49">
        <v>0</v>
      </c>
      <c r="O248" s="49">
        <v>0</v>
      </c>
      <c r="P248" s="49">
        <f t="shared" si="34"/>
        <v>4571437.93</v>
      </c>
      <c r="Q248" s="49">
        <f t="shared" si="35"/>
        <v>1693.3133051820573</v>
      </c>
      <c r="R248" s="49">
        <v>16848.400000000001</v>
      </c>
      <c r="S248" s="62">
        <v>43100</v>
      </c>
    </row>
    <row r="249" spans="1:19" ht="15" hidden="1" customHeight="1" x14ac:dyDescent="0.25">
      <c r="A249" s="37">
        <v>221</v>
      </c>
      <c r="B249" s="57" t="s">
        <v>243</v>
      </c>
      <c r="C249" s="58">
        <v>1972</v>
      </c>
      <c r="D249" s="40">
        <v>0</v>
      </c>
      <c r="E249" s="59" t="s">
        <v>1514</v>
      </c>
      <c r="F249" s="1" t="s">
        <v>28</v>
      </c>
      <c r="G249" s="40">
        <v>5</v>
      </c>
      <c r="H249" s="40">
        <v>4</v>
      </c>
      <c r="I249" s="60">
        <v>3812.2999999999997</v>
      </c>
      <c r="J249" s="60">
        <v>3489.8</v>
      </c>
      <c r="K249" s="61">
        <v>201</v>
      </c>
      <c r="L249" s="49">
        <v>3218201.98</v>
      </c>
      <c r="M249" s="49">
        <v>0</v>
      </c>
      <c r="N249" s="49">
        <v>0</v>
      </c>
      <c r="O249" s="49">
        <v>0</v>
      </c>
      <c r="P249" s="49">
        <f t="shared" si="34"/>
        <v>3218201.98</v>
      </c>
      <c r="Q249" s="49">
        <f t="shared" si="35"/>
        <v>922.17375780847033</v>
      </c>
      <c r="R249" s="49">
        <v>26754.720000000001</v>
      </c>
      <c r="S249" s="62">
        <v>43100</v>
      </c>
    </row>
    <row r="250" spans="1:19" ht="15" hidden="1" customHeight="1" x14ac:dyDescent="0.25">
      <c r="A250" s="37">
        <v>222</v>
      </c>
      <c r="B250" s="57" t="s">
        <v>244</v>
      </c>
      <c r="C250" s="58">
        <v>1971</v>
      </c>
      <c r="D250" s="40">
        <v>0</v>
      </c>
      <c r="E250" s="59" t="s">
        <v>1514</v>
      </c>
      <c r="F250" s="1" t="s">
        <v>28</v>
      </c>
      <c r="G250" s="40">
        <v>5</v>
      </c>
      <c r="H250" s="40">
        <v>4</v>
      </c>
      <c r="I250" s="60">
        <v>5557.9</v>
      </c>
      <c r="J250" s="60">
        <v>3501</v>
      </c>
      <c r="K250" s="61">
        <v>172</v>
      </c>
      <c r="L250" s="49">
        <v>2942353.17</v>
      </c>
      <c r="M250" s="49">
        <v>0</v>
      </c>
      <c r="N250" s="49">
        <v>0</v>
      </c>
      <c r="O250" s="49">
        <v>0</v>
      </c>
      <c r="P250" s="49">
        <f t="shared" si="34"/>
        <v>2942353.17</v>
      </c>
      <c r="Q250" s="49">
        <f t="shared" si="35"/>
        <v>840.43221079691511</v>
      </c>
      <c r="R250" s="49">
        <v>26754.720000000001</v>
      </c>
      <c r="S250" s="62">
        <v>43100</v>
      </c>
    </row>
    <row r="251" spans="1:19" ht="15" hidden="1" customHeight="1" x14ac:dyDescent="0.25">
      <c r="A251" s="37">
        <v>223</v>
      </c>
      <c r="B251" s="57" t="s">
        <v>245</v>
      </c>
      <c r="C251" s="58">
        <v>1971</v>
      </c>
      <c r="D251" s="40">
        <v>0</v>
      </c>
      <c r="E251" s="59" t="s">
        <v>1514</v>
      </c>
      <c r="F251" s="1" t="s">
        <v>28</v>
      </c>
      <c r="G251" s="40">
        <v>5</v>
      </c>
      <c r="H251" s="40">
        <v>4</v>
      </c>
      <c r="I251" s="60">
        <v>3720.1</v>
      </c>
      <c r="J251" s="60">
        <v>3408.9</v>
      </c>
      <c r="K251" s="61">
        <v>197</v>
      </c>
      <c r="L251" s="49">
        <v>14977062.91</v>
      </c>
      <c r="M251" s="49">
        <v>0</v>
      </c>
      <c r="N251" s="49">
        <v>0</v>
      </c>
      <c r="O251" s="49">
        <v>0</v>
      </c>
      <c r="P251" s="49">
        <f t="shared" si="34"/>
        <v>14977062.91</v>
      </c>
      <c r="Q251" s="49">
        <f t="shared" si="35"/>
        <v>4393.5178239314737</v>
      </c>
      <c r="R251" s="49">
        <v>26754.720000000001</v>
      </c>
      <c r="S251" s="62">
        <v>43100</v>
      </c>
    </row>
    <row r="252" spans="1:19" ht="15" hidden="1" customHeight="1" x14ac:dyDescent="0.25">
      <c r="A252" s="37">
        <v>224</v>
      </c>
      <c r="B252" s="57" t="s">
        <v>246</v>
      </c>
      <c r="C252" s="58">
        <v>1970</v>
      </c>
      <c r="D252" s="40">
        <v>0</v>
      </c>
      <c r="E252" s="59" t="s">
        <v>1514</v>
      </c>
      <c r="F252" s="1" t="s">
        <v>66</v>
      </c>
      <c r="G252" s="40">
        <v>4</v>
      </c>
      <c r="H252" s="40">
        <v>6</v>
      </c>
      <c r="I252" s="60">
        <v>3838.5</v>
      </c>
      <c r="J252" s="60">
        <v>3461.2</v>
      </c>
      <c r="K252" s="61">
        <v>193</v>
      </c>
      <c r="L252" s="49">
        <v>9518050.9399999995</v>
      </c>
      <c r="M252" s="49">
        <v>0</v>
      </c>
      <c r="N252" s="49">
        <v>0</v>
      </c>
      <c r="O252" s="49">
        <v>0</v>
      </c>
      <c r="P252" s="49">
        <f t="shared" si="34"/>
        <v>9518050.9399999995</v>
      </c>
      <c r="Q252" s="49">
        <f t="shared" si="35"/>
        <v>2749.9280422974689</v>
      </c>
      <c r="R252" s="49">
        <v>16848.400000000001</v>
      </c>
      <c r="S252" s="62">
        <v>43100</v>
      </c>
    </row>
    <row r="253" spans="1:19" ht="15" hidden="1" customHeight="1" x14ac:dyDescent="0.25">
      <c r="A253" s="37">
        <v>225</v>
      </c>
      <c r="B253" s="57" t="s">
        <v>247</v>
      </c>
      <c r="C253" s="58">
        <v>1971</v>
      </c>
      <c r="D253" s="40">
        <v>0</v>
      </c>
      <c r="E253" s="59" t="s">
        <v>1514</v>
      </c>
      <c r="F253" s="1" t="s">
        <v>66</v>
      </c>
      <c r="G253" s="40">
        <v>5</v>
      </c>
      <c r="H253" s="40">
        <v>6</v>
      </c>
      <c r="I253" s="60">
        <v>6344.2</v>
      </c>
      <c r="J253" s="60">
        <v>5823.7</v>
      </c>
      <c r="K253" s="61">
        <v>288</v>
      </c>
      <c r="L253" s="49">
        <v>4217377.74</v>
      </c>
      <c r="M253" s="49">
        <v>0</v>
      </c>
      <c r="N253" s="49">
        <v>0</v>
      </c>
      <c r="O253" s="49">
        <v>0</v>
      </c>
      <c r="P253" s="49">
        <f t="shared" si="34"/>
        <v>4217377.74</v>
      </c>
      <c r="Q253" s="49">
        <f t="shared" si="35"/>
        <v>724.17496436973067</v>
      </c>
      <c r="R253" s="49">
        <v>16848.400000000001</v>
      </c>
      <c r="S253" s="62">
        <v>43100</v>
      </c>
    </row>
    <row r="254" spans="1:19" ht="15" hidden="1" customHeight="1" x14ac:dyDescent="0.25">
      <c r="A254" s="37">
        <v>226</v>
      </c>
      <c r="B254" s="57" t="s">
        <v>248</v>
      </c>
      <c r="C254" s="58">
        <v>1971</v>
      </c>
      <c r="D254" s="40">
        <v>0</v>
      </c>
      <c r="E254" s="59" t="s">
        <v>1514</v>
      </c>
      <c r="F254" s="1" t="s">
        <v>66</v>
      </c>
      <c r="G254" s="40">
        <v>5</v>
      </c>
      <c r="H254" s="40">
        <v>6</v>
      </c>
      <c r="I254" s="60">
        <v>6342.6</v>
      </c>
      <c r="J254" s="60">
        <v>5827.8</v>
      </c>
      <c r="K254" s="61">
        <v>291</v>
      </c>
      <c r="L254" s="49">
        <v>3821909.55</v>
      </c>
      <c r="M254" s="49">
        <v>0</v>
      </c>
      <c r="N254" s="49">
        <v>0</v>
      </c>
      <c r="O254" s="49">
        <v>0</v>
      </c>
      <c r="P254" s="49">
        <f t="shared" si="34"/>
        <v>3821909.55</v>
      </c>
      <c r="Q254" s="49">
        <f t="shared" si="35"/>
        <v>655.80657366416142</v>
      </c>
      <c r="R254" s="49">
        <v>16848.400000000001</v>
      </c>
      <c r="S254" s="62">
        <v>43100</v>
      </c>
    </row>
    <row r="255" spans="1:19" ht="15" hidden="1" customHeight="1" x14ac:dyDescent="0.25">
      <c r="A255" s="37">
        <v>227</v>
      </c>
      <c r="B255" s="57" t="s">
        <v>249</v>
      </c>
      <c r="C255" s="58">
        <v>1971</v>
      </c>
      <c r="D255" s="40">
        <v>0</v>
      </c>
      <c r="E255" s="59" t="s">
        <v>1514</v>
      </c>
      <c r="F255" s="1" t="s">
        <v>66</v>
      </c>
      <c r="G255" s="40">
        <v>5</v>
      </c>
      <c r="H255" s="40">
        <v>6</v>
      </c>
      <c r="I255" s="60">
        <v>6240.2000000000007</v>
      </c>
      <c r="J255" s="60">
        <v>5731.4000000000005</v>
      </c>
      <c r="K255" s="61">
        <v>277</v>
      </c>
      <c r="L255" s="49">
        <v>4216409.08</v>
      </c>
      <c r="M255" s="49">
        <v>0</v>
      </c>
      <c r="N255" s="49">
        <v>0</v>
      </c>
      <c r="O255" s="49">
        <v>0</v>
      </c>
      <c r="P255" s="49">
        <f t="shared" si="34"/>
        <v>4216409.08</v>
      </c>
      <c r="Q255" s="49">
        <f t="shared" si="35"/>
        <v>735.66826255365174</v>
      </c>
      <c r="R255" s="49">
        <v>16848.400000000001</v>
      </c>
      <c r="S255" s="62">
        <v>43100</v>
      </c>
    </row>
    <row r="256" spans="1:19" ht="15" hidden="1" customHeight="1" x14ac:dyDescent="0.25">
      <c r="A256" s="37">
        <v>228</v>
      </c>
      <c r="B256" s="57" t="s">
        <v>250</v>
      </c>
      <c r="C256" s="58">
        <v>1972</v>
      </c>
      <c r="D256" s="40">
        <v>0</v>
      </c>
      <c r="E256" s="59" t="s">
        <v>1514</v>
      </c>
      <c r="F256" s="1" t="s">
        <v>66</v>
      </c>
      <c r="G256" s="40">
        <v>5</v>
      </c>
      <c r="H256" s="40">
        <v>8</v>
      </c>
      <c r="I256" s="60">
        <v>6127.7</v>
      </c>
      <c r="J256" s="60">
        <v>5548.9</v>
      </c>
      <c r="K256" s="61">
        <v>308</v>
      </c>
      <c r="L256" s="49">
        <v>3686492.61</v>
      </c>
      <c r="M256" s="49">
        <v>0</v>
      </c>
      <c r="N256" s="49">
        <v>0</v>
      </c>
      <c r="O256" s="49">
        <v>0</v>
      </c>
      <c r="P256" s="49">
        <f t="shared" si="34"/>
        <v>3686492.61</v>
      </c>
      <c r="Q256" s="49">
        <f t="shared" si="35"/>
        <v>664.36457856512106</v>
      </c>
      <c r="R256" s="49">
        <v>16848.400000000001</v>
      </c>
      <c r="S256" s="62">
        <v>43100</v>
      </c>
    </row>
    <row r="257" spans="1:19" ht="15" hidden="1" customHeight="1" x14ac:dyDescent="0.25">
      <c r="A257" s="37">
        <v>229</v>
      </c>
      <c r="B257" s="57" t="s">
        <v>251</v>
      </c>
      <c r="C257" s="58">
        <v>1973</v>
      </c>
      <c r="D257" s="40">
        <v>0</v>
      </c>
      <c r="E257" s="59" t="s">
        <v>1514</v>
      </c>
      <c r="F257" s="1" t="s">
        <v>66</v>
      </c>
      <c r="G257" s="40">
        <v>5</v>
      </c>
      <c r="H257" s="40">
        <v>4</v>
      </c>
      <c r="I257" s="60">
        <v>6342.2</v>
      </c>
      <c r="J257" s="60">
        <v>3321.4</v>
      </c>
      <c r="K257" s="61">
        <v>209</v>
      </c>
      <c r="L257" s="49">
        <v>5609820.7699999996</v>
      </c>
      <c r="M257" s="49">
        <v>0</v>
      </c>
      <c r="N257" s="49">
        <v>0</v>
      </c>
      <c r="O257" s="49">
        <v>0</v>
      </c>
      <c r="P257" s="49">
        <f t="shared" si="34"/>
        <v>5609820.7699999996</v>
      </c>
      <c r="Q257" s="49">
        <f t="shared" si="35"/>
        <v>1688.9928253146261</v>
      </c>
      <c r="R257" s="49">
        <v>16848.400000000001</v>
      </c>
      <c r="S257" s="62">
        <v>43100</v>
      </c>
    </row>
    <row r="258" spans="1:19" s="116" customFormat="1" ht="12.75" hidden="1" customHeight="1" x14ac:dyDescent="0.25">
      <c r="A258" s="37">
        <v>230</v>
      </c>
      <c r="B258" s="57" t="s">
        <v>252</v>
      </c>
      <c r="C258" s="58">
        <v>1972</v>
      </c>
      <c r="D258" s="40">
        <v>0</v>
      </c>
      <c r="E258" s="59" t="s">
        <v>1514</v>
      </c>
      <c r="F258" s="1" t="s">
        <v>28</v>
      </c>
      <c r="G258" s="40">
        <v>5</v>
      </c>
      <c r="H258" s="40">
        <v>1</v>
      </c>
      <c r="I258" s="60">
        <v>1691.7</v>
      </c>
      <c r="J258" s="60">
        <v>1494.3</v>
      </c>
      <c r="K258" s="61">
        <v>86</v>
      </c>
      <c r="L258" s="49">
        <v>63425</v>
      </c>
      <c r="M258" s="49">
        <v>0</v>
      </c>
      <c r="N258" s="49">
        <v>0</v>
      </c>
      <c r="O258" s="49">
        <v>0</v>
      </c>
      <c r="P258" s="49">
        <f t="shared" si="34"/>
        <v>63425</v>
      </c>
      <c r="Q258" s="49">
        <f t="shared" si="35"/>
        <v>42.44462290035468</v>
      </c>
      <c r="R258" s="49">
        <v>26754.720000000001</v>
      </c>
      <c r="S258" s="62">
        <v>43100</v>
      </c>
    </row>
    <row r="259" spans="1:19" s="116" customFormat="1" ht="12.75" hidden="1" customHeight="1" x14ac:dyDescent="0.25">
      <c r="A259" s="37">
        <v>231</v>
      </c>
      <c r="B259" s="57" t="s">
        <v>253</v>
      </c>
      <c r="C259" s="58">
        <v>1977</v>
      </c>
      <c r="D259" s="40">
        <v>0</v>
      </c>
      <c r="E259" s="59" t="s">
        <v>1514</v>
      </c>
      <c r="F259" s="1" t="s">
        <v>66</v>
      </c>
      <c r="G259" s="40">
        <v>5</v>
      </c>
      <c r="H259" s="40">
        <v>4</v>
      </c>
      <c r="I259" s="60">
        <v>3625.25</v>
      </c>
      <c r="J259" s="60">
        <v>3390.95</v>
      </c>
      <c r="K259" s="61">
        <v>162</v>
      </c>
      <c r="L259" s="49">
        <v>8795155.9900000002</v>
      </c>
      <c r="M259" s="49">
        <v>0</v>
      </c>
      <c r="N259" s="49">
        <v>0</v>
      </c>
      <c r="O259" s="49">
        <v>0</v>
      </c>
      <c r="P259" s="49">
        <f t="shared" si="34"/>
        <v>8795155.9900000002</v>
      </c>
      <c r="Q259" s="49">
        <f t="shared" si="35"/>
        <v>2593.7144428552474</v>
      </c>
      <c r="R259" s="49">
        <v>16848.400000000001</v>
      </c>
      <c r="S259" s="62">
        <v>43100</v>
      </c>
    </row>
    <row r="260" spans="1:19" s="116" customFormat="1" ht="12.75" hidden="1" customHeight="1" x14ac:dyDescent="0.25">
      <c r="A260" s="37">
        <v>232</v>
      </c>
      <c r="B260" s="57" t="s">
        <v>254</v>
      </c>
      <c r="C260" s="58">
        <v>1974</v>
      </c>
      <c r="D260" s="40">
        <v>0</v>
      </c>
      <c r="E260" s="59" t="s">
        <v>1514</v>
      </c>
      <c r="F260" s="1" t="s">
        <v>66</v>
      </c>
      <c r="G260" s="40">
        <v>5</v>
      </c>
      <c r="H260" s="40">
        <v>4</v>
      </c>
      <c r="I260" s="60">
        <v>5224.7</v>
      </c>
      <c r="J260" s="60">
        <v>2622.1</v>
      </c>
      <c r="K260" s="61">
        <v>181</v>
      </c>
      <c r="L260" s="49">
        <v>6007778.9400000004</v>
      </c>
      <c r="M260" s="49">
        <v>0</v>
      </c>
      <c r="N260" s="49">
        <v>0</v>
      </c>
      <c r="O260" s="49">
        <v>0</v>
      </c>
      <c r="P260" s="49">
        <f t="shared" si="34"/>
        <v>6007778.9400000004</v>
      </c>
      <c r="Q260" s="49">
        <f t="shared" si="35"/>
        <v>2291.2089317722439</v>
      </c>
      <c r="R260" s="49">
        <v>16848.400000000001</v>
      </c>
      <c r="S260" s="62">
        <v>43100</v>
      </c>
    </row>
    <row r="261" spans="1:19" s="116" customFormat="1" ht="12.75" hidden="1" customHeight="1" x14ac:dyDescent="0.25">
      <c r="A261" s="37">
        <v>233</v>
      </c>
      <c r="B261" s="57" t="s">
        <v>255</v>
      </c>
      <c r="C261" s="58">
        <v>1974</v>
      </c>
      <c r="D261" s="40">
        <v>0</v>
      </c>
      <c r="E261" s="59" t="s">
        <v>1514</v>
      </c>
      <c r="F261" s="1" t="s">
        <v>66</v>
      </c>
      <c r="G261" s="40">
        <v>5</v>
      </c>
      <c r="H261" s="40">
        <v>8</v>
      </c>
      <c r="I261" s="60">
        <v>11581.75</v>
      </c>
      <c r="J261" s="60">
        <v>6122.6</v>
      </c>
      <c r="K261" s="61">
        <v>347</v>
      </c>
      <c r="L261" s="49">
        <v>17552836.75</v>
      </c>
      <c r="M261" s="49">
        <v>0</v>
      </c>
      <c r="N261" s="49">
        <v>0</v>
      </c>
      <c r="O261" s="49">
        <v>0</v>
      </c>
      <c r="P261" s="49">
        <f t="shared" si="34"/>
        <v>17552836.75</v>
      </c>
      <c r="Q261" s="49">
        <f t="shared" ref="Q261:Q274" si="36">L261/J261</f>
        <v>2866.8926191487276</v>
      </c>
      <c r="R261" s="49">
        <v>16848.400000000001</v>
      </c>
      <c r="S261" s="62">
        <v>43100</v>
      </c>
    </row>
    <row r="262" spans="1:19" s="116" customFormat="1" ht="12.75" hidden="1" customHeight="1" x14ac:dyDescent="0.25">
      <c r="A262" s="37">
        <v>234</v>
      </c>
      <c r="B262" s="57" t="s">
        <v>256</v>
      </c>
      <c r="C262" s="58">
        <v>1977</v>
      </c>
      <c r="D262" s="40">
        <v>0</v>
      </c>
      <c r="E262" s="59" t="s">
        <v>1514</v>
      </c>
      <c r="F262" s="1" t="s">
        <v>66</v>
      </c>
      <c r="G262" s="40">
        <v>5</v>
      </c>
      <c r="H262" s="40">
        <v>4</v>
      </c>
      <c r="I262" s="60">
        <v>3384.9</v>
      </c>
      <c r="J262" s="60">
        <v>3054.1</v>
      </c>
      <c r="K262" s="61">
        <v>179</v>
      </c>
      <c r="L262" s="49">
        <v>11149811.5</v>
      </c>
      <c r="M262" s="49">
        <v>0</v>
      </c>
      <c r="N262" s="49">
        <v>0</v>
      </c>
      <c r="O262" s="49">
        <v>0</v>
      </c>
      <c r="P262" s="49">
        <f t="shared" ref="P262:P273" si="37">L262-(M262+N262+O262)</f>
        <v>11149811.5</v>
      </c>
      <c r="Q262" s="49">
        <f t="shared" si="36"/>
        <v>3650.768311450182</v>
      </c>
      <c r="R262" s="49">
        <v>16848.400000000001</v>
      </c>
      <c r="S262" s="62">
        <v>43100</v>
      </c>
    </row>
    <row r="263" spans="1:19" s="116" customFormat="1" ht="12.75" hidden="1" customHeight="1" x14ac:dyDescent="0.25">
      <c r="A263" s="37">
        <v>235</v>
      </c>
      <c r="B263" s="57" t="s">
        <v>257</v>
      </c>
      <c r="C263" s="58">
        <v>1974</v>
      </c>
      <c r="D263" s="40">
        <v>0</v>
      </c>
      <c r="E263" s="59" t="s">
        <v>1514</v>
      </c>
      <c r="F263" s="1" t="s">
        <v>66</v>
      </c>
      <c r="G263" s="40">
        <v>5</v>
      </c>
      <c r="H263" s="40">
        <v>4</v>
      </c>
      <c r="I263" s="60">
        <v>6368.85</v>
      </c>
      <c r="J263" s="60">
        <v>3356.95</v>
      </c>
      <c r="K263" s="61">
        <v>207</v>
      </c>
      <c r="L263" s="49">
        <v>7598188.0499999998</v>
      </c>
      <c r="M263" s="49">
        <v>0</v>
      </c>
      <c r="N263" s="49">
        <v>0</v>
      </c>
      <c r="O263" s="49">
        <v>0</v>
      </c>
      <c r="P263" s="49">
        <f t="shared" si="37"/>
        <v>7598188.0499999998</v>
      </c>
      <c r="Q263" s="49">
        <f t="shared" si="36"/>
        <v>2263.4200837069366</v>
      </c>
      <c r="R263" s="49">
        <v>16848.400000000001</v>
      </c>
      <c r="S263" s="62">
        <v>43100</v>
      </c>
    </row>
    <row r="264" spans="1:19" s="116" customFormat="1" ht="12.75" hidden="1" customHeight="1" x14ac:dyDescent="0.25">
      <c r="A264" s="37">
        <v>236</v>
      </c>
      <c r="B264" s="57" t="s">
        <v>258</v>
      </c>
      <c r="C264" s="58">
        <v>1974</v>
      </c>
      <c r="D264" s="40">
        <v>0</v>
      </c>
      <c r="E264" s="59" t="s">
        <v>1514</v>
      </c>
      <c r="F264" s="49" t="s">
        <v>28</v>
      </c>
      <c r="G264" s="40">
        <v>9</v>
      </c>
      <c r="H264" s="40">
        <v>1</v>
      </c>
      <c r="I264" s="60">
        <v>3470</v>
      </c>
      <c r="J264" s="60">
        <v>2194.9</v>
      </c>
      <c r="K264" s="61">
        <v>94</v>
      </c>
      <c r="L264" s="49">
        <v>232656.63</v>
      </c>
      <c r="M264" s="49">
        <v>0</v>
      </c>
      <c r="N264" s="49">
        <v>0</v>
      </c>
      <c r="O264" s="49">
        <v>0</v>
      </c>
      <c r="P264" s="49">
        <f t="shared" si="37"/>
        <v>232656.63</v>
      </c>
      <c r="Q264" s="49">
        <f t="shared" si="36"/>
        <v>105.99873798350723</v>
      </c>
      <c r="R264" s="49">
        <v>27786.46</v>
      </c>
      <c r="S264" s="62">
        <v>43100</v>
      </c>
    </row>
    <row r="265" spans="1:19" s="116" customFormat="1" ht="12.75" hidden="1" customHeight="1" x14ac:dyDescent="0.25">
      <c r="A265" s="37">
        <v>237</v>
      </c>
      <c r="B265" s="57" t="s">
        <v>259</v>
      </c>
      <c r="C265" s="58">
        <v>1971</v>
      </c>
      <c r="D265" s="40">
        <v>0</v>
      </c>
      <c r="E265" s="59" t="s">
        <v>1514</v>
      </c>
      <c r="F265" s="1" t="s">
        <v>66</v>
      </c>
      <c r="G265" s="40">
        <v>5</v>
      </c>
      <c r="H265" s="40">
        <v>4</v>
      </c>
      <c r="I265" s="60">
        <v>3741.3999999999996</v>
      </c>
      <c r="J265" s="60">
        <v>3427.8</v>
      </c>
      <c r="K265" s="61">
        <v>209</v>
      </c>
      <c r="L265" s="49">
        <v>1478647.25</v>
      </c>
      <c r="M265" s="49">
        <v>0</v>
      </c>
      <c r="N265" s="49">
        <v>0</v>
      </c>
      <c r="O265" s="49">
        <v>0</v>
      </c>
      <c r="P265" s="49">
        <f t="shared" si="37"/>
        <v>1478647.25</v>
      </c>
      <c r="Q265" s="49">
        <f t="shared" si="36"/>
        <v>431.36917264717891</v>
      </c>
      <c r="R265" s="49">
        <v>16848.400000000001</v>
      </c>
      <c r="S265" s="62">
        <v>43100</v>
      </c>
    </row>
    <row r="266" spans="1:19" s="116" customFormat="1" ht="12.75" hidden="1" customHeight="1" x14ac:dyDescent="0.25">
      <c r="A266" s="37">
        <v>238</v>
      </c>
      <c r="B266" s="57" t="s">
        <v>260</v>
      </c>
      <c r="C266" s="58">
        <v>1971</v>
      </c>
      <c r="D266" s="40">
        <v>0</v>
      </c>
      <c r="E266" s="59" t="s">
        <v>1514</v>
      </c>
      <c r="F266" s="1" t="s">
        <v>66</v>
      </c>
      <c r="G266" s="40">
        <v>5</v>
      </c>
      <c r="H266" s="40">
        <v>4</v>
      </c>
      <c r="I266" s="60">
        <v>3880.6</v>
      </c>
      <c r="J266" s="60">
        <v>3534.6</v>
      </c>
      <c r="K266" s="61">
        <v>234</v>
      </c>
      <c r="L266" s="49">
        <v>5974992.8899999997</v>
      </c>
      <c r="M266" s="49">
        <v>0</v>
      </c>
      <c r="N266" s="49">
        <v>0</v>
      </c>
      <c r="O266" s="49">
        <v>0</v>
      </c>
      <c r="P266" s="49">
        <f t="shared" si="37"/>
        <v>5974992.8899999997</v>
      </c>
      <c r="Q266" s="49">
        <f t="shared" si="36"/>
        <v>1690.4297204775646</v>
      </c>
      <c r="R266" s="49">
        <v>16848.400000000001</v>
      </c>
      <c r="S266" s="62">
        <v>43100</v>
      </c>
    </row>
    <row r="267" spans="1:19" s="116" customFormat="1" ht="12.75" hidden="1" customHeight="1" x14ac:dyDescent="0.25">
      <c r="A267" s="37">
        <v>239</v>
      </c>
      <c r="B267" s="57" t="s">
        <v>261</v>
      </c>
      <c r="C267" s="58">
        <v>1980</v>
      </c>
      <c r="D267" s="40">
        <v>0</v>
      </c>
      <c r="E267" s="59" t="s">
        <v>1514</v>
      </c>
      <c r="F267" s="1" t="s">
        <v>28</v>
      </c>
      <c r="G267" s="40">
        <v>5</v>
      </c>
      <c r="H267" s="40">
        <v>6</v>
      </c>
      <c r="I267" s="60">
        <v>6673.3</v>
      </c>
      <c r="J267" s="60">
        <v>4124.8999999999996</v>
      </c>
      <c r="K267" s="40">
        <v>245</v>
      </c>
      <c r="L267" s="49">
        <v>8340225.3899999997</v>
      </c>
      <c r="M267" s="49">
        <v>0</v>
      </c>
      <c r="N267" s="49">
        <v>0</v>
      </c>
      <c r="O267" s="49">
        <v>0</v>
      </c>
      <c r="P267" s="49">
        <f t="shared" si="37"/>
        <v>8340225.3899999997</v>
      </c>
      <c r="Q267" s="49">
        <f t="shared" si="36"/>
        <v>2021.9218381051662</v>
      </c>
      <c r="R267" s="49">
        <v>26754.720000000001</v>
      </c>
      <c r="S267" s="62">
        <v>43100</v>
      </c>
    </row>
    <row r="268" spans="1:19" s="116" customFormat="1" ht="12.75" hidden="1" customHeight="1" x14ac:dyDescent="0.25">
      <c r="A268" s="37">
        <v>240</v>
      </c>
      <c r="B268" s="57" t="s">
        <v>262</v>
      </c>
      <c r="C268" s="58">
        <v>1980</v>
      </c>
      <c r="D268" s="40">
        <v>0</v>
      </c>
      <c r="E268" s="59" t="s">
        <v>1514</v>
      </c>
      <c r="F268" s="49" t="s">
        <v>28</v>
      </c>
      <c r="G268" s="40">
        <v>9</v>
      </c>
      <c r="H268" s="40">
        <v>6</v>
      </c>
      <c r="I268" s="60">
        <v>16077.9</v>
      </c>
      <c r="J268" s="60">
        <v>11420.3</v>
      </c>
      <c r="K268" s="40">
        <v>638</v>
      </c>
      <c r="L268" s="49">
        <v>21440936.399999999</v>
      </c>
      <c r="M268" s="49">
        <v>0</v>
      </c>
      <c r="N268" s="49">
        <v>0</v>
      </c>
      <c r="O268" s="49">
        <v>0</v>
      </c>
      <c r="P268" s="49">
        <f t="shared" si="37"/>
        <v>21440936.399999999</v>
      </c>
      <c r="Q268" s="49">
        <f t="shared" si="36"/>
        <v>1877.4407327303136</v>
      </c>
      <c r="R268" s="49">
        <v>27786.46</v>
      </c>
      <c r="S268" s="62">
        <v>43100</v>
      </c>
    </row>
    <row r="269" spans="1:19" s="116" customFormat="1" ht="12.75" hidden="1" customHeight="1" x14ac:dyDescent="0.25">
      <c r="A269" s="37">
        <v>241</v>
      </c>
      <c r="B269" s="57" t="s">
        <v>263</v>
      </c>
      <c r="C269" s="58">
        <v>1979</v>
      </c>
      <c r="D269" s="40">
        <v>0</v>
      </c>
      <c r="E269" s="59" t="s">
        <v>1514</v>
      </c>
      <c r="F269" s="1" t="s">
        <v>66</v>
      </c>
      <c r="G269" s="40">
        <v>5</v>
      </c>
      <c r="H269" s="40">
        <v>4</v>
      </c>
      <c r="I269" s="60">
        <v>6273.3</v>
      </c>
      <c r="J269" s="60">
        <v>3322.1</v>
      </c>
      <c r="K269" s="40">
        <v>205</v>
      </c>
      <c r="L269" s="49">
        <v>9991584.1699999999</v>
      </c>
      <c r="M269" s="49">
        <v>0</v>
      </c>
      <c r="N269" s="49">
        <v>0</v>
      </c>
      <c r="O269" s="49">
        <v>0</v>
      </c>
      <c r="P269" s="49">
        <f t="shared" si="37"/>
        <v>9991584.1699999999</v>
      </c>
      <c r="Q269" s="49">
        <f t="shared" si="36"/>
        <v>3007.6108997320971</v>
      </c>
      <c r="R269" s="49">
        <v>16848.400000000001</v>
      </c>
      <c r="S269" s="62">
        <v>43100</v>
      </c>
    </row>
    <row r="270" spans="1:19" s="116" customFormat="1" ht="12.75" hidden="1" customHeight="1" x14ac:dyDescent="0.25">
      <c r="A270" s="37">
        <v>242</v>
      </c>
      <c r="B270" s="57" t="s">
        <v>264</v>
      </c>
      <c r="C270" s="58">
        <v>1979</v>
      </c>
      <c r="D270" s="40">
        <v>0</v>
      </c>
      <c r="E270" s="59" t="s">
        <v>1514</v>
      </c>
      <c r="F270" s="1" t="s">
        <v>66</v>
      </c>
      <c r="G270" s="40">
        <v>5</v>
      </c>
      <c r="H270" s="40">
        <v>4</v>
      </c>
      <c r="I270" s="60">
        <v>6355.1</v>
      </c>
      <c r="J270" s="60">
        <v>3345.4</v>
      </c>
      <c r="K270" s="40">
        <v>216</v>
      </c>
      <c r="L270" s="49">
        <v>12150855.640000001</v>
      </c>
      <c r="M270" s="49">
        <v>0</v>
      </c>
      <c r="N270" s="49">
        <v>0</v>
      </c>
      <c r="O270" s="49">
        <v>0</v>
      </c>
      <c r="P270" s="49">
        <f t="shared" si="37"/>
        <v>12150855.640000001</v>
      </c>
      <c r="Q270" s="49">
        <f t="shared" si="36"/>
        <v>3632.1084593770552</v>
      </c>
      <c r="R270" s="49">
        <v>16848.400000000001</v>
      </c>
      <c r="S270" s="62">
        <v>43100</v>
      </c>
    </row>
    <row r="271" spans="1:19" s="116" customFormat="1" ht="12.75" hidden="1" customHeight="1" x14ac:dyDescent="0.25">
      <c r="A271" s="37">
        <v>243</v>
      </c>
      <c r="B271" s="57" t="s">
        <v>265</v>
      </c>
      <c r="C271" s="58">
        <v>1978</v>
      </c>
      <c r="D271" s="40">
        <v>0</v>
      </c>
      <c r="E271" s="59" t="s">
        <v>1514</v>
      </c>
      <c r="F271" s="1" t="s">
        <v>66</v>
      </c>
      <c r="G271" s="40">
        <v>5</v>
      </c>
      <c r="H271" s="40">
        <v>4</v>
      </c>
      <c r="I271" s="60">
        <v>6316.4</v>
      </c>
      <c r="J271" s="60">
        <v>3312.9</v>
      </c>
      <c r="K271" s="40">
        <v>200</v>
      </c>
      <c r="L271" s="49">
        <v>10783782.91</v>
      </c>
      <c r="M271" s="49">
        <v>0</v>
      </c>
      <c r="N271" s="49">
        <v>0</v>
      </c>
      <c r="O271" s="49">
        <v>0</v>
      </c>
      <c r="P271" s="49">
        <f t="shared" si="37"/>
        <v>10783782.91</v>
      </c>
      <c r="Q271" s="49">
        <f t="shared" si="36"/>
        <v>3255.0885659090222</v>
      </c>
      <c r="R271" s="49">
        <v>16848.400000000001</v>
      </c>
      <c r="S271" s="62">
        <v>43100</v>
      </c>
    </row>
    <row r="272" spans="1:19" s="116" customFormat="1" ht="12.75" hidden="1" customHeight="1" x14ac:dyDescent="0.25">
      <c r="A272" s="37">
        <v>244</v>
      </c>
      <c r="B272" s="57" t="s">
        <v>266</v>
      </c>
      <c r="C272" s="58">
        <v>1979</v>
      </c>
      <c r="D272" s="40">
        <v>0</v>
      </c>
      <c r="E272" s="59" t="s">
        <v>1514</v>
      </c>
      <c r="F272" s="1" t="s">
        <v>66</v>
      </c>
      <c r="G272" s="40">
        <v>5</v>
      </c>
      <c r="H272" s="40">
        <v>4</v>
      </c>
      <c r="I272" s="60">
        <v>6382.5</v>
      </c>
      <c r="J272" s="60">
        <v>3359.2</v>
      </c>
      <c r="K272" s="40">
        <v>178</v>
      </c>
      <c r="L272" s="49">
        <v>4842962.3</v>
      </c>
      <c r="M272" s="49">
        <v>0</v>
      </c>
      <c r="N272" s="49">
        <v>0</v>
      </c>
      <c r="O272" s="49">
        <v>0</v>
      </c>
      <c r="P272" s="49">
        <f t="shared" si="37"/>
        <v>4842962.3</v>
      </c>
      <c r="Q272" s="49">
        <f t="shared" si="36"/>
        <v>1441.7010895451299</v>
      </c>
      <c r="R272" s="49">
        <v>16848.400000000001</v>
      </c>
      <c r="S272" s="62">
        <v>43100</v>
      </c>
    </row>
    <row r="273" spans="1:19" s="116" customFormat="1" ht="12.75" hidden="1" customHeight="1" x14ac:dyDescent="0.25">
      <c r="A273" s="37">
        <v>245</v>
      </c>
      <c r="B273" s="107" t="s">
        <v>267</v>
      </c>
      <c r="C273" s="108">
        <v>1979</v>
      </c>
      <c r="D273" s="109">
        <v>0</v>
      </c>
      <c r="E273" s="59" t="s">
        <v>1514</v>
      </c>
      <c r="F273" s="1" t="s">
        <v>66</v>
      </c>
      <c r="G273" s="109">
        <v>5</v>
      </c>
      <c r="H273" s="109">
        <v>6</v>
      </c>
      <c r="I273" s="110">
        <v>8651.2000000000007</v>
      </c>
      <c r="J273" s="110">
        <v>4763.3</v>
      </c>
      <c r="K273" s="109">
        <v>265</v>
      </c>
      <c r="L273" s="49">
        <v>8258832.9900000002</v>
      </c>
      <c r="M273" s="111">
        <v>0</v>
      </c>
      <c r="N273" s="49">
        <v>0</v>
      </c>
      <c r="O273" s="49">
        <v>0</v>
      </c>
      <c r="P273" s="111">
        <f t="shared" si="37"/>
        <v>8258832.9900000002</v>
      </c>
      <c r="Q273" s="49">
        <f t="shared" si="36"/>
        <v>1733.8469107551487</v>
      </c>
      <c r="R273" s="49">
        <v>16848.400000000001</v>
      </c>
      <c r="S273" s="62">
        <v>43100</v>
      </c>
    </row>
    <row r="274" spans="1:19" ht="15" hidden="1" customHeight="1" x14ac:dyDescent="0.25">
      <c r="A274" s="53"/>
      <c r="B274" s="50" t="s">
        <v>639</v>
      </c>
      <c r="C274" s="52"/>
      <c r="D274" s="53"/>
      <c r="E274" s="56"/>
      <c r="F274" s="53"/>
      <c r="G274" s="53"/>
      <c r="H274" s="53"/>
      <c r="I274" s="48">
        <f t="shared" ref="I274:P274" si="38">ROUND(SUM(I165:I273),2)</f>
        <v>639361.01</v>
      </c>
      <c r="J274" s="48">
        <f t="shared" si="38"/>
        <v>438635.06</v>
      </c>
      <c r="K274" s="54">
        <f t="shared" si="38"/>
        <v>26020</v>
      </c>
      <c r="L274" s="48">
        <f>ROUND(SUM(L165:L273),2)</f>
        <v>927397827.54999995</v>
      </c>
      <c r="M274" s="48">
        <f t="shared" si="38"/>
        <v>0</v>
      </c>
      <c r="N274" s="48">
        <f t="shared" si="38"/>
        <v>0</v>
      </c>
      <c r="O274" s="48">
        <f t="shared" si="38"/>
        <v>0</v>
      </c>
      <c r="P274" s="48">
        <f t="shared" si="38"/>
        <v>927397827.54999995</v>
      </c>
      <c r="Q274" s="48">
        <f t="shared" si="36"/>
        <v>2114.2811236976813</v>
      </c>
      <c r="R274" s="49"/>
      <c r="S274" s="40"/>
    </row>
    <row r="275" spans="1:19" ht="15" hidden="1" customHeight="1" x14ac:dyDescent="0.25">
      <c r="A275" s="40"/>
      <c r="B275" s="9" t="s">
        <v>269</v>
      </c>
      <c r="C275" s="9"/>
      <c r="D275" s="40"/>
      <c r="E275" s="41"/>
      <c r="F275" s="40"/>
      <c r="G275" s="40"/>
      <c r="H275" s="40"/>
      <c r="I275" s="40"/>
      <c r="J275" s="40"/>
      <c r="K275" s="106"/>
      <c r="L275" s="49"/>
      <c r="M275" s="49"/>
      <c r="N275" s="49"/>
      <c r="O275" s="49"/>
      <c r="P275" s="49"/>
      <c r="Q275" s="49"/>
      <c r="R275" s="49"/>
      <c r="S275" s="40"/>
    </row>
    <row r="276" spans="1:19" s="199" customFormat="1" ht="15" hidden="1" customHeight="1" x14ac:dyDescent="0.25">
      <c r="A276" s="37">
        <v>246</v>
      </c>
      <c r="B276" s="57" t="s">
        <v>270</v>
      </c>
      <c r="C276" s="58">
        <v>1986</v>
      </c>
      <c r="D276" s="40">
        <v>0</v>
      </c>
      <c r="E276" s="59" t="s">
        <v>1514</v>
      </c>
      <c r="F276" s="1" t="s">
        <v>51</v>
      </c>
      <c r="G276" s="40">
        <v>2</v>
      </c>
      <c r="H276" s="40">
        <v>3</v>
      </c>
      <c r="I276" s="112">
        <v>683.9</v>
      </c>
      <c r="J276" s="112">
        <v>683.9</v>
      </c>
      <c r="K276" s="106">
        <v>23</v>
      </c>
      <c r="L276" s="49">
        <v>452288.24</v>
      </c>
      <c r="M276" s="49">
        <v>0</v>
      </c>
      <c r="N276" s="49">
        <f>ROUND(L276*10%,2)</f>
        <v>45228.82</v>
      </c>
      <c r="O276" s="49">
        <f>ROUND(N276*0.45,2)</f>
        <v>20352.97</v>
      </c>
      <c r="P276" s="49">
        <f t="shared" ref="P276:P294" si="39">L276-(M276+N276+O276)</f>
        <v>386706.44999999995</v>
      </c>
      <c r="Q276" s="49">
        <f t="shared" ref="Q276:Q295" si="40">L276/J276</f>
        <v>661.33680362626114</v>
      </c>
      <c r="R276" s="49">
        <v>10225.51</v>
      </c>
      <c r="S276" s="62">
        <v>43100</v>
      </c>
    </row>
    <row r="277" spans="1:19" s="199" customFormat="1" hidden="1" x14ac:dyDescent="0.25">
      <c r="A277" s="37">
        <v>247</v>
      </c>
      <c r="B277" s="57" t="s">
        <v>271</v>
      </c>
      <c r="C277" s="58">
        <v>2004</v>
      </c>
      <c r="D277" s="40">
        <v>0</v>
      </c>
      <c r="E277" s="59" t="s">
        <v>1514</v>
      </c>
      <c r="F277" s="1" t="s">
        <v>28</v>
      </c>
      <c r="G277" s="40">
        <v>2</v>
      </c>
      <c r="H277" s="40">
        <v>3</v>
      </c>
      <c r="I277" s="60">
        <v>1332.7</v>
      </c>
      <c r="J277" s="60">
        <v>1140.5999999999999</v>
      </c>
      <c r="K277" s="61">
        <v>64</v>
      </c>
      <c r="L277" s="49">
        <v>5241517.92</v>
      </c>
      <c r="M277" s="49">
        <v>0</v>
      </c>
      <c r="N277" s="49">
        <v>0</v>
      </c>
      <c r="O277" s="49">
        <v>0</v>
      </c>
      <c r="P277" s="49">
        <f t="shared" si="39"/>
        <v>5241517.92</v>
      </c>
      <c r="Q277" s="49">
        <f t="shared" si="40"/>
        <v>4595.4041031036304</v>
      </c>
      <c r="R277" s="49">
        <v>26754.720000000001</v>
      </c>
      <c r="S277" s="62">
        <v>43100</v>
      </c>
    </row>
    <row r="278" spans="1:19" s="199" customFormat="1" ht="15" hidden="1" customHeight="1" x14ac:dyDescent="0.25">
      <c r="A278" s="37">
        <v>248</v>
      </c>
      <c r="B278" s="57" t="s">
        <v>272</v>
      </c>
      <c r="C278" s="58">
        <v>1991</v>
      </c>
      <c r="D278" s="40">
        <v>0</v>
      </c>
      <c r="E278" s="59" t="s">
        <v>1514</v>
      </c>
      <c r="F278" s="1" t="s">
        <v>66</v>
      </c>
      <c r="G278" s="40">
        <v>5</v>
      </c>
      <c r="H278" s="40">
        <v>2</v>
      </c>
      <c r="I278" s="60">
        <v>2897</v>
      </c>
      <c r="J278" s="60">
        <v>2289.5</v>
      </c>
      <c r="K278" s="61">
        <v>130</v>
      </c>
      <c r="L278" s="49">
        <v>1324917.1299999999</v>
      </c>
      <c r="M278" s="49">
        <v>0</v>
      </c>
      <c r="N278" s="49">
        <v>0</v>
      </c>
      <c r="O278" s="49">
        <f>ROUND(L278*0.045,2)</f>
        <v>59621.27</v>
      </c>
      <c r="P278" s="49">
        <f t="shared" si="39"/>
        <v>1265295.8599999999</v>
      </c>
      <c r="Q278" s="49">
        <f t="shared" si="40"/>
        <v>578.69278445075338</v>
      </c>
      <c r="R278" s="49">
        <v>16848.400000000001</v>
      </c>
      <c r="S278" s="62">
        <v>43100</v>
      </c>
    </row>
    <row r="279" spans="1:19" s="199" customFormat="1" ht="15" hidden="1" customHeight="1" x14ac:dyDescent="0.25">
      <c r="A279" s="37">
        <v>249</v>
      </c>
      <c r="B279" s="57" t="s">
        <v>273</v>
      </c>
      <c r="C279" s="58">
        <v>1992</v>
      </c>
      <c r="D279" s="40">
        <v>0</v>
      </c>
      <c r="E279" s="59" t="s">
        <v>1514</v>
      </c>
      <c r="F279" s="1" t="s">
        <v>66</v>
      </c>
      <c r="G279" s="40">
        <v>5</v>
      </c>
      <c r="H279" s="40">
        <v>3</v>
      </c>
      <c r="I279" s="60">
        <v>4167</v>
      </c>
      <c r="J279" s="60">
        <v>3279.76</v>
      </c>
      <c r="K279" s="61">
        <v>175</v>
      </c>
      <c r="L279" s="49">
        <v>1904779.66</v>
      </c>
      <c r="M279" s="49">
        <v>0</v>
      </c>
      <c r="N279" s="49">
        <v>0</v>
      </c>
      <c r="O279" s="49">
        <f>ROUND(L279*0.045,2)</f>
        <v>85715.08</v>
      </c>
      <c r="P279" s="49">
        <f t="shared" si="39"/>
        <v>1819064.5799999998</v>
      </c>
      <c r="Q279" s="49">
        <f t="shared" si="40"/>
        <v>580.76800131716948</v>
      </c>
      <c r="R279" s="49">
        <v>16848.400000000001</v>
      </c>
      <c r="S279" s="62">
        <v>43100</v>
      </c>
    </row>
    <row r="280" spans="1:19" s="199" customFormat="1" ht="15" hidden="1" customHeight="1" x14ac:dyDescent="0.25">
      <c r="A280" s="37">
        <v>250</v>
      </c>
      <c r="B280" s="57" t="s">
        <v>274</v>
      </c>
      <c r="C280" s="58">
        <v>1991</v>
      </c>
      <c r="D280" s="40">
        <v>0</v>
      </c>
      <c r="E280" s="59" t="s">
        <v>1514</v>
      </c>
      <c r="F280" s="1" t="s">
        <v>66</v>
      </c>
      <c r="G280" s="40">
        <v>5</v>
      </c>
      <c r="H280" s="40">
        <v>2</v>
      </c>
      <c r="I280" s="60">
        <v>2833</v>
      </c>
      <c r="J280" s="60">
        <v>2197.4</v>
      </c>
      <c r="K280" s="61">
        <v>118</v>
      </c>
      <c r="L280" s="49">
        <v>1302730.1299999999</v>
      </c>
      <c r="M280" s="49">
        <v>0</v>
      </c>
      <c r="N280" s="49">
        <v>0</v>
      </c>
      <c r="O280" s="49">
        <f>ROUND(L280*0.045,2)</f>
        <v>58622.86</v>
      </c>
      <c r="P280" s="49">
        <f t="shared" si="39"/>
        <v>1244107.2699999998</v>
      </c>
      <c r="Q280" s="49">
        <f t="shared" si="40"/>
        <v>592.85070082825155</v>
      </c>
      <c r="R280" s="49">
        <v>16848.400000000001</v>
      </c>
      <c r="S280" s="62">
        <v>43100</v>
      </c>
    </row>
    <row r="281" spans="1:19" s="199" customFormat="1" ht="15" hidden="1" customHeight="1" x14ac:dyDescent="0.25">
      <c r="A281" s="37">
        <v>251</v>
      </c>
      <c r="B281" s="57" t="s">
        <v>275</v>
      </c>
      <c r="C281" s="58">
        <v>1990</v>
      </c>
      <c r="D281" s="40">
        <v>0</v>
      </c>
      <c r="E281" s="59" t="s">
        <v>1514</v>
      </c>
      <c r="F281" s="1" t="s">
        <v>66</v>
      </c>
      <c r="G281" s="40">
        <v>5</v>
      </c>
      <c r="H281" s="40">
        <v>3</v>
      </c>
      <c r="I281" s="60">
        <v>4305</v>
      </c>
      <c r="J281" s="60">
        <v>3264.9</v>
      </c>
      <c r="K281" s="61">
        <v>182</v>
      </c>
      <c r="L281" s="49">
        <v>1881369.87</v>
      </c>
      <c r="M281" s="49">
        <v>0</v>
      </c>
      <c r="N281" s="49">
        <v>0</v>
      </c>
      <c r="O281" s="49">
        <v>84661.65</v>
      </c>
      <c r="P281" s="49">
        <f t="shared" si="39"/>
        <v>1796708.2200000002</v>
      </c>
      <c r="Q281" s="49">
        <f t="shared" si="40"/>
        <v>576.24119268584036</v>
      </c>
      <c r="R281" s="49">
        <v>16848.400000000001</v>
      </c>
      <c r="S281" s="62">
        <v>43100</v>
      </c>
    </row>
    <row r="282" spans="1:19" s="199" customFormat="1" ht="15" hidden="1" customHeight="1" x14ac:dyDescent="0.25">
      <c r="A282" s="37">
        <v>252</v>
      </c>
      <c r="B282" s="57" t="s">
        <v>276</v>
      </c>
      <c r="C282" s="58">
        <v>1990</v>
      </c>
      <c r="D282" s="40">
        <v>0</v>
      </c>
      <c r="E282" s="59" t="s">
        <v>1514</v>
      </c>
      <c r="F282" s="1" t="s">
        <v>66</v>
      </c>
      <c r="G282" s="40">
        <v>5</v>
      </c>
      <c r="H282" s="40">
        <v>8</v>
      </c>
      <c r="I282" s="60">
        <v>8550</v>
      </c>
      <c r="J282" s="60">
        <v>6082.7</v>
      </c>
      <c r="K282" s="61">
        <v>313</v>
      </c>
      <c r="L282" s="49">
        <v>6195263.1699999999</v>
      </c>
      <c r="M282" s="49">
        <v>0</v>
      </c>
      <c r="N282" s="49">
        <v>0</v>
      </c>
      <c r="O282" s="49">
        <v>278786.84999999998</v>
      </c>
      <c r="P282" s="49">
        <f t="shared" si="39"/>
        <v>5916476.3200000003</v>
      </c>
      <c r="Q282" s="49">
        <f t="shared" si="40"/>
        <v>1018.505461390501</v>
      </c>
      <c r="R282" s="49">
        <v>16848.400000000001</v>
      </c>
      <c r="S282" s="62">
        <v>43100</v>
      </c>
    </row>
    <row r="283" spans="1:19" s="199" customFormat="1" ht="15" hidden="1" customHeight="1" x14ac:dyDescent="0.25">
      <c r="A283" s="37">
        <v>253</v>
      </c>
      <c r="B283" s="57" t="s">
        <v>277</v>
      </c>
      <c r="C283" s="58">
        <v>1992</v>
      </c>
      <c r="D283" s="40">
        <v>0</v>
      </c>
      <c r="E283" s="59" t="s">
        <v>1514</v>
      </c>
      <c r="F283" s="1" t="s">
        <v>66</v>
      </c>
      <c r="G283" s="40">
        <v>9</v>
      </c>
      <c r="H283" s="40">
        <v>4</v>
      </c>
      <c r="I283" s="60">
        <v>10889</v>
      </c>
      <c r="J283" s="60">
        <v>8854.5300000000007</v>
      </c>
      <c r="K283" s="61">
        <v>411</v>
      </c>
      <c r="L283" s="49">
        <v>3237880.2</v>
      </c>
      <c r="M283" s="49">
        <v>0</v>
      </c>
      <c r="N283" s="49">
        <v>0</v>
      </c>
      <c r="O283" s="49">
        <f t="shared" ref="O283:O290" si="41">ROUND(L283*0.045,2)</f>
        <v>145704.60999999999</v>
      </c>
      <c r="P283" s="49">
        <f t="shared" si="39"/>
        <v>3092175.5900000003</v>
      </c>
      <c r="Q283" s="49">
        <f t="shared" si="40"/>
        <v>365.67499347791471</v>
      </c>
      <c r="R283" s="49">
        <v>20124.66</v>
      </c>
      <c r="S283" s="62">
        <v>43100</v>
      </c>
    </row>
    <row r="284" spans="1:19" s="199" customFormat="1" ht="15" hidden="1" customHeight="1" x14ac:dyDescent="0.25">
      <c r="A284" s="37">
        <v>254</v>
      </c>
      <c r="B284" s="57" t="s">
        <v>278</v>
      </c>
      <c r="C284" s="58">
        <v>1987</v>
      </c>
      <c r="D284" s="40">
        <v>0</v>
      </c>
      <c r="E284" s="59" t="s">
        <v>1514</v>
      </c>
      <c r="F284" s="1" t="s">
        <v>66</v>
      </c>
      <c r="G284" s="40">
        <v>5</v>
      </c>
      <c r="H284" s="40">
        <v>1</v>
      </c>
      <c r="I284" s="60">
        <v>4248</v>
      </c>
      <c r="J284" s="60">
        <v>2483.9</v>
      </c>
      <c r="K284" s="61">
        <v>199</v>
      </c>
      <c r="L284" s="49">
        <v>5765608.6399999997</v>
      </c>
      <c r="M284" s="49">
        <v>0</v>
      </c>
      <c r="N284" s="49">
        <v>0</v>
      </c>
      <c r="O284" s="49">
        <f t="shared" si="41"/>
        <v>259452.39</v>
      </c>
      <c r="P284" s="49">
        <f t="shared" si="39"/>
        <v>5506156.25</v>
      </c>
      <c r="Q284" s="49">
        <f t="shared" si="40"/>
        <v>2321.1919320423526</v>
      </c>
      <c r="R284" s="49">
        <v>16848.400000000001</v>
      </c>
      <c r="S284" s="62">
        <v>43100</v>
      </c>
    </row>
    <row r="285" spans="1:19" s="199" customFormat="1" ht="15" hidden="1" customHeight="1" x14ac:dyDescent="0.25">
      <c r="A285" s="37">
        <v>255</v>
      </c>
      <c r="B285" s="57" t="s">
        <v>279</v>
      </c>
      <c r="C285" s="58">
        <v>1987</v>
      </c>
      <c r="D285" s="40">
        <v>0</v>
      </c>
      <c r="E285" s="59" t="s">
        <v>1514</v>
      </c>
      <c r="F285" s="1" t="s">
        <v>66</v>
      </c>
      <c r="G285" s="40">
        <v>5</v>
      </c>
      <c r="H285" s="40">
        <v>1</v>
      </c>
      <c r="I285" s="60">
        <v>2933.3</v>
      </c>
      <c r="J285" s="60">
        <v>2601.1999999999998</v>
      </c>
      <c r="K285" s="61">
        <v>152</v>
      </c>
      <c r="L285" s="49">
        <v>5728455.0099999998</v>
      </c>
      <c r="M285" s="49">
        <v>0</v>
      </c>
      <c r="N285" s="49">
        <v>0</v>
      </c>
      <c r="O285" s="49">
        <v>257780.47</v>
      </c>
      <c r="P285" s="49">
        <f t="shared" si="39"/>
        <v>5470674.54</v>
      </c>
      <c r="Q285" s="49">
        <f t="shared" si="40"/>
        <v>2202.2355105336001</v>
      </c>
      <c r="R285" s="49">
        <v>16848.400000000001</v>
      </c>
      <c r="S285" s="62">
        <v>43100</v>
      </c>
    </row>
    <row r="286" spans="1:19" s="199" customFormat="1" ht="15" hidden="1" customHeight="1" x14ac:dyDescent="0.25">
      <c r="A286" s="37">
        <v>256</v>
      </c>
      <c r="B286" s="57" t="s">
        <v>284</v>
      </c>
      <c r="C286" s="58">
        <v>1990</v>
      </c>
      <c r="D286" s="40">
        <v>0</v>
      </c>
      <c r="E286" s="59" t="s">
        <v>1514</v>
      </c>
      <c r="F286" s="1" t="s">
        <v>66</v>
      </c>
      <c r="G286" s="40">
        <v>5</v>
      </c>
      <c r="H286" s="40">
        <v>1</v>
      </c>
      <c r="I286" s="60">
        <v>4568.8999999999996</v>
      </c>
      <c r="J286" s="60">
        <v>2517.6</v>
      </c>
      <c r="K286" s="61">
        <v>210</v>
      </c>
      <c r="L286" s="49">
        <v>3246261.47</v>
      </c>
      <c r="M286" s="49">
        <v>0</v>
      </c>
      <c r="N286" s="49">
        <v>0</v>
      </c>
      <c r="O286" s="49">
        <v>146081.76999999999</v>
      </c>
      <c r="P286" s="49">
        <f t="shared" si="39"/>
        <v>3100179.7</v>
      </c>
      <c r="Q286" s="49">
        <f t="shared" si="40"/>
        <v>1289.4270217667622</v>
      </c>
      <c r="R286" s="49">
        <v>16848.400000000001</v>
      </c>
      <c r="S286" s="62">
        <v>43100</v>
      </c>
    </row>
    <row r="287" spans="1:19" s="199" customFormat="1" ht="15" hidden="1" customHeight="1" x14ac:dyDescent="0.25">
      <c r="A287" s="37">
        <v>257</v>
      </c>
      <c r="B287" s="57" t="s">
        <v>280</v>
      </c>
      <c r="C287" s="58">
        <v>1987</v>
      </c>
      <c r="D287" s="40">
        <v>0</v>
      </c>
      <c r="E287" s="59" t="s">
        <v>1514</v>
      </c>
      <c r="F287" s="1" t="s">
        <v>66</v>
      </c>
      <c r="G287" s="40">
        <v>5</v>
      </c>
      <c r="H287" s="40">
        <v>4</v>
      </c>
      <c r="I287" s="60">
        <v>4146.75</v>
      </c>
      <c r="J287" s="60">
        <v>3068.8</v>
      </c>
      <c r="K287" s="61">
        <v>176</v>
      </c>
      <c r="L287" s="49">
        <v>3329889.21</v>
      </c>
      <c r="M287" s="49">
        <v>0</v>
      </c>
      <c r="N287" s="49">
        <v>0</v>
      </c>
      <c r="O287" s="49">
        <f t="shared" si="41"/>
        <v>149845.01</v>
      </c>
      <c r="P287" s="49">
        <f t="shared" si="39"/>
        <v>3180044.2</v>
      </c>
      <c r="Q287" s="49">
        <f t="shared" si="40"/>
        <v>1085.0786007559957</v>
      </c>
      <c r="R287" s="49">
        <v>16848.400000000001</v>
      </c>
      <c r="S287" s="62">
        <v>43100</v>
      </c>
    </row>
    <row r="288" spans="1:19" s="199" customFormat="1" ht="15" hidden="1" customHeight="1" x14ac:dyDescent="0.25">
      <c r="A288" s="37">
        <v>258</v>
      </c>
      <c r="B288" s="57" t="s">
        <v>281</v>
      </c>
      <c r="C288" s="58">
        <v>1986</v>
      </c>
      <c r="D288" s="40">
        <v>0</v>
      </c>
      <c r="E288" s="59" t="s">
        <v>1514</v>
      </c>
      <c r="F288" s="1" t="s">
        <v>66</v>
      </c>
      <c r="G288" s="40">
        <v>5</v>
      </c>
      <c r="H288" s="40">
        <v>4</v>
      </c>
      <c r="I288" s="60">
        <v>3916</v>
      </c>
      <c r="J288" s="60">
        <v>3032.4</v>
      </c>
      <c r="K288" s="61">
        <v>191</v>
      </c>
      <c r="L288" s="49">
        <v>2748371.07</v>
      </c>
      <c r="M288" s="49">
        <v>0</v>
      </c>
      <c r="N288" s="49">
        <v>0</v>
      </c>
      <c r="O288" s="49">
        <f t="shared" si="41"/>
        <v>123676.7</v>
      </c>
      <c r="P288" s="49">
        <f t="shared" si="39"/>
        <v>2624694.3699999996</v>
      </c>
      <c r="Q288" s="49">
        <f t="shared" si="40"/>
        <v>906.33526909378702</v>
      </c>
      <c r="R288" s="49">
        <v>16848.400000000001</v>
      </c>
      <c r="S288" s="62">
        <v>43100</v>
      </c>
    </row>
    <row r="289" spans="1:19" s="199" customFormat="1" ht="15" hidden="1" customHeight="1" x14ac:dyDescent="0.25">
      <c r="A289" s="37">
        <v>259</v>
      </c>
      <c r="B289" s="57" t="s">
        <v>282</v>
      </c>
      <c r="C289" s="58">
        <v>1987</v>
      </c>
      <c r="D289" s="40">
        <v>0</v>
      </c>
      <c r="E289" s="59" t="s">
        <v>1514</v>
      </c>
      <c r="F289" s="1" t="s">
        <v>66</v>
      </c>
      <c r="G289" s="40">
        <v>5</v>
      </c>
      <c r="H289" s="40">
        <v>4</v>
      </c>
      <c r="I289" s="60">
        <v>4157.3</v>
      </c>
      <c r="J289" s="60">
        <v>3066.9</v>
      </c>
      <c r="K289" s="61">
        <v>143</v>
      </c>
      <c r="L289" s="49">
        <v>3039632.36</v>
      </c>
      <c r="M289" s="49">
        <v>0</v>
      </c>
      <c r="N289" s="49">
        <v>0</v>
      </c>
      <c r="O289" s="49">
        <v>136783.45000000001</v>
      </c>
      <c r="P289" s="49">
        <f t="shared" si="39"/>
        <v>2902848.9099999997</v>
      </c>
      <c r="Q289" s="49">
        <f t="shared" si="40"/>
        <v>991.10905474583444</v>
      </c>
      <c r="R289" s="49">
        <v>16848.400000000001</v>
      </c>
      <c r="S289" s="62">
        <v>43100</v>
      </c>
    </row>
    <row r="290" spans="1:19" s="199" customFormat="1" ht="15" hidden="1" customHeight="1" x14ac:dyDescent="0.25">
      <c r="A290" s="37">
        <v>260</v>
      </c>
      <c r="B290" s="57" t="s">
        <v>283</v>
      </c>
      <c r="C290" s="58">
        <v>1987</v>
      </c>
      <c r="D290" s="40">
        <v>0</v>
      </c>
      <c r="E290" s="59" t="s">
        <v>1514</v>
      </c>
      <c r="F290" s="1" t="s">
        <v>66</v>
      </c>
      <c r="G290" s="40">
        <v>5</v>
      </c>
      <c r="H290" s="40">
        <v>1</v>
      </c>
      <c r="I290" s="60">
        <v>3609.5</v>
      </c>
      <c r="J290" s="60">
        <v>2487.3000000000002</v>
      </c>
      <c r="K290" s="61">
        <v>198</v>
      </c>
      <c r="L290" s="49">
        <v>3281073.63</v>
      </c>
      <c r="M290" s="49">
        <v>0</v>
      </c>
      <c r="N290" s="49">
        <v>0</v>
      </c>
      <c r="O290" s="49">
        <f t="shared" si="41"/>
        <v>147648.31</v>
      </c>
      <c r="P290" s="49">
        <f t="shared" si="39"/>
        <v>3133425.32</v>
      </c>
      <c r="Q290" s="49">
        <f t="shared" si="40"/>
        <v>1319.1306356289952</v>
      </c>
      <c r="R290" s="49">
        <v>16848.400000000001</v>
      </c>
      <c r="S290" s="62">
        <v>43100</v>
      </c>
    </row>
    <row r="291" spans="1:19" s="199" customFormat="1" ht="15" hidden="1" customHeight="1" x14ac:dyDescent="0.25">
      <c r="A291" s="37">
        <v>261</v>
      </c>
      <c r="B291" s="57" t="s">
        <v>285</v>
      </c>
      <c r="C291" s="58">
        <v>1988</v>
      </c>
      <c r="D291" s="40">
        <v>0</v>
      </c>
      <c r="E291" s="59" t="s">
        <v>1514</v>
      </c>
      <c r="F291" s="1" t="s">
        <v>66</v>
      </c>
      <c r="G291" s="40">
        <v>5</v>
      </c>
      <c r="H291" s="40">
        <v>1</v>
      </c>
      <c r="I291" s="60">
        <v>3800</v>
      </c>
      <c r="J291" s="60">
        <v>2487.4</v>
      </c>
      <c r="K291" s="61">
        <v>202</v>
      </c>
      <c r="L291" s="49">
        <v>2345567.63</v>
      </c>
      <c r="M291" s="49">
        <v>0</v>
      </c>
      <c r="N291" s="49">
        <v>0</v>
      </c>
      <c r="O291" s="49">
        <f>ROUND(L291*0.045,2)</f>
        <v>105550.54</v>
      </c>
      <c r="P291" s="49">
        <f t="shared" si="39"/>
        <v>2240017.09</v>
      </c>
      <c r="Q291" s="49">
        <f t="shared" si="40"/>
        <v>942.97966953445359</v>
      </c>
      <c r="R291" s="49">
        <v>16848.400000000001</v>
      </c>
      <c r="S291" s="62">
        <v>43100</v>
      </c>
    </row>
    <row r="292" spans="1:19" s="199" customFormat="1" ht="15" hidden="1" customHeight="1" x14ac:dyDescent="0.25">
      <c r="A292" s="37">
        <v>262</v>
      </c>
      <c r="B292" s="57" t="s">
        <v>286</v>
      </c>
      <c r="C292" s="58">
        <v>1989</v>
      </c>
      <c r="D292" s="40">
        <v>0</v>
      </c>
      <c r="E292" s="59" t="s">
        <v>1514</v>
      </c>
      <c r="F292" s="1" t="s">
        <v>66</v>
      </c>
      <c r="G292" s="40">
        <v>5</v>
      </c>
      <c r="H292" s="40">
        <v>1</v>
      </c>
      <c r="I292" s="60">
        <v>3662.4</v>
      </c>
      <c r="J292" s="60">
        <v>2474.77</v>
      </c>
      <c r="K292" s="61">
        <v>184</v>
      </c>
      <c r="L292" s="49">
        <v>2342518.5099999998</v>
      </c>
      <c r="M292" s="49">
        <v>0</v>
      </c>
      <c r="N292" s="49">
        <v>0</v>
      </c>
      <c r="O292" s="49">
        <f>ROUND(L292*0.045,2)</f>
        <v>105413.33</v>
      </c>
      <c r="P292" s="49">
        <f t="shared" si="39"/>
        <v>2237105.1799999997</v>
      </c>
      <c r="Q292" s="49">
        <f t="shared" si="40"/>
        <v>946.56008841225639</v>
      </c>
      <c r="R292" s="49">
        <v>16848.400000000001</v>
      </c>
      <c r="S292" s="62">
        <v>43100</v>
      </c>
    </row>
    <row r="293" spans="1:19" s="199" customFormat="1" ht="15" hidden="1" customHeight="1" x14ac:dyDescent="0.25">
      <c r="A293" s="37">
        <v>263</v>
      </c>
      <c r="B293" s="57" t="s">
        <v>287</v>
      </c>
      <c r="C293" s="58">
        <v>1989</v>
      </c>
      <c r="D293" s="40">
        <v>0</v>
      </c>
      <c r="E293" s="59" t="s">
        <v>1514</v>
      </c>
      <c r="F293" s="1" t="s">
        <v>66</v>
      </c>
      <c r="G293" s="40">
        <v>5</v>
      </c>
      <c r="H293" s="40">
        <v>1</v>
      </c>
      <c r="I293" s="60">
        <v>3907.5</v>
      </c>
      <c r="J293" s="60">
        <v>2495.1</v>
      </c>
      <c r="K293" s="61">
        <v>187</v>
      </c>
      <c r="L293" s="49">
        <v>2346413.69</v>
      </c>
      <c r="M293" s="49">
        <v>0</v>
      </c>
      <c r="N293" s="49">
        <v>0</v>
      </c>
      <c r="O293" s="49">
        <v>105588.61</v>
      </c>
      <c r="P293" s="49">
        <f t="shared" si="39"/>
        <v>2240825.08</v>
      </c>
      <c r="Q293" s="49">
        <f t="shared" si="40"/>
        <v>940.40867700693366</v>
      </c>
      <c r="R293" s="49">
        <v>16848.400000000001</v>
      </c>
      <c r="S293" s="62">
        <v>43100</v>
      </c>
    </row>
    <row r="294" spans="1:19" s="199" customFormat="1" ht="15" hidden="1" customHeight="1" x14ac:dyDescent="0.25">
      <c r="A294" s="37">
        <v>264</v>
      </c>
      <c r="B294" s="57" t="s">
        <v>288</v>
      </c>
      <c r="C294" s="58">
        <v>2002</v>
      </c>
      <c r="D294" s="40">
        <v>0</v>
      </c>
      <c r="E294" s="59" t="s">
        <v>1514</v>
      </c>
      <c r="F294" s="1" t="s">
        <v>66</v>
      </c>
      <c r="G294" s="40">
        <v>2</v>
      </c>
      <c r="H294" s="40">
        <v>2</v>
      </c>
      <c r="I294" s="60">
        <v>1097.9000000000001</v>
      </c>
      <c r="J294" s="60">
        <v>1097.9000000000001</v>
      </c>
      <c r="K294" s="61">
        <v>50</v>
      </c>
      <c r="L294" s="49">
        <v>1696739.01</v>
      </c>
      <c r="M294" s="49">
        <v>0</v>
      </c>
      <c r="N294" s="49">
        <v>0</v>
      </c>
      <c r="O294" s="49">
        <v>0</v>
      </c>
      <c r="P294" s="49">
        <f t="shared" si="39"/>
        <v>1696739.01</v>
      </c>
      <c r="Q294" s="49">
        <f t="shared" si="40"/>
        <v>1545.4403953001183</v>
      </c>
      <c r="R294" s="49">
        <v>16848.400000000001</v>
      </c>
      <c r="S294" s="62">
        <v>43100</v>
      </c>
    </row>
    <row r="295" spans="1:19" s="90" customFormat="1" ht="12.75" hidden="1" customHeight="1" x14ac:dyDescent="0.25">
      <c r="A295" s="113"/>
      <c r="B295" s="114" t="s">
        <v>289</v>
      </c>
      <c r="C295" s="114"/>
      <c r="D295" s="115"/>
      <c r="E295" s="115"/>
      <c r="F295" s="53"/>
      <c r="G295" s="53"/>
      <c r="H295" s="53"/>
      <c r="I295" s="48">
        <f t="shared" ref="I295:P295" si="42">ROUND(SUM(I276:I294),2)</f>
        <v>75705.149999999994</v>
      </c>
      <c r="J295" s="48">
        <f t="shared" si="42"/>
        <v>55606.559999999998</v>
      </c>
      <c r="K295" s="54">
        <f t="shared" si="42"/>
        <v>3308</v>
      </c>
      <c r="L295" s="48">
        <f>ROUND(SUM(L276:L294),2)</f>
        <v>57411276.549999997</v>
      </c>
      <c r="M295" s="48">
        <f t="shared" si="42"/>
        <v>0</v>
      </c>
      <c r="N295" s="48">
        <v>45228.82</v>
      </c>
      <c r="O295" s="48">
        <f t="shared" si="42"/>
        <v>2271285.87</v>
      </c>
      <c r="P295" s="48">
        <f t="shared" si="42"/>
        <v>55094761.859999999</v>
      </c>
      <c r="Q295" s="48">
        <f t="shared" si="40"/>
        <v>1032.4551015203961</v>
      </c>
      <c r="R295" s="48"/>
      <c r="S295" s="53"/>
    </row>
    <row r="296" spans="1:19" ht="15" hidden="1" customHeight="1" x14ac:dyDescent="0.25">
      <c r="A296" s="40"/>
      <c r="B296" s="55" t="s">
        <v>290</v>
      </c>
      <c r="C296" s="55"/>
      <c r="D296" s="40"/>
      <c r="E296" s="41"/>
      <c r="F296" s="40"/>
      <c r="G296" s="40"/>
      <c r="H296" s="40"/>
      <c r="I296" s="40"/>
      <c r="J296" s="40"/>
      <c r="K296" s="106"/>
      <c r="L296" s="49"/>
      <c r="M296" s="49"/>
      <c r="N296" s="49"/>
      <c r="O296" s="49"/>
      <c r="P296" s="49"/>
      <c r="Q296" s="49"/>
      <c r="R296" s="49"/>
      <c r="S296" s="40"/>
    </row>
    <row r="297" spans="1:19" s="199" customFormat="1" ht="15" hidden="1" customHeight="1" x14ac:dyDescent="0.25">
      <c r="A297" s="37">
        <v>265</v>
      </c>
      <c r="B297" s="57" t="s">
        <v>291</v>
      </c>
      <c r="C297" s="58">
        <v>1983</v>
      </c>
      <c r="D297" s="40">
        <v>0</v>
      </c>
      <c r="E297" s="59" t="s">
        <v>1514</v>
      </c>
      <c r="F297" s="1" t="s">
        <v>28</v>
      </c>
      <c r="G297" s="40">
        <v>5</v>
      </c>
      <c r="H297" s="40">
        <v>8</v>
      </c>
      <c r="I297" s="60">
        <v>5811.5</v>
      </c>
      <c r="J297" s="60">
        <v>5194.3</v>
      </c>
      <c r="K297" s="61">
        <v>243</v>
      </c>
      <c r="L297" s="49">
        <v>17804587.859999999</v>
      </c>
      <c r="M297" s="49">
        <v>0</v>
      </c>
      <c r="N297" s="49">
        <v>1780458.78</v>
      </c>
      <c r="O297" s="49">
        <v>801206.45</v>
      </c>
      <c r="P297" s="49">
        <f t="shared" ref="P297:P309" si="43">L297-(M297+N297+O297)</f>
        <v>15222922.629999999</v>
      </c>
      <c r="Q297" s="49">
        <f t="shared" ref="Q297:Q310" si="44">L297/J297</f>
        <v>3427.7165084804496</v>
      </c>
      <c r="R297" s="49">
        <v>26754.720000000001</v>
      </c>
      <c r="S297" s="62">
        <v>43100</v>
      </c>
    </row>
    <row r="298" spans="1:19" s="199" customFormat="1" ht="15" hidden="1" customHeight="1" x14ac:dyDescent="0.25">
      <c r="A298" s="37">
        <v>266</v>
      </c>
      <c r="B298" s="57" t="s">
        <v>292</v>
      </c>
      <c r="C298" s="58">
        <v>1984</v>
      </c>
      <c r="D298" s="40">
        <v>0</v>
      </c>
      <c r="E298" s="59" t="s">
        <v>1514</v>
      </c>
      <c r="F298" s="1" t="s">
        <v>28</v>
      </c>
      <c r="G298" s="40">
        <v>5</v>
      </c>
      <c r="H298" s="40">
        <v>6</v>
      </c>
      <c r="I298" s="60">
        <v>4341.04</v>
      </c>
      <c r="J298" s="60">
        <v>3886.44</v>
      </c>
      <c r="K298" s="61">
        <v>198</v>
      </c>
      <c r="L298" s="49">
        <v>12915706.609999999</v>
      </c>
      <c r="M298" s="49">
        <v>0</v>
      </c>
      <c r="N298" s="49">
        <f t="shared" ref="N298:N300" si="45">ROUND(L298*10%,2)</f>
        <v>1291570.6599999999</v>
      </c>
      <c r="O298" s="49">
        <f t="shared" ref="O298:O300" si="46">ROUND(N298*0.45,2)</f>
        <v>581206.80000000005</v>
      </c>
      <c r="P298" s="49">
        <f t="shared" si="43"/>
        <v>11042929.149999999</v>
      </c>
      <c r="Q298" s="49">
        <f t="shared" si="44"/>
        <v>3323.2744130875553</v>
      </c>
      <c r="R298" s="49">
        <v>26754.720000000001</v>
      </c>
      <c r="S298" s="62">
        <v>43100</v>
      </c>
    </row>
    <row r="299" spans="1:19" s="199" customFormat="1" ht="15" hidden="1" customHeight="1" x14ac:dyDescent="0.25">
      <c r="A299" s="37">
        <v>267</v>
      </c>
      <c r="B299" s="57" t="s">
        <v>293</v>
      </c>
      <c r="C299" s="58">
        <v>1983</v>
      </c>
      <c r="D299" s="40">
        <v>0</v>
      </c>
      <c r="E299" s="59" t="s">
        <v>1514</v>
      </c>
      <c r="F299" s="1" t="s">
        <v>28</v>
      </c>
      <c r="G299" s="40">
        <v>5</v>
      </c>
      <c r="H299" s="40">
        <v>4</v>
      </c>
      <c r="I299" s="60">
        <v>2606.8000000000002</v>
      </c>
      <c r="J299" s="60">
        <v>2277.6</v>
      </c>
      <c r="K299" s="61">
        <v>126</v>
      </c>
      <c r="L299" s="49">
        <v>8868336.5700000003</v>
      </c>
      <c r="M299" s="49">
        <v>0</v>
      </c>
      <c r="N299" s="49">
        <v>886833.66</v>
      </c>
      <c r="O299" s="49">
        <v>399075.14</v>
      </c>
      <c r="P299" s="49">
        <f t="shared" si="43"/>
        <v>7582427.7700000005</v>
      </c>
      <c r="Q299" s="49">
        <f t="shared" si="44"/>
        <v>3893.7199552160173</v>
      </c>
      <c r="R299" s="49">
        <v>26754.720000000001</v>
      </c>
      <c r="S299" s="62">
        <v>43100</v>
      </c>
    </row>
    <row r="300" spans="1:19" s="199" customFormat="1" ht="15" hidden="1" customHeight="1" x14ac:dyDescent="0.25">
      <c r="A300" s="37">
        <v>268</v>
      </c>
      <c r="B300" s="57" t="s">
        <v>294</v>
      </c>
      <c r="C300" s="58">
        <v>1983</v>
      </c>
      <c r="D300" s="40">
        <v>0</v>
      </c>
      <c r="E300" s="59" t="s">
        <v>1514</v>
      </c>
      <c r="F300" s="1" t="s">
        <v>28</v>
      </c>
      <c r="G300" s="40">
        <v>5</v>
      </c>
      <c r="H300" s="40">
        <v>6</v>
      </c>
      <c r="I300" s="60">
        <v>4428.7</v>
      </c>
      <c r="J300" s="60">
        <v>3914</v>
      </c>
      <c r="K300" s="61">
        <v>216</v>
      </c>
      <c r="L300" s="49">
        <v>12727356.539999999</v>
      </c>
      <c r="M300" s="49">
        <v>0</v>
      </c>
      <c r="N300" s="49">
        <f t="shared" si="45"/>
        <v>1272735.6499999999</v>
      </c>
      <c r="O300" s="49">
        <f t="shared" si="46"/>
        <v>572731.04</v>
      </c>
      <c r="P300" s="49">
        <f t="shared" si="43"/>
        <v>10881889.85</v>
      </c>
      <c r="Q300" s="49">
        <f t="shared" si="44"/>
        <v>3251.7517986714356</v>
      </c>
      <c r="R300" s="49">
        <v>26754.720000000001</v>
      </c>
      <c r="S300" s="62">
        <v>43100</v>
      </c>
    </row>
    <row r="301" spans="1:19" s="199" customFormat="1" ht="15" hidden="1" customHeight="1" x14ac:dyDescent="0.25">
      <c r="A301" s="37">
        <v>269</v>
      </c>
      <c r="B301" s="57" t="s">
        <v>118</v>
      </c>
      <c r="C301" s="58">
        <v>1984</v>
      </c>
      <c r="D301" s="40">
        <v>0</v>
      </c>
      <c r="E301" s="59" t="s">
        <v>1514</v>
      </c>
      <c r="F301" s="1" t="s">
        <v>28</v>
      </c>
      <c r="G301" s="40">
        <v>5</v>
      </c>
      <c r="H301" s="40">
        <v>4</v>
      </c>
      <c r="I301" s="60">
        <v>3138.2</v>
      </c>
      <c r="J301" s="60">
        <v>2586.79</v>
      </c>
      <c r="K301" s="61">
        <v>100</v>
      </c>
      <c r="L301" s="49">
        <v>11996089.16</v>
      </c>
      <c r="M301" s="49">
        <v>0</v>
      </c>
      <c r="N301" s="49">
        <v>1199608.9099999999</v>
      </c>
      <c r="O301" s="49">
        <v>539824.03</v>
      </c>
      <c r="P301" s="49">
        <f t="shared" si="43"/>
        <v>10256656.220000001</v>
      </c>
      <c r="Q301" s="49">
        <f t="shared" si="44"/>
        <v>4637.4422198941547</v>
      </c>
      <c r="R301" s="49">
        <v>26754.720000000001</v>
      </c>
      <c r="S301" s="62">
        <v>43100</v>
      </c>
    </row>
    <row r="302" spans="1:19" s="199" customFormat="1" ht="15" hidden="1" customHeight="1" x14ac:dyDescent="0.25">
      <c r="A302" s="37">
        <v>270</v>
      </c>
      <c r="B302" s="57" t="s">
        <v>123</v>
      </c>
      <c r="C302" s="58">
        <v>1983</v>
      </c>
      <c r="D302" s="40">
        <v>0</v>
      </c>
      <c r="E302" s="59" t="s">
        <v>1514</v>
      </c>
      <c r="F302" s="1" t="s">
        <v>28</v>
      </c>
      <c r="G302" s="40">
        <v>5</v>
      </c>
      <c r="H302" s="40">
        <v>4</v>
      </c>
      <c r="I302" s="60">
        <v>2892.4</v>
      </c>
      <c r="J302" s="60">
        <v>2626.5</v>
      </c>
      <c r="K302" s="61">
        <v>115</v>
      </c>
      <c r="L302" s="49">
        <v>13538405.689999999</v>
      </c>
      <c r="M302" s="49">
        <v>0</v>
      </c>
      <c r="N302" s="49">
        <v>1353840.58</v>
      </c>
      <c r="O302" s="49">
        <v>609228.26</v>
      </c>
      <c r="P302" s="49">
        <f t="shared" si="43"/>
        <v>11575336.85</v>
      </c>
      <c r="Q302" s="49">
        <f t="shared" si="44"/>
        <v>5154.5424290881401</v>
      </c>
      <c r="R302" s="49">
        <v>26754.720000000001</v>
      </c>
      <c r="S302" s="62">
        <v>43100</v>
      </c>
    </row>
    <row r="303" spans="1:19" s="199" customFormat="1" ht="15" hidden="1" customHeight="1" x14ac:dyDescent="0.25">
      <c r="A303" s="37">
        <v>271</v>
      </c>
      <c r="B303" s="57" t="s">
        <v>295</v>
      </c>
      <c r="C303" s="58">
        <v>1985</v>
      </c>
      <c r="D303" s="40">
        <v>0</v>
      </c>
      <c r="E303" s="59" t="s">
        <v>1514</v>
      </c>
      <c r="F303" s="1" t="s">
        <v>28</v>
      </c>
      <c r="G303" s="40">
        <v>5</v>
      </c>
      <c r="H303" s="40">
        <v>6</v>
      </c>
      <c r="I303" s="60">
        <v>4501.6000000000004</v>
      </c>
      <c r="J303" s="60">
        <v>3934.9</v>
      </c>
      <c r="K303" s="61">
        <v>156</v>
      </c>
      <c r="L303" s="49">
        <v>15706816.68</v>
      </c>
      <c r="M303" s="49">
        <v>0</v>
      </c>
      <c r="N303" s="49">
        <v>1570681.66</v>
      </c>
      <c r="O303" s="49">
        <v>706806.76</v>
      </c>
      <c r="P303" s="49">
        <f t="shared" si="43"/>
        <v>13429328.26</v>
      </c>
      <c r="Q303" s="49">
        <f t="shared" si="44"/>
        <v>3991.6685760756309</v>
      </c>
      <c r="R303" s="49">
        <v>26754.720000000001</v>
      </c>
      <c r="S303" s="62">
        <v>43100</v>
      </c>
    </row>
    <row r="304" spans="1:19" s="199" customFormat="1" ht="15" hidden="1" customHeight="1" x14ac:dyDescent="0.25">
      <c r="A304" s="37">
        <v>272</v>
      </c>
      <c r="B304" s="57" t="s">
        <v>973</v>
      </c>
      <c r="C304" s="58">
        <v>1987</v>
      </c>
      <c r="D304" s="40">
        <v>0</v>
      </c>
      <c r="E304" s="59" t="s">
        <v>1514</v>
      </c>
      <c r="F304" s="1" t="s">
        <v>66</v>
      </c>
      <c r="G304" s="40">
        <v>9</v>
      </c>
      <c r="H304" s="40">
        <v>2</v>
      </c>
      <c r="I304" s="60">
        <v>5870.6</v>
      </c>
      <c r="J304" s="60">
        <v>3363.6</v>
      </c>
      <c r="K304" s="61">
        <v>325</v>
      </c>
      <c r="L304" s="49">
        <v>13514050.880000001</v>
      </c>
      <c r="M304" s="49">
        <v>0</v>
      </c>
      <c r="N304" s="49">
        <v>0</v>
      </c>
      <c r="O304" s="49">
        <v>0</v>
      </c>
      <c r="P304" s="49">
        <f t="shared" si="43"/>
        <v>13514050.880000001</v>
      </c>
      <c r="Q304" s="49">
        <f t="shared" si="44"/>
        <v>4017.7342371268883</v>
      </c>
      <c r="R304" s="49">
        <v>20124.66</v>
      </c>
      <c r="S304" s="62">
        <v>43100</v>
      </c>
    </row>
    <row r="305" spans="1:19" s="199" customFormat="1" ht="15" hidden="1" customHeight="1" x14ac:dyDescent="0.25">
      <c r="A305" s="37">
        <v>273</v>
      </c>
      <c r="B305" s="57" t="s">
        <v>296</v>
      </c>
      <c r="C305" s="58">
        <v>1983</v>
      </c>
      <c r="D305" s="40">
        <v>0</v>
      </c>
      <c r="E305" s="59" t="s">
        <v>1514</v>
      </c>
      <c r="F305" s="1" t="s">
        <v>28</v>
      </c>
      <c r="G305" s="40">
        <v>5</v>
      </c>
      <c r="H305" s="40">
        <v>4</v>
      </c>
      <c r="I305" s="60">
        <v>2901.1</v>
      </c>
      <c r="J305" s="60">
        <v>2636</v>
      </c>
      <c r="K305" s="61">
        <v>107</v>
      </c>
      <c r="L305" s="49">
        <v>6061806.3300000001</v>
      </c>
      <c r="M305" s="49">
        <v>0</v>
      </c>
      <c r="N305" s="49">
        <v>606180.64</v>
      </c>
      <c r="O305" s="49">
        <v>272781.28999999998</v>
      </c>
      <c r="P305" s="49">
        <f t="shared" si="43"/>
        <v>5182844.4000000004</v>
      </c>
      <c r="Q305" s="49">
        <f t="shared" si="44"/>
        <v>2299.6230386949924</v>
      </c>
      <c r="R305" s="49">
        <v>26754.720000000001</v>
      </c>
      <c r="S305" s="62">
        <v>43100</v>
      </c>
    </row>
    <row r="306" spans="1:19" s="199" customFormat="1" ht="15" hidden="1" customHeight="1" x14ac:dyDescent="0.25">
      <c r="A306" s="37">
        <v>274</v>
      </c>
      <c r="B306" s="57" t="s">
        <v>297</v>
      </c>
      <c r="C306" s="58">
        <v>1984</v>
      </c>
      <c r="D306" s="40">
        <v>0</v>
      </c>
      <c r="E306" s="59" t="s">
        <v>1514</v>
      </c>
      <c r="F306" s="1" t="s">
        <v>28</v>
      </c>
      <c r="G306" s="40">
        <v>2</v>
      </c>
      <c r="H306" s="40">
        <v>3</v>
      </c>
      <c r="I306" s="60">
        <v>755.6</v>
      </c>
      <c r="J306" s="60">
        <v>657.8</v>
      </c>
      <c r="K306" s="61">
        <v>31</v>
      </c>
      <c r="L306" s="49">
        <v>2344234.7000000002</v>
      </c>
      <c r="M306" s="49">
        <v>0</v>
      </c>
      <c r="N306" s="49">
        <f>ROUND(L306*10%,2)</f>
        <v>234423.47</v>
      </c>
      <c r="O306" s="49">
        <v>105490.57</v>
      </c>
      <c r="P306" s="49">
        <f t="shared" si="43"/>
        <v>2004320.6600000001</v>
      </c>
      <c r="Q306" s="49">
        <f t="shared" si="44"/>
        <v>3563.7499239890549</v>
      </c>
      <c r="R306" s="49">
        <v>26754.720000000001</v>
      </c>
      <c r="S306" s="62">
        <v>43100</v>
      </c>
    </row>
    <row r="307" spans="1:19" s="199" customFormat="1" ht="15" hidden="1" customHeight="1" x14ac:dyDescent="0.25">
      <c r="A307" s="37">
        <v>275</v>
      </c>
      <c r="B307" s="57" t="s">
        <v>298</v>
      </c>
      <c r="C307" s="58">
        <v>1987</v>
      </c>
      <c r="D307" s="40">
        <v>0</v>
      </c>
      <c r="E307" s="59" t="s">
        <v>1514</v>
      </c>
      <c r="F307" s="1" t="s">
        <v>28</v>
      </c>
      <c r="G307" s="40">
        <v>3</v>
      </c>
      <c r="H307" s="40">
        <v>2</v>
      </c>
      <c r="I307" s="60">
        <v>1215</v>
      </c>
      <c r="J307" s="60">
        <v>1115</v>
      </c>
      <c r="K307" s="61">
        <v>71</v>
      </c>
      <c r="L307" s="49">
        <v>1902341.59</v>
      </c>
      <c r="M307" s="49">
        <v>0</v>
      </c>
      <c r="N307" s="49">
        <f>ROUND(L307*10%,2)</f>
        <v>190234.16</v>
      </c>
      <c r="O307" s="49">
        <f>ROUND(N307*0.45,2)</f>
        <v>85605.37</v>
      </c>
      <c r="P307" s="49">
        <f t="shared" si="43"/>
        <v>1626502.06</v>
      </c>
      <c r="Q307" s="49">
        <f t="shared" si="44"/>
        <v>1706.1359551569508</v>
      </c>
      <c r="R307" s="49">
        <v>26754.720000000001</v>
      </c>
      <c r="S307" s="62">
        <v>43100</v>
      </c>
    </row>
    <row r="308" spans="1:19" s="199" customFormat="1" ht="15" hidden="1" customHeight="1" x14ac:dyDescent="0.25">
      <c r="A308" s="37">
        <v>276</v>
      </c>
      <c r="B308" s="57" t="s">
        <v>299</v>
      </c>
      <c r="C308" s="58">
        <v>1983</v>
      </c>
      <c r="D308" s="40">
        <v>0</v>
      </c>
      <c r="E308" s="59" t="s">
        <v>1514</v>
      </c>
      <c r="F308" s="1" t="s">
        <v>28</v>
      </c>
      <c r="G308" s="40">
        <v>2</v>
      </c>
      <c r="H308" s="40">
        <v>3</v>
      </c>
      <c r="I308" s="60">
        <v>750.5</v>
      </c>
      <c r="J308" s="60">
        <v>635.29999999999995</v>
      </c>
      <c r="K308" s="61">
        <v>32</v>
      </c>
      <c r="L308" s="49">
        <v>1979579.22</v>
      </c>
      <c r="M308" s="49">
        <v>0</v>
      </c>
      <c r="N308" s="49">
        <v>197957.93</v>
      </c>
      <c r="O308" s="49">
        <v>89081.07</v>
      </c>
      <c r="P308" s="49">
        <f t="shared" si="43"/>
        <v>1692540.22</v>
      </c>
      <c r="Q308" s="49">
        <f t="shared" si="44"/>
        <v>3115.9754761529989</v>
      </c>
      <c r="R308" s="49">
        <v>26754.720000000001</v>
      </c>
      <c r="S308" s="62">
        <v>43100</v>
      </c>
    </row>
    <row r="309" spans="1:19" s="199" customFormat="1" ht="15" hidden="1" customHeight="1" x14ac:dyDescent="0.25">
      <c r="A309" s="37">
        <v>277</v>
      </c>
      <c r="B309" s="57" t="s">
        <v>300</v>
      </c>
      <c r="C309" s="58">
        <v>1984</v>
      </c>
      <c r="D309" s="40">
        <v>0</v>
      </c>
      <c r="E309" s="59" t="s">
        <v>1514</v>
      </c>
      <c r="F309" s="1" t="s">
        <v>28</v>
      </c>
      <c r="G309" s="40">
        <v>2</v>
      </c>
      <c r="H309" s="40">
        <v>3</v>
      </c>
      <c r="I309" s="60">
        <v>700</v>
      </c>
      <c r="J309" s="60">
        <v>628</v>
      </c>
      <c r="K309" s="61">
        <v>30</v>
      </c>
      <c r="L309" s="49">
        <v>2018520.51</v>
      </c>
      <c r="M309" s="49">
        <v>0</v>
      </c>
      <c r="N309" s="49">
        <v>201852.06</v>
      </c>
      <c r="O309" s="49">
        <v>90833.42</v>
      </c>
      <c r="P309" s="49">
        <f t="shared" si="43"/>
        <v>1725835.03</v>
      </c>
      <c r="Q309" s="49">
        <f t="shared" si="44"/>
        <v>3214.2046337579618</v>
      </c>
      <c r="R309" s="49">
        <v>26754.720000000001</v>
      </c>
      <c r="S309" s="62">
        <v>43100</v>
      </c>
    </row>
    <row r="310" spans="1:19" s="90" customFormat="1" ht="12.75" hidden="1" customHeight="1" x14ac:dyDescent="0.25">
      <c r="A310" s="53"/>
      <c r="B310" s="50" t="s">
        <v>301</v>
      </c>
      <c r="C310" s="52"/>
      <c r="D310" s="53"/>
      <c r="E310" s="56"/>
      <c r="F310" s="53"/>
      <c r="G310" s="53"/>
      <c r="H310" s="53"/>
      <c r="I310" s="48">
        <f>SUM(I297:I309)</f>
        <v>39913.040000000001</v>
      </c>
      <c r="J310" s="48">
        <f>SUM(J297:J309)</f>
        <v>33456.230000000003</v>
      </c>
      <c r="K310" s="54">
        <f>SUM(K297:K309)</f>
        <v>1750</v>
      </c>
      <c r="L310" s="48">
        <f>ROUND(SUM(L297:L309),2)</f>
        <v>121377832.34</v>
      </c>
      <c r="M310" s="48">
        <f>ROUND(SUM(M297:M309),2)</f>
        <v>0</v>
      </c>
      <c r="N310" s="48">
        <v>10786378.16</v>
      </c>
      <c r="O310" s="48">
        <f>ROUND(SUM(O297:O309),2)</f>
        <v>4853870.2</v>
      </c>
      <c r="P310" s="48">
        <f>ROUND(SUM(P297:P309),2)</f>
        <v>105737583.98</v>
      </c>
      <c r="Q310" s="48">
        <f t="shared" si="44"/>
        <v>3627.9590479859803</v>
      </c>
      <c r="R310" s="48"/>
      <c r="S310" s="48"/>
    </row>
    <row r="311" spans="1:19" ht="15" hidden="1" customHeight="1" x14ac:dyDescent="0.25">
      <c r="A311" s="40"/>
      <c r="B311" s="55" t="s">
        <v>314</v>
      </c>
      <c r="C311" s="55"/>
      <c r="D311" s="40"/>
      <c r="E311" s="41"/>
      <c r="F311" s="40"/>
      <c r="G311" s="40"/>
      <c r="H311" s="40"/>
      <c r="I311" s="40"/>
      <c r="J311" s="40"/>
      <c r="K311" s="106"/>
      <c r="L311" s="49"/>
      <c r="M311" s="49"/>
      <c r="N311" s="49"/>
      <c r="O311" s="49"/>
      <c r="P311" s="49"/>
      <c r="Q311" s="49"/>
      <c r="R311" s="49"/>
      <c r="S311" s="40"/>
    </row>
    <row r="312" spans="1:19" s="116" customFormat="1" ht="12.75" hidden="1" customHeight="1" x14ac:dyDescent="0.25">
      <c r="A312" s="40">
        <v>278</v>
      </c>
      <c r="B312" s="57" t="s">
        <v>305</v>
      </c>
      <c r="C312" s="58">
        <v>1986</v>
      </c>
      <c r="D312" s="40">
        <v>0</v>
      </c>
      <c r="E312" s="59" t="s">
        <v>1514</v>
      </c>
      <c r="F312" s="1" t="s">
        <v>51</v>
      </c>
      <c r="G312" s="40">
        <v>2</v>
      </c>
      <c r="H312" s="40">
        <v>2</v>
      </c>
      <c r="I312" s="60">
        <v>810.2</v>
      </c>
      <c r="J312" s="60">
        <v>735.7</v>
      </c>
      <c r="K312" s="61">
        <v>31</v>
      </c>
      <c r="L312" s="49">
        <v>1401405.1</v>
      </c>
      <c r="M312" s="49">
        <v>0</v>
      </c>
      <c r="N312" s="49">
        <f>ROUND(L312*10%,2)</f>
        <v>140140.51</v>
      </c>
      <c r="O312" s="49">
        <v>63063.22</v>
      </c>
      <c r="P312" s="49">
        <f t="shared" ref="P312:P322" si="47">L312-(M312+N312+O312)</f>
        <v>1198201.3700000001</v>
      </c>
      <c r="Q312" s="49">
        <f t="shared" ref="Q312:Q323" si="48">L312/J312</f>
        <v>1904.859453581623</v>
      </c>
      <c r="R312" s="49">
        <v>10225.51</v>
      </c>
      <c r="S312" s="62">
        <v>43100</v>
      </c>
    </row>
    <row r="313" spans="1:19" s="116" customFormat="1" ht="12.75" hidden="1" customHeight="1" x14ac:dyDescent="0.25">
      <c r="A313" s="40">
        <v>279</v>
      </c>
      <c r="B313" s="57" t="s">
        <v>302</v>
      </c>
      <c r="C313" s="58">
        <v>1978</v>
      </c>
      <c r="D313" s="40">
        <v>0</v>
      </c>
      <c r="E313" s="59" t="s">
        <v>1514</v>
      </c>
      <c r="F313" s="1" t="s">
        <v>51</v>
      </c>
      <c r="G313" s="40">
        <v>2</v>
      </c>
      <c r="H313" s="40">
        <v>3</v>
      </c>
      <c r="I313" s="60">
        <v>883.3</v>
      </c>
      <c r="J313" s="60">
        <v>739.9</v>
      </c>
      <c r="K313" s="61">
        <v>36</v>
      </c>
      <c r="L313" s="49">
        <v>2491584.4700000002</v>
      </c>
      <c r="M313" s="49">
        <v>0</v>
      </c>
      <c r="N313" s="49">
        <f>ROUND(L313*10%,2)</f>
        <v>249158.45</v>
      </c>
      <c r="O313" s="49">
        <v>112121.31</v>
      </c>
      <c r="P313" s="49">
        <f t="shared" si="47"/>
        <v>2130304.71</v>
      </c>
      <c r="Q313" s="49">
        <f t="shared" si="48"/>
        <v>3367.461102851737</v>
      </c>
      <c r="R313" s="49">
        <v>10225.51</v>
      </c>
      <c r="S313" s="62">
        <v>43100</v>
      </c>
    </row>
    <row r="314" spans="1:19" s="116" customFormat="1" ht="12.75" hidden="1" customHeight="1" x14ac:dyDescent="0.25">
      <c r="A314" s="40">
        <v>280</v>
      </c>
      <c r="B314" s="57" t="s">
        <v>303</v>
      </c>
      <c r="C314" s="58">
        <v>1980</v>
      </c>
      <c r="D314" s="40">
        <v>0</v>
      </c>
      <c r="E314" s="59" t="s">
        <v>1514</v>
      </c>
      <c r="F314" s="1" t="s">
        <v>51</v>
      </c>
      <c r="G314" s="40">
        <v>2</v>
      </c>
      <c r="H314" s="40">
        <v>3</v>
      </c>
      <c r="I314" s="60">
        <v>851.7</v>
      </c>
      <c r="J314" s="60">
        <v>734.6</v>
      </c>
      <c r="K314" s="61">
        <v>38</v>
      </c>
      <c r="L314" s="49">
        <v>990990.16</v>
      </c>
      <c r="M314" s="49">
        <v>0</v>
      </c>
      <c r="N314" s="49">
        <v>0</v>
      </c>
      <c r="O314" s="49">
        <v>44594.57</v>
      </c>
      <c r="P314" s="49">
        <f t="shared" si="47"/>
        <v>946395.59000000008</v>
      </c>
      <c r="Q314" s="49">
        <f t="shared" si="48"/>
        <v>1349.0200925673837</v>
      </c>
      <c r="R314" s="49">
        <v>10225.51</v>
      </c>
      <c r="S314" s="62">
        <v>43100</v>
      </c>
    </row>
    <row r="315" spans="1:19" s="3" customFormat="1" ht="12.75" hidden="1" customHeight="1" x14ac:dyDescent="0.25">
      <c r="A315" s="40">
        <v>281</v>
      </c>
      <c r="B315" s="57" t="s">
        <v>304</v>
      </c>
      <c r="C315" s="58">
        <v>1980</v>
      </c>
      <c r="D315" s="40">
        <v>0</v>
      </c>
      <c r="E315" s="59" t="s">
        <v>1514</v>
      </c>
      <c r="F315" s="1" t="s">
        <v>51</v>
      </c>
      <c r="G315" s="40">
        <v>2</v>
      </c>
      <c r="H315" s="40">
        <v>3</v>
      </c>
      <c r="I315" s="60">
        <v>865.4</v>
      </c>
      <c r="J315" s="60">
        <v>714.2</v>
      </c>
      <c r="K315" s="61">
        <v>24</v>
      </c>
      <c r="L315" s="49">
        <v>990109.88</v>
      </c>
      <c r="M315" s="49">
        <v>0</v>
      </c>
      <c r="N315" s="49">
        <v>0</v>
      </c>
      <c r="O315" s="49">
        <v>44554.96</v>
      </c>
      <c r="P315" s="49">
        <f t="shared" si="47"/>
        <v>945554.92</v>
      </c>
      <c r="Q315" s="49">
        <f t="shared" si="48"/>
        <v>1386.3201904228506</v>
      </c>
      <c r="R315" s="49">
        <v>10225.51</v>
      </c>
      <c r="S315" s="62">
        <v>43100</v>
      </c>
    </row>
    <row r="316" spans="1:19" s="116" customFormat="1" ht="12.75" hidden="1" customHeight="1" x14ac:dyDescent="0.25">
      <c r="A316" s="40">
        <v>282</v>
      </c>
      <c r="B316" s="57" t="s">
        <v>306</v>
      </c>
      <c r="C316" s="58">
        <v>1983</v>
      </c>
      <c r="D316" s="40">
        <v>0</v>
      </c>
      <c r="E316" s="59" t="s">
        <v>1514</v>
      </c>
      <c r="F316" s="1" t="s">
        <v>51</v>
      </c>
      <c r="G316" s="40">
        <v>2</v>
      </c>
      <c r="H316" s="40">
        <v>3</v>
      </c>
      <c r="I316" s="60">
        <v>812.1</v>
      </c>
      <c r="J316" s="60">
        <v>729.6</v>
      </c>
      <c r="K316" s="61">
        <v>61</v>
      </c>
      <c r="L316" s="49">
        <v>1479194.13</v>
      </c>
      <c r="M316" s="49">
        <v>0</v>
      </c>
      <c r="N316" s="49">
        <v>0</v>
      </c>
      <c r="O316" s="49">
        <v>66563.73</v>
      </c>
      <c r="P316" s="49">
        <f t="shared" si="47"/>
        <v>1412630.4</v>
      </c>
      <c r="Q316" s="49">
        <f t="shared" si="48"/>
        <v>2027.4042351973683</v>
      </c>
      <c r="R316" s="49">
        <v>10225.51</v>
      </c>
      <c r="S316" s="62">
        <v>43100</v>
      </c>
    </row>
    <row r="317" spans="1:19" s="116" customFormat="1" ht="12.75" hidden="1" customHeight="1" x14ac:dyDescent="0.25">
      <c r="A317" s="40">
        <v>283</v>
      </c>
      <c r="B317" s="57" t="s">
        <v>307</v>
      </c>
      <c r="C317" s="58">
        <v>1983</v>
      </c>
      <c r="D317" s="40">
        <v>0</v>
      </c>
      <c r="E317" s="59" t="s">
        <v>1514</v>
      </c>
      <c r="F317" s="1" t="s">
        <v>51</v>
      </c>
      <c r="G317" s="40">
        <v>2</v>
      </c>
      <c r="H317" s="40">
        <v>3</v>
      </c>
      <c r="I317" s="60">
        <v>809.7</v>
      </c>
      <c r="J317" s="60">
        <v>727.2</v>
      </c>
      <c r="K317" s="61">
        <v>50</v>
      </c>
      <c r="L317" s="49">
        <v>1573393.34</v>
      </c>
      <c r="M317" s="49">
        <v>0</v>
      </c>
      <c r="N317" s="49">
        <v>0</v>
      </c>
      <c r="O317" s="49">
        <v>70802.710000000006</v>
      </c>
      <c r="P317" s="49">
        <f t="shared" si="47"/>
        <v>1502590.6300000001</v>
      </c>
      <c r="Q317" s="49">
        <f t="shared" si="48"/>
        <v>2163.6322057205721</v>
      </c>
      <c r="R317" s="49">
        <v>10225.51</v>
      </c>
      <c r="S317" s="62">
        <v>43100</v>
      </c>
    </row>
    <row r="318" spans="1:19" s="116" customFormat="1" ht="12.75" hidden="1" customHeight="1" x14ac:dyDescent="0.25">
      <c r="A318" s="40">
        <v>284</v>
      </c>
      <c r="B318" s="57" t="s">
        <v>308</v>
      </c>
      <c r="C318" s="58">
        <v>2000</v>
      </c>
      <c r="D318" s="40">
        <v>0</v>
      </c>
      <c r="E318" s="59" t="s">
        <v>1514</v>
      </c>
      <c r="F318" s="1" t="s">
        <v>28</v>
      </c>
      <c r="G318" s="40">
        <v>3</v>
      </c>
      <c r="H318" s="40">
        <v>3</v>
      </c>
      <c r="I318" s="60">
        <v>1795.5</v>
      </c>
      <c r="J318" s="60">
        <v>1682.6</v>
      </c>
      <c r="K318" s="61">
        <v>27</v>
      </c>
      <c r="L318" s="49">
        <v>4733934.93</v>
      </c>
      <c r="M318" s="49">
        <v>0</v>
      </c>
      <c r="N318" s="49">
        <v>0</v>
      </c>
      <c r="O318" s="49">
        <v>0</v>
      </c>
      <c r="P318" s="49">
        <f t="shared" si="47"/>
        <v>4733934.93</v>
      </c>
      <c r="Q318" s="49">
        <f t="shared" si="48"/>
        <v>2813.4642398668725</v>
      </c>
      <c r="R318" s="49">
        <v>26754.720000000001</v>
      </c>
      <c r="S318" s="62">
        <v>43100</v>
      </c>
    </row>
    <row r="319" spans="1:19" s="116" customFormat="1" ht="12.75" hidden="1" customHeight="1" x14ac:dyDescent="0.25">
      <c r="A319" s="40">
        <v>285</v>
      </c>
      <c r="B319" s="57" t="s">
        <v>309</v>
      </c>
      <c r="C319" s="58">
        <v>2008</v>
      </c>
      <c r="D319" s="40">
        <v>0</v>
      </c>
      <c r="E319" s="59" t="s">
        <v>1514</v>
      </c>
      <c r="F319" s="1" t="s">
        <v>66</v>
      </c>
      <c r="G319" s="40">
        <v>3</v>
      </c>
      <c r="H319" s="40">
        <v>2</v>
      </c>
      <c r="I319" s="60">
        <v>1454.79</v>
      </c>
      <c r="J319" s="60">
        <v>1328.79</v>
      </c>
      <c r="K319" s="61">
        <v>64</v>
      </c>
      <c r="L319" s="49">
        <v>3296137.67</v>
      </c>
      <c r="M319" s="49">
        <v>0</v>
      </c>
      <c r="N319" s="49">
        <v>0</v>
      </c>
      <c r="O319" s="49">
        <f>ROUND(L319*0.045,2)</f>
        <v>148326.20000000001</v>
      </c>
      <c r="P319" s="49">
        <f t="shared" si="47"/>
        <v>3147811.4699999997</v>
      </c>
      <c r="Q319" s="49">
        <f t="shared" si="48"/>
        <v>2480.5557462051943</v>
      </c>
      <c r="R319" s="49">
        <v>16848.400000000001</v>
      </c>
      <c r="S319" s="62">
        <v>43100</v>
      </c>
    </row>
    <row r="320" spans="1:19" s="116" customFormat="1" ht="12.75" hidden="1" customHeight="1" x14ac:dyDescent="0.25">
      <c r="A320" s="40">
        <v>286</v>
      </c>
      <c r="B320" s="57" t="s">
        <v>310</v>
      </c>
      <c r="C320" s="58">
        <v>1980</v>
      </c>
      <c r="D320" s="40">
        <v>0</v>
      </c>
      <c r="E320" s="59" t="s">
        <v>1514</v>
      </c>
      <c r="F320" s="1" t="s">
        <v>51</v>
      </c>
      <c r="G320" s="40">
        <v>2</v>
      </c>
      <c r="H320" s="40">
        <v>3</v>
      </c>
      <c r="I320" s="60">
        <v>782.1</v>
      </c>
      <c r="J320" s="60">
        <v>713.2</v>
      </c>
      <c r="K320" s="61">
        <v>44</v>
      </c>
      <c r="L320" s="49">
        <v>1669929.77</v>
      </c>
      <c r="M320" s="49">
        <v>0</v>
      </c>
      <c r="N320" s="49">
        <v>0</v>
      </c>
      <c r="O320" s="49">
        <v>70851.81</v>
      </c>
      <c r="P320" s="49">
        <f t="shared" si="47"/>
        <v>1599077.96</v>
      </c>
      <c r="Q320" s="49">
        <f t="shared" si="48"/>
        <v>2341.4606982613573</v>
      </c>
      <c r="R320" s="49">
        <v>10225.51</v>
      </c>
      <c r="S320" s="62">
        <v>43100</v>
      </c>
    </row>
    <row r="321" spans="1:19" s="116" customFormat="1" ht="12.75" hidden="1" customHeight="1" x14ac:dyDescent="0.25">
      <c r="A321" s="40">
        <v>287</v>
      </c>
      <c r="B321" s="57" t="s">
        <v>311</v>
      </c>
      <c r="C321" s="58">
        <v>1990</v>
      </c>
      <c r="D321" s="40">
        <v>0</v>
      </c>
      <c r="E321" s="59" t="s">
        <v>1514</v>
      </c>
      <c r="F321" s="1" t="s">
        <v>51</v>
      </c>
      <c r="G321" s="40">
        <v>2</v>
      </c>
      <c r="H321" s="40">
        <v>3</v>
      </c>
      <c r="I321" s="60">
        <v>844.8</v>
      </c>
      <c r="J321" s="60">
        <v>758.64</v>
      </c>
      <c r="K321" s="61">
        <v>28</v>
      </c>
      <c r="L321" s="49">
        <v>1739214.43</v>
      </c>
      <c r="M321" s="49">
        <v>0</v>
      </c>
      <c r="N321" s="49">
        <v>0</v>
      </c>
      <c r="O321" s="49">
        <v>76761.38</v>
      </c>
      <c r="P321" s="49">
        <f t="shared" si="47"/>
        <v>1662453.0499999998</v>
      </c>
      <c r="Q321" s="49">
        <f t="shared" si="48"/>
        <v>2292.5424839185912</v>
      </c>
      <c r="R321" s="49">
        <v>10225.51</v>
      </c>
      <c r="S321" s="62">
        <v>43100</v>
      </c>
    </row>
    <row r="322" spans="1:19" s="116" customFormat="1" ht="12.75" hidden="1" customHeight="1" x14ac:dyDescent="0.25">
      <c r="A322" s="40">
        <v>288</v>
      </c>
      <c r="B322" s="57" t="s">
        <v>312</v>
      </c>
      <c r="C322" s="58">
        <v>1991</v>
      </c>
      <c r="D322" s="59">
        <v>0</v>
      </c>
      <c r="E322" s="59" t="s">
        <v>1514</v>
      </c>
      <c r="F322" s="1" t="s">
        <v>66</v>
      </c>
      <c r="G322" s="40">
        <v>5</v>
      </c>
      <c r="H322" s="40">
        <v>7</v>
      </c>
      <c r="I322" s="60">
        <v>5307.66</v>
      </c>
      <c r="J322" s="60">
        <v>5307.66</v>
      </c>
      <c r="K322" s="61">
        <v>243</v>
      </c>
      <c r="L322" s="49">
        <v>9778166.8900000006</v>
      </c>
      <c r="M322" s="49">
        <v>0</v>
      </c>
      <c r="N322" s="49">
        <v>0</v>
      </c>
      <c r="O322" s="49">
        <v>0</v>
      </c>
      <c r="P322" s="49">
        <f t="shared" si="47"/>
        <v>9778166.8900000006</v>
      </c>
      <c r="Q322" s="49">
        <f t="shared" si="48"/>
        <v>1842.2745409464812</v>
      </c>
      <c r="R322" s="49">
        <v>16848.400000000001</v>
      </c>
      <c r="S322" s="62">
        <v>43100</v>
      </c>
    </row>
    <row r="323" spans="1:19" s="90" customFormat="1" ht="12.75" hidden="1" customHeight="1" x14ac:dyDescent="0.25">
      <c r="A323" s="53"/>
      <c r="B323" s="55" t="s">
        <v>313</v>
      </c>
      <c r="C323" s="55"/>
      <c r="D323" s="46"/>
      <c r="E323" s="46"/>
      <c r="F323" s="53"/>
      <c r="G323" s="53"/>
      <c r="H323" s="53"/>
      <c r="I323" s="48">
        <f t="shared" ref="I323:P323" si="49">SUM(I312:I322)</f>
        <v>15217.249999999998</v>
      </c>
      <c r="J323" s="48">
        <f t="shared" si="49"/>
        <v>14172.089999999998</v>
      </c>
      <c r="K323" s="54">
        <f t="shared" si="49"/>
        <v>646</v>
      </c>
      <c r="L323" s="48">
        <f>SUM(L312:L322)</f>
        <v>30144060.77</v>
      </c>
      <c r="M323" s="48">
        <f t="shared" si="49"/>
        <v>0</v>
      </c>
      <c r="N323" s="48">
        <v>389298.96</v>
      </c>
      <c r="O323" s="48">
        <f t="shared" si="49"/>
        <v>697639.89</v>
      </c>
      <c r="P323" s="48">
        <f t="shared" si="49"/>
        <v>29057121.920000002</v>
      </c>
      <c r="Q323" s="48">
        <f t="shared" si="48"/>
        <v>2127.0017880213859</v>
      </c>
      <c r="R323" s="48"/>
      <c r="S323" s="48"/>
    </row>
    <row r="324" spans="1:19" s="90" customFormat="1" ht="15" hidden="1" customHeight="1" x14ac:dyDescent="0.25">
      <c r="A324" s="53"/>
      <c r="B324" s="50" t="s">
        <v>315</v>
      </c>
      <c r="C324" s="52"/>
      <c r="D324" s="53"/>
      <c r="E324" s="56"/>
      <c r="F324" s="53"/>
      <c r="G324" s="53"/>
      <c r="H324" s="53"/>
      <c r="I324" s="48"/>
      <c r="J324" s="48"/>
      <c r="K324" s="54"/>
      <c r="L324" s="48"/>
      <c r="M324" s="48"/>
      <c r="N324" s="48"/>
      <c r="O324" s="48"/>
      <c r="P324" s="48"/>
      <c r="Q324" s="48"/>
      <c r="R324" s="48"/>
      <c r="S324" s="100"/>
    </row>
    <row r="325" spans="1:19" s="90" customFormat="1" ht="15" hidden="1" customHeight="1" x14ac:dyDescent="0.25">
      <c r="A325" s="37">
        <v>289</v>
      </c>
      <c r="B325" s="57" t="s">
        <v>202</v>
      </c>
      <c r="C325" s="58">
        <v>1989</v>
      </c>
      <c r="D325" s="40">
        <v>0</v>
      </c>
      <c r="E325" s="59" t="s">
        <v>1514</v>
      </c>
      <c r="F325" s="1" t="s">
        <v>66</v>
      </c>
      <c r="G325" s="40">
        <v>5</v>
      </c>
      <c r="H325" s="40">
        <v>6</v>
      </c>
      <c r="I325" s="60">
        <v>12556.4</v>
      </c>
      <c r="J325" s="60">
        <v>7390.7</v>
      </c>
      <c r="K325" s="61">
        <v>422</v>
      </c>
      <c r="L325" s="49">
        <v>1855957.7</v>
      </c>
      <c r="M325" s="49">
        <v>0</v>
      </c>
      <c r="N325" s="49">
        <v>0</v>
      </c>
      <c r="O325" s="49">
        <v>50000</v>
      </c>
      <c r="P325" s="49">
        <f t="shared" ref="P325:P335" si="50">L325-(M325+N325+O325)</f>
        <v>1805957.7</v>
      </c>
      <c r="Q325" s="49">
        <f t="shared" ref="Q325:Q336" si="51">L325/J325</f>
        <v>251.12069222130515</v>
      </c>
      <c r="R325" s="49">
        <v>16848.400000000001</v>
      </c>
      <c r="S325" s="62">
        <v>43100</v>
      </c>
    </row>
    <row r="326" spans="1:19" s="3" customFormat="1" ht="12.75" hidden="1" customHeight="1" x14ac:dyDescent="0.25">
      <c r="A326" s="37">
        <v>290</v>
      </c>
      <c r="B326" s="57" t="s">
        <v>316</v>
      </c>
      <c r="C326" s="58">
        <v>1995</v>
      </c>
      <c r="D326" s="40">
        <v>0</v>
      </c>
      <c r="E326" s="59" t="s">
        <v>1514</v>
      </c>
      <c r="F326" s="1" t="s">
        <v>66</v>
      </c>
      <c r="G326" s="40">
        <v>5</v>
      </c>
      <c r="H326" s="40">
        <v>3</v>
      </c>
      <c r="I326" s="60">
        <v>6368.4</v>
      </c>
      <c r="J326" s="60">
        <v>3733.68</v>
      </c>
      <c r="K326" s="61">
        <v>198</v>
      </c>
      <c r="L326" s="49">
        <v>2722831.08</v>
      </c>
      <c r="M326" s="49">
        <v>0</v>
      </c>
      <c r="N326" s="49">
        <v>0</v>
      </c>
      <c r="O326" s="49">
        <v>30000</v>
      </c>
      <c r="P326" s="49">
        <f t="shared" si="50"/>
        <v>2692831.08</v>
      </c>
      <c r="Q326" s="49">
        <f t="shared" si="51"/>
        <v>729.26203638233596</v>
      </c>
      <c r="R326" s="49">
        <v>16848.400000000001</v>
      </c>
      <c r="S326" s="62">
        <v>43100</v>
      </c>
    </row>
    <row r="327" spans="1:19" s="3" customFormat="1" ht="12.75" hidden="1" customHeight="1" x14ac:dyDescent="0.25">
      <c r="A327" s="37">
        <v>291</v>
      </c>
      <c r="B327" s="57" t="s">
        <v>317</v>
      </c>
      <c r="C327" s="58">
        <v>2001</v>
      </c>
      <c r="D327" s="40">
        <v>0</v>
      </c>
      <c r="E327" s="59" t="s">
        <v>1514</v>
      </c>
      <c r="F327" s="1" t="s">
        <v>66</v>
      </c>
      <c r="G327" s="40">
        <v>5</v>
      </c>
      <c r="H327" s="40">
        <v>5</v>
      </c>
      <c r="I327" s="60">
        <v>9985.2000000000007</v>
      </c>
      <c r="J327" s="60">
        <v>6112.9</v>
      </c>
      <c r="K327" s="61">
        <v>365</v>
      </c>
      <c r="L327" s="49">
        <v>4548190.43</v>
      </c>
      <c r="M327" s="49">
        <v>0</v>
      </c>
      <c r="N327" s="49">
        <v>0</v>
      </c>
      <c r="O327" s="49">
        <v>30000</v>
      </c>
      <c r="P327" s="49">
        <f t="shared" si="50"/>
        <v>4518190.43</v>
      </c>
      <c r="Q327" s="49">
        <f t="shared" si="51"/>
        <v>744.03154476598672</v>
      </c>
      <c r="R327" s="49">
        <v>16848.400000000001</v>
      </c>
      <c r="S327" s="62">
        <v>43100</v>
      </c>
    </row>
    <row r="328" spans="1:19" s="3" customFormat="1" ht="15" hidden="1" customHeight="1" x14ac:dyDescent="0.25">
      <c r="A328" s="37">
        <v>292</v>
      </c>
      <c r="B328" s="57" t="s">
        <v>228</v>
      </c>
      <c r="C328" s="58">
        <v>1986</v>
      </c>
      <c r="D328" s="40">
        <v>0</v>
      </c>
      <c r="E328" s="59" t="s">
        <v>1514</v>
      </c>
      <c r="F328" s="1" t="s">
        <v>66</v>
      </c>
      <c r="G328" s="40">
        <v>5</v>
      </c>
      <c r="H328" s="40">
        <v>6</v>
      </c>
      <c r="I328" s="60">
        <v>12512.7</v>
      </c>
      <c r="J328" s="60">
        <v>7400.2</v>
      </c>
      <c r="K328" s="61">
        <v>401</v>
      </c>
      <c r="L328" s="49">
        <v>8608109.4499999993</v>
      </c>
      <c r="M328" s="49">
        <v>0</v>
      </c>
      <c r="N328" s="49">
        <v>0</v>
      </c>
      <c r="O328" s="49">
        <v>20000</v>
      </c>
      <c r="P328" s="49">
        <f t="shared" si="50"/>
        <v>8588109.4499999993</v>
      </c>
      <c r="Q328" s="49">
        <f t="shared" si="51"/>
        <v>1163.2265952271559</v>
      </c>
      <c r="R328" s="49">
        <v>16848.400000000001</v>
      </c>
      <c r="S328" s="62">
        <v>43100</v>
      </c>
    </row>
    <row r="329" spans="1:19" s="3" customFormat="1" ht="15" hidden="1" customHeight="1" x14ac:dyDescent="0.25">
      <c r="A329" s="37">
        <v>293</v>
      </c>
      <c r="B329" s="57" t="s">
        <v>318</v>
      </c>
      <c r="C329" s="58">
        <v>1991</v>
      </c>
      <c r="D329" s="40">
        <v>0</v>
      </c>
      <c r="E329" s="59" t="s">
        <v>1514</v>
      </c>
      <c r="F329" s="1" t="s">
        <v>66</v>
      </c>
      <c r="G329" s="40">
        <v>5</v>
      </c>
      <c r="H329" s="40">
        <v>4</v>
      </c>
      <c r="I329" s="60">
        <v>8352</v>
      </c>
      <c r="J329" s="60">
        <v>4923.3</v>
      </c>
      <c r="K329" s="61">
        <v>278</v>
      </c>
      <c r="L329" s="49">
        <v>1195993.76</v>
      </c>
      <c r="M329" s="49">
        <v>0</v>
      </c>
      <c r="N329" s="49">
        <v>0</v>
      </c>
      <c r="O329" s="49">
        <v>36635.01</v>
      </c>
      <c r="P329" s="49">
        <f t="shared" si="50"/>
        <v>1159358.75</v>
      </c>
      <c r="Q329" s="49">
        <f t="shared" si="51"/>
        <v>242.92522495074442</v>
      </c>
      <c r="R329" s="49">
        <v>16848.400000000001</v>
      </c>
      <c r="S329" s="62">
        <v>43100</v>
      </c>
    </row>
    <row r="330" spans="1:19" s="3" customFormat="1" ht="15" hidden="1" customHeight="1" x14ac:dyDescent="0.25">
      <c r="A330" s="37">
        <v>294</v>
      </c>
      <c r="B330" s="57" t="s">
        <v>319</v>
      </c>
      <c r="C330" s="58">
        <v>1987</v>
      </c>
      <c r="D330" s="40">
        <v>0</v>
      </c>
      <c r="E330" s="59" t="s">
        <v>1514</v>
      </c>
      <c r="F330" s="1" t="s">
        <v>66</v>
      </c>
      <c r="G330" s="40">
        <v>5</v>
      </c>
      <c r="H330" s="40">
        <v>6</v>
      </c>
      <c r="I330" s="60">
        <v>12462.3</v>
      </c>
      <c r="J330" s="60">
        <v>7278.8</v>
      </c>
      <c r="K330" s="61">
        <v>386</v>
      </c>
      <c r="L330" s="49">
        <v>1649903.23</v>
      </c>
      <c r="M330" s="49">
        <v>0</v>
      </c>
      <c r="N330" s="49">
        <v>0</v>
      </c>
      <c r="O330" s="49">
        <v>0</v>
      </c>
      <c r="P330" s="49">
        <f t="shared" si="50"/>
        <v>1649903.23</v>
      </c>
      <c r="Q330" s="49">
        <f t="shared" si="51"/>
        <v>226.67242265208549</v>
      </c>
      <c r="R330" s="49">
        <v>16848.400000000001</v>
      </c>
      <c r="S330" s="62">
        <v>43100</v>
      </c>
    </row>
    <row r="331" spans="1:19" s="3" customFormat="1" ht="15" hidden="1" customHeight="1" x14ac:dyDescent="0.25">
      <c r="A331" s="37">
        <v>295</v>
      </c>
      <c r="B331" s="57" t="s">
        <v>320</v>
      </c>
      <c r="C331" s="58">
        <v>1990</v>
      </c>
      <c r="D331" s="40">
        <v>0</v>
      </c>
      <c r="E331" s="59" t="s">
        <v>1514</v>
      </c>
      <c r="F331" s="1" t="s">
        <v>66</v>
      </c>
      <c r="G331" s="40">
        <v>5</v>
      </c>
      <c r="H331" s="40">
        <v>3</v>
      </c>
      <c r="I331" s="60">
        <v>9023.2000000000007</v>
      </c>
      <c r="J331" s="60">
        <v>5228.7</v>
      </c>
      <c r="K331" s="61">
        <v>296</v>
      </c>
      <c r="L331" s="49">
        <v>5549396.5099999998</v>
      </c>
      <c r="M331" s="49">
        <v>0</v>
      </c>
      <c r="N331" s="49">
        <v>0</v>
      </c>
      <c r="O331" s="49">
        <v>0</v>
      </c>
      <c r="P331" s="49">
        <f t="shared" si="50"/>
        <v>5549396.5099999998</v>
      </c>
      <c r="Q331" s="49">
        <f t="shared" si="51"/>
        <v>1061.3338898770248</v>
      </c>
      <c r="R331" s="49">
        <v>16848.400000000001</v>
      </c>
      <c r="S331" s="62">
        <v>43100</v>
      </c>
    </row>
    <row r="332" spans="1:19" s="3" customFormat="1" ht="15" hidden="1" customHeight="1" x14ac:dyDescent="0.25">
      <c r="A332" s="37">
        <v>296</v>
      </c>
      <c r="B332" s="57" t="s">
        <v>321</v>
      </c>
      <c r="C332" s="58">
        <v>1990</v>
      </c>
      <c r="D332" s="40">
        <v>0</v>
      </c>
      <c r="E332" s="59" t="s">
        <v>1514</v>
      </c>
      <c r="F332" s="1" t="s">
        <v>66</v>
      </c>
      <c r="G332" s="40">
        <v>5</v>
      </c>
      <c r="H332" s="40">
        <v>3</v>
      </c>
      <c r="I332" s="60">
        <v>8985.9</v>
      </c>
      <c r="J332" s="60">
        <v>5172.7</v>
      </c>
      <c r="K332" s="61">
        <v>282</v>
      </c>
      <c r="L332" s="49">
        <v>5544347.4699999997</v>
      </c>
      <c r="M332" s="49">
        <v>0</v>
      </c>
      <c r="N332" s="49">
        <v>0</v>
      </c>
      <c r="O332" s="49">
        <v>0</v>
      </c>
      <c r="P332" s="49">
        <f t="shared" si="50"/>
        <v>5544347.4699999997</v>
      </c>
      <c r="Q332" s="49">
        <f t="shared" si="51"/>
        <v>1071.8478686179365</v>
      </c>
      <c r="R332" s="49">
        <v>16848.400000000001</v>
      </c>
      <c r="S332" s="62">
        <v>43100</v>
      </c>
    </row>
    <row r="333" spans="1:19" ht="15" hidden="1" customHeight="1" x14ac:dyDescent="0.25">
      <c r="A333" s="37">
        <v>297</v>
      </c>
      <c r="B333" s="57" t="s">
        <v>322</v>
      </c>
      <c r="C333" s="58">
        <v>1987</v>
      </c>
      <c r="D333" s="40">
        <v>0</v>
      </c>
      <c r="E333" s="59" t="s">
        <v>1514</v>
      </c>
      <c r="F333" s="1" t="s">
        <v>66</v>
      </c>
      <c r="G333" s="40">
        <v>5</v>
      </c>
      <c r="H333" s="40">
        <v>6</v>
      </c>
      <c r="I333" s="60">
        <v>12540.8</v>
      </c>
      <c r="J333" s="60">
        <v>7170.5</v>
      </c>
      <c r="K333" s="61">
        <v>403</v>
      </c>
      <c r="L333" s="49">
        <v>3358095.96</v>
      </c>
      <c r="M333" s="49">
        <v>0</v>
      </c>
      <c r="N333" s="49">
        <v>0</v>
      </c>
      <c r="O333" s="49">
        <v>0</v>
      </c>
      <c r="P333" s="49">
        <f t="shared" si="50"/>
        <v>3358095.96</v>
      </c>
      <c r="Q333" s="49">
        <f t="shared" si="51"/>
        <v>468.32103200613625</v>
      </c>
      <c r="R333" s="49">
        <v>16848.400000000001</v>
      </c>
      <c r="S333" s="62">
        <v>43100</v>
      </c>
    </row>
    <row r="334" spans="1:19" s="116" customFormat="1" ht="12.75" hidden="1" customHeight="1" x14ac:dyDescent="0.25">
      <c r="A334" s="37">
        <v>298</v>
      </c>
      <c r="B334" s="57" t="s">
        <v>323</v>
      </c>
      <c r="C334" s="58">
        <v>1985</v>
      </c>
      <c r="D334" s="40">
        <v>0</v>
      </c>
      <c r="E334" s="59" t="s">
        <v>1514</v>
      </c>
      <c r="F334" s="1" t="s">
        <v>66</v>
      </c>
      <c r="G334" s="40">
        <v>5</v>
      </c>
      <c r="H334" s="40">
        <v>6</v>
      </c>
      <c r="I334" s="60">
        <v>12306.2</v>
      </c>
      <c r="J334" s="60">
        <v>7251.28</v>
      </c>
      <c r="K334" s="61">
        <v>402</v>
      </c>
      <c r="L334" s="49">
        <v>3031094.65</v>
      </c>
      <c r="M334" s="49">
        <v>0</v>
      </c>
      <c r="N334" s="49">
        <v>0</v>
      </c>
      <c r="O334" s="49">
        <v>0</v>
      </c>
      <c r="P334" s="49">
        <f t="shared" si="50"/>
        <v>3031094.65</v>
      </c>
      <c r="Q334" s="49">
        <f t="shared" si="51"/>
        <v>418.0082206176013</v>
      </c>
      <c r="R334" s="49">
        <v>16848.400000000001</v>
      </c>
      <c r="S334" s="62">
        <v>43100</v>
      </c>
    </row>
    <row r="335" spans="1:19" s="116" customFormat="1" ht="12.75" hidden="1" customHeight="1" x14ac:dyDescent="0.25">
      <c r="A335" s="37">
        <v>299</v>
      </c>
      <c r="B335" s="57" t="s">
        <v>324</v>
      </c>
      <c r="C335" s="58">
        <v>1987</v>
      </c>
      <c r="D335" s="40">
        <v>0</v>
      </c>
      <c r="E335" s="59" t="s">
        <v>1514</v>
      </c>
      <c r="F335" s="1" t="s">
        <v>66</v>
      </c>
      <c r="G335" s="40">
        <v>5</v>
      </c>
      <c r="H335" s="40">
        <v>6</v>
      </c>
      <c r="I335" s="60">
        <v>12501.5</v>
      </c>
      <c r="J335" s="60">
        <v>7339.7</v>
      </c>
      <c r="K335" s="61">
        <v>384</v>
      </c>
      <c r="L335" s="49">
        <v>4021394.13</v>
      </c>
      <c r="M335" s="49">
        <v>0</v>
      </c>
      <c r="N335" s="49">
        <v>0</v>
      </c>
      <c r="O335" s="49">
        <v>0</v>
      </c>
      <c r="P335" s="49">
        <f t="shared" si="50"/>
        <v>4021394.13</v>
      </c>
      <c r="Q335" s="49">
        <f t="shared" si="51"/>
        <v>547.89625325285772</v>
      </c>
      <c r="R335" s="49">
        <v>16848.400000000001</v>
      </c>
      <c r="S335" s="62">
        <v>43100</v>
      </c>
    </row>
    <row r="336" spans="1:19" s="90" customFormat="1" ht="12.75" hidden="1" customHeight="1" x14ac:dyDescent="0.25">
      <c r="A336" s="53"/>
      <c r="B336" s="55" t="s">
        <v>325</v>
      </c>
      <c r="C336" s="55"/>
      <c r="D336" s="53"/>
      <c r="E336" s="56"/>
      <c r="F336" s="53"/>
      <c r="G336" s="53"/>
      <c r="H336" s="53"/>
      <c r="I336" s="48">
        <f>ROUND(SUM(I325:I335),2)</f>
        <v>117594.6</v>
      </c>
      <c r="J336" s="48">
        <f t="shared" ref="J336:P336" si="52">ROUND(SUM(J325:J335),2)</f>
        <v>69002.460000000006</v>
      </c>
      <c r="K336" s="54">
        <f t="shared" si="52"/>
        <v>3817</v>
      </c>
      <c r="L336" s="48">
        <f>ROUND(SUM(L325:L335),2)</f>
        <v>42085314.369999997</v>
      </c>
      <c r="M336" s="48">
        <f t="shared" si="52"/>
        <v>0</v>
      </c>
      <c r="N336" s="48">
        <f t="shared" si="52"/>
        <v>0</v>
      </c>
      <c r="O336" s="48">
        <f t="shared" si="52"/>
        <v>166635.01</v>
      </c>
      <c r="P336" s="48">
        <f t="shared" si="52"/>
        <v>41918679.359999999</v>
      </c>
      <c r="Q336" s="48">
        <f t="shared" si="51"/>
        <v>609.91034768905331</v>
      </c>
      <c r="R336" s="47"/>
      <c r="S336" s="117"/>
    </row>
    <row r="337" spans="1:19" ht="15" hidden="1" customHeight="1" x14ac:dyDescent="0.25">
      <c r="A337" s="40"/>
      <c r="B337" s="50" t="s">
        <v>326</v>
      </c>
      <c r="C337" s="52"/>
      <c r="D337" s="40"/>
      <c r="E337" s="41"/>
      <c r="F337" s="40"/>
      <c r="G337" s="40"/>
      <c r="H337" s="40"/>
      <c r="I337" s="40"/>
      <c r="J337" s="40"/>
      <c r="K337" s="106"/>
      <c r="L337" s="49"/>
      <c r="M337" s="49"/>
      <c r="N337" s="49"/>
      <c r="O337" s="49"/>
      <c r="P337" s="49"/>
      <c r="Q337" s="49"/>
      <c r="R337" s="49"/>
      <c r="S337" s="40"/>
    </row>
    <row r="338" spans="1:19" s="199" customFormat="1" ht="15" hidden="1" customHeight="1" x14ac:dyDescent="0.25">
      <c r="A338" s="37">
        <v>300</v>
      </c>
      <c r="B338" s="118" t="s">
        <v>1244</v>
      </c>
      <c r="C338" s="58">
        <v>1980</v>
      </c>
      <c r="D338" s="40">
        <v>0</v>
      </c>
      <c r="E338" s="59" t="s">
        <v>1514</v>
      </c>
      <c r="F338" s="1" t="s">
        <v>28</v>
      </c>
      <c r="G338" s="40">
        <v>5</v>
      </c>
      <c r="H338" s="40">
        <v>6</v>
      </c>
      <c r="I338" s="40">
        <v>4734.8</v>
      </c>
      <c r="J338" s="40">
        <v>4119.8999999999996</v>
      </c>
      <c r="K338" s="40">
        <v>244</v>
      </c>
      <c r="L338" s="49">
        <v>1203262.1299999999</v>
      </c>
      <c r="M338" s="49">
        <v>0</v>
      </c>
      <c r="N338" s="49">
        <v>0</v>
      </c>
      <c r="O338" s="49">
        <f>ROUND(N338*0.45,2)</f>
        <v>0</v>
      </c>
      <c r="P338" s="49">
        <f t="shared" ref="P338:P344" si="53">L338-(M338+N338+O338)</f>
        <v>1203262.1299999999</v>
      </c>
      <c r="Q338" s="49">
        <f t="shared" ref="Q338:Q345" si="54">L338/J338</f>
        <v>292.06100390786185</v>
      </c>
      <c r="R338" s="49">
        <v>26754.720000000001</v>
      </c>
      <c r="S338" s="62">
        <v>43100</v>
      </c>
    </row>
    <row r="339" spans="1:19" s="199" customFormat="1" ht="15" hidden="1" customHeight="1" x14ac:dyDescent="0.25">
      <c r="A339" s="37">
        <v>301</v>
      </c>
      <c r="B339" s="57" t="s">
        <v>1245</v>
      </c>
      <c r="C339" s="58">
        <v>1982</v>
      </c>
      <c r="D339" s="40">
        <v>0</v>
      </c>
      <c r="E339" s="59" t="s">
        <v>1514</v>
      </c>
      <c r="F339" s="1" t="s">
        <v>28</v>
      </c>
      <c r="G339" s="40">
        <v>5</v>
      </c>
      <c r="H339" s="40">
        <v>6</v>
      </c>
      <c r="I339" s="60">
        <v>5032.6000000000004</v>
      </c>
      <c r="J339" s="60">
        <v>4536.1000000000004</v>
      </c>
      <c r="K339" s="61">
        <v>243</v>
      </c>
      <c r="L339" s="49">
        <v>11903477.029999999</v>
      </c>
      <c r="M339" s="49">
        <v>0</v>
      </c>
      <c r="N339" s="49">
        <f>ROUND(L339*10%,2)</f>
        <v>1190347.7</v>
      </c>
      <c r="O339" s="49">
        <f>ROUND(N339*0.45,2)</f>
        <v>535656.47</v>
      </c>
      <c r="P339" s="49">
        <f t="shared" si="53"/>
        <v>10177472.859999999</v>
      </c>
      <c r="Q339" s="49">
        <f t="shared" si="54"/>
        <v>2624.1654791561027</v>
      </c>
      <c r="R339" s="49">
        <v>26754.720000000001</v>
      </c>
      <c r="S339" s="62">
        <v>43100</v>
      </c>
    </row>
    <row r="340" spans="1:19" s="199" customFormat="1" ht="15" hidden="1" customHeight="1" x14ac:dyDescent="0.25">
      <c r="A340" s="37">
        <v>302</v>
      </c>
      <c r="B340" s="57" t="s">
        <v>1246</v>
      </c>
      <c r="C340" s="58">
        <v>1982</v>
      </c>
      <c r="D340" s="40">
        <v>0</v>
      </c>
      <c r="E340" s="59" t="s">
        <v>1514</v>
      </c>
      <c r="F340" s="1" t="s">
        <v>28</v>
      </c>
      <c r="G340" s="40">
        <v>5</v>
      </c>
      <c r="H340" s="40">
        <v>2</v>
      </c>
      <c r="I340" s="60">
        <v>3806.6</v>
      </c>
      <c r="J340" s="60">
        <v>3171.9</v>
      </c>
      <c r="K340" s="61">
        <v>257</v>
      </c>
      <c r="L340" s="49">
        <v>1764169.01</v>
      </c>
      <c r="M340" s="49">
        <v>0</v>
      </c>
      <c r="N340" s="49">
        <v>176416.9</v>
      </c>
      <c r="O340" s="49">
        <v>79387.61</v>
      </c>
      <c r="P340" s="49">
        <f t="shared" si="53"/>
        <v>1508364.5</v>
      </c>
      <c r="Q340" s="49">
        <f t="shared" si="54"/>
        <v>556.18683123679807</v>
      </c>
      <c r="R340" s="49">
        <v>26754.720000000001</v>
      </c>
      <c r="S340" s="62">
        <v>43100</v>
      </c>
    </row>
    <row r="341" spans="1:19" s="199" customFormat="1" ht="15" hidden="1" customHeight="1" x14ac:dyDescent="0.25">
      <c r="A341" s="37">
        <v>303</v>
      </c>
      <c r="B341" s="57" t="s">
        <v>1247</v>
      </c>
      <c r="C341" s="58">
        <v>1989</v>
      </c>
      <c r="D341" s="40">
        <v>0</v>
      </c>
      <c r="E341" s="59" t="s">
        <v>1514</v>
      </c>
      <c r="F341" s="1" t="s">
        <v>28</v>
      </c>
      <c r="G341" s="40">
        <v>5</v>
      </c>
      <c r="H341" s="40">
        <v>11</v>
      </c>
      <c r="I341" s="60">
        <v>8732.6</v>
      </c>
      <c r="J341" s="60">
        <v>7591.3</v>
      </c>
      <c r="K341" s="61">
        <v>439</v>
      </c>
      <c r="L341" s="49">
        <v>18694095.530000001</v>
      </c>
      <c r="M341" s="49">
        <v>0</v>
      </c>
      <c r="N341" s="49">
        <f>ROUND(L341*10%,2)</f>
        <v>1869409.55</v>
      </c>
      <c r="O341" s="49">
        <f>ROUND(N341*0.45,2)</f>
        <v>841234.3</v>
      </c>
      <c r="P341" s="49">
        <f t="shared" si="53"/>
        <v>15983451.680000002</v>
      </c>
      <c r="Q341" s="49">
        <f t="shared" si="54"/>
        <v>2462.5684046210795</v>
      </c>
      <c r="R341" s="49">
        <v>26754.720000000001</v>
      </c>
      <c r="S341" s="62">
        <v>43100</v>
      </c>
    </row>
    <row r="342" spans="1:19" s="199" customFormat="1" ht="15" hidden="1" customHeight="1" x14ac:dyDescent="0.25">
      <c r="A342" s="37">
        <v>304</v>
      </c>
      <c r="B342" s="57" t="s">
        <v>1248</v>
      </c>
      <c r="C342" s="58">
        <v>1983</v>
      </c>
      <c r="D342" s="40">
        <v>0</v>
      </c>
      <c r="E342" s="59" t="s">
        <v>1514</v>
      </c>
      <c r="F342" s="1" t="s">
        <v>28</v>
      </c>
      <c r="G342" s="40">
        <v>5</v>
      </c>
      <c r="H342" s="40">
        <v>4</v>
      </c>
      <c r="I342" s="60">
        <v>3269.2</v>
      </c>
      <c r="J342" s="60">
        <v>2994.2</v>
      </c>
      <c r="K342" s="61">
        <v>192</v>
      </c>
      <c r="L342" s="49">
        <v>6517277.54</v>
      </c>
      <c r="M342" s="49">
        <v>0</v>
      </c>
      <c r="N342" s="49">
        <f>ROUND(L342*10%,2)</f>
        <v>651727.75</v>
      </c>
      <c r="O342" s="49">
        <f>ROUND(N342*0.45,2)</f>
        <v>293277.49</v>
      </c>
      <c r="P342" s="49">
        <f t="shared" si="53"/>
        <v>5572272.2999999998</v>
      </c>
      <c r="Q342" s="49">
        <f t="shared" si="54"/>
        <v>2176.6340057444395</v>
      </c>
      <c r="R342" s="49">
        <v>26754.720000000001</v>
      </c>
      <c r="S342" s="62">
        <v>43100</v>
      </c>
    </row>
    <row r="343" spans="1:19" s="199" customFormat="1" ht="15" hidden="1" customHeight="1" x14ac:dyDescent="0.25">
      <c r="A343" s="37">
        <v>305</v>
      </c>
      <c r="B343" s="57" t="s">
        <v>1484</v>
      </c>
      <c r="C343" s="93">
        <v>1998</v>
      </c>
      <c r="D343" s="41">
        <v>0</v>
      </c>
      <c r="E343" s="59" t="s">
        <v>1515</v>
      </c>
      <c r="F343" s="1" t="s">
        <v>66</v>
      </c>
      <c r="G343" s="41">
        <v>9</v>
      </c>
      <c r="H343" s="41">
        <v>2</v>
      </c>
      <c r="I343" s="94">
        <v>4012.8</v>
      </c>
      <c r="J343" s="94">
        <v>3501.7</v>
      </c>
      <c r="K343" s="95">
        <v>180</v>
      </c>
      <c r="L343" s="96">
        <v>589915.63</v>
      </c>
      <c r="M343" s="96">
        <v>0</v>
      </c>
      <c r="N343" s="96">
        <v>0</v>
      </c>
      <c r="O343" s="96">
        <v>0</v>
      </c>
      <c r="P343" s="49">
        <f t="shared" si="53"/>
        <v>589915.63</v>
      </c>
      <c r="Q343" s="49">
        <f t="shared" si="54"/>
        <v>168.46549675871719</v>
      </c>
      <c r="R343" s="49">
        <v>20124.66</v>
      </c>
      <c r="S343" s="62">
        <v>43100</v>
      </c>
    </row>
    <row r="344" spans="1:19" s="199" customFormat="1" ht="15" hidden="1" customHeight="1" x14ac:dyDescent="0.25">
      <c r="A344" s="37">
        <v>306</v>
      </c>
      <c r="B344" s="57" t="s">
        <v>328</v>
      </c>
      <c r="C344" s="58">
        <v>1988</v>
      </c>
      <c r="D344" s="40">
        <v>0</v>
      </c>
      <c r="E344" s="59" t="s">
        <v>1514</v>
      </c>
      <c r="F344" s="1" t="s">
        <v>51</v>
      </c>
      <c r="G344" s="40">
        <v>2</v>
      </c>
      <c r="H344" s="40">
        <v>3</v>
      </c>
      <c r="I344" s="60">
        <v>1152.2</v>
      </c>
      <c r="J344" s="60">
        <v>973.1</v>
      </c>
      <c r="K344" s="61">
        <v>63</v>
      </c>
      <c r="L344" s="49">
        <v>2476990.44</v>
      </c>
      <c r="M344" s="49">
        <v>0</v>
      </c>
      <c r="N344" s="49">
        <v>0</v>
      </c>
      <c r="O344" s="49">
        <f>ROUND(L344*0.045,2)</f>
        <v>111464.57</v>
      </c>
      <c r="P344" s="49">
        <f t="shared" si="53"/>
        <v>2365525.87</v>
      </c>
      <c r="Q344" s="49">
        <f t="shared" si="54"/>
        <v>2545.4634056109339</v>
      </c>
      <c r="R344" s="49">
        <v>10225.51</v>
      </c>
      <c r="S344" s="62">
        <v>43100</v>
      </c>
    </row>
    <row r="345" spans="1:19" s="90" customFormat="1" ht="15" hidden="1" customHeight="1" x14ac:dyDescent="0.25">
      <c r="A345" s="37"/>
      <c r="B345" s="50" t="s">
        <v>329</v>
      </c>
      <c r="C345" s="52"/>
      <c r="D345" s="53"/>
      <c r="E345" s="56"/>
      <c r="F345" s="53"/>
      <c r="G345" s="53"/>
      <c r="H345" s="53"/>
      <c r="I345" s="48">
        <f t="shared" ref="I345:P345" si="55">ROUND(SUM(I338:I344),2)</f>
        <v>30740.799999999999</v>
      </c>
      <c r="J345" s="48">
        <f t="shared" si="55"/>
        <v>26888.2</v>
      </c>
      <c r="K345" s="54">
        <f t="shared" si="55"/>
        <v>1618</v>
      </c>
      <c r="L345" s="48">
        <f>ROUND(SUM(L338:L344),2)</f>
        <v>43149187.310000002</v>
      </c>
      <c r="M345" s="48">
        <f t="shared" si="55"/>
        <v>0</v>
      </c>
      <c r="N345" s="48">
        <v>3887901.9</v>
      </c>
      <c r="O345" s="48">
        <f t="shared" si="55"/>
        <v>1861020.44</v>
      </c>
      <c r="P345" s="48">
        <f t="shared" si="55"/>
        <v>37400264.969999999</v>
      </c>
      <c r="Q345" s="48">
        <f t="shared" si="54"/>
        <v>1604.7629558691174</v>
      </c>
      <c r="R345" s="48"/>
      <c r="S345" s="47"/>
    </row>
    <row r="346" spans="1:19" ht="15" hidden="1" customHeight="1" x14ac:dyDescent="0.25">
      <c r="A346" s="40"/>
      <c r="B346" s="55" t="s">
        <v>330</v>
      </c>
      <c r="C346" s="55"/>
      <c r="D346" s="40"/>
      <c r="E346" s="41"/>
      <c r="F346" s="40"/>
      <c r="G346" s="40"/>
      <c r="H346" s="40"/>
      <c r="I346" s="40"/>
      <c r="J346" s="40"/>
      <c r="K346" s="106"/>
      <c r="L346" s="49"/>
      <c r="M346" s="49"/>
      <c r="N346" s="49"/>
      <c r="O346" s="49"/>
      <c r="P346" s="49"/>
      <c r="Q346" s="49"/>
      <c r="R346" s="49"/>
      <c r="S346" s="40"/>
    </row>
    <row r="347" spans="1:19" s="199" customFormat="1" ht="15" hidden="1" customHeight="1" x14ac:dyDescent="0.25">
      <c r="A347" s="37">
        <v>307</v>
      </c>
      <c r="B347" s="57" t="s">
        <v>294</v>
      </c>
      <c r="C347" s="58">
        <v>1985</v>
      </c>
      <c r="D347" s="40">
        <v>0</v>
      </c>
      <c r="E347" s="59" t="s">
        <v>1514</v>
      </c>
      <c r="F347" s="1" t="s">
        <v>28</v>
      </c>
      <c r="G347" s="40">
        <v>9</v>
      </c>
      <c r="H347" s="40">
        <v>6</v>
      </c>
      <c r="I347" s="60">
        <v>14221</v>
      </c>
      <c r="J347" s="60">
        <v>11321.8</v>
      </c>
      <c r="K347" s="61">
        <v>636</v>
      </c>
      <c r="L347" s="49">
        <v>167412.76</v>
      </c>
      <c r="M347" s="49">
        <v>0</v>
      </c>
      <c r="N347" s="49">
        <v>0</v>
      </c>
      <c r="O347" s="49">
        <v>0</v>
      </c>
      <c r="P347" s="49">
        <f t="shared" ref="P347:P362" si="56">L347-(M347+N347+O347)</f>
        <v>167412.76</v>
      </c>
      <c r="Q347" s="49">
        <f t="shared" ref="Q347:Q363" si="57">L347/J347</f>
        <v>14.786761822325074</v>
      </c>
      <c r="R347" s="49">
        <v>27786.46</v>
      </c>
      <c r="S347" s="62">
        <v>43100</v>
      </c>
    </row>
    <row r="348" spans="1:19" s="199" customFormat="1" ht="15" hidden="1" customHeight="1" x14ac:dyDescent="0.25">
      <c r="A348" s="37">
        <v>308</v>
      </c>
      <c r="B348" s="57" t="s">
        <v>973</v>
      </c>
      <c r="C348" s="58">
        <v>1986</v>
      </c>
      <c r="D348" s="40">
        <v>0</v>
      </c>
      <c r="E348" s="59" t="s">
        <v>1514</v>
      </c>
      <c r="F348" s="1" t="s">
        <v>28</v>
      </c>
      <c r="G348" s="40">
        <v>9</v>
      </c>
      <c r="H348" s="40">
        <v>6</v>
      </c>
      <c r="I348" s="60">
        <v>14669.7</v>
      </c>
      <c r="J348" s="60">
        <v>11517.5</v>
      </c>
      <c r="K348" s="61">
        <v>586</v>
      </c>
      <c r="L348" s="49">
        <v>169340.22</v>
      </c>
      <c r="M348" s="49">
        <v>0</v>
      </c>
      <c r="N348" s="49">
        <v>0</v>
      </c>
      <c r="O348" s="49">
        <v>0</v>
      </c>
      <c r="P348" s="49">
        <f t="shared" si="56"/>
        <v>169340.22</v>
      </c>
      <c r="Q348" s="49">
        <f t="shared" si="57"/>
        <v>14.702862600390709</v>
      </c>
      <c r="R348" s="49">
        <v>27786.46</v>
      </c>
      <c r="S348" s="62">
        <v>43100</v>
      </c>
    </row>
    <row r="349" spans="1:19" s="199" customFormat="1" ht="15" hidden="1" customHeight="1" x14ac:dyDescent="0.25">
      <c r="A349" s="37">
        <v>309</v>
      </c>
      <c r="B349" s="57" t="s">
        <v>296</v>
      </c>
      <c r="C349" s="58">
        <v>1984</v>
      </c>
      <c r="D349" s="40">
        <v>0</v>
      </c>
      <c r="E349" s="59" t="s">
        <v>1514</v>
      </c>
      <c r="F349" s="1" t="s">
        <v>66</v>
      </c>
      <c r="G349" s="40">
        <v>5</v>
      </c>
      <c r="H349" s="40">
        <v>4</v>
      </c>
      <c r="I349" s="60">
        <v>4384.2</v>
      </c>
      <c r="J349" s="60">
        <v>3310.7</v>
      </c>
      <c r="K349" s="61">
        <v>81</v>
      </c>
      <c r="L349" s="49">
        <v>2457124.62</v>
      </c>
      <c r="M349" s="49">
        <v>0</v>
      </c>
      <c r="N349" s="49">
        <v>0</v>
      </c>
      <c r="O349" s="49">
        <v>0</v>
      </c>
      <c r="P349" s="49">
        <f t="shared" si="56"/>
        <v>2457124.62</v>
      </c>
      <c r="Q349" s="49">
        <f t="shared" si="57"/>
        <v>742.17676624278863</v>
      </c>
      <c r="R349" s="49">
        <v>16848.400000000001</v>
      </c>
      <c r="S349" s="62">
        <v>43100</v>
      </c>
    </row>
    <row r="350" spans="1:19" s="199" customFormat="1" ht="15" hidden="1" customHeight="1" x14ac:dyDescent="0.25">
      <c r="A350" s="37">
        <v>310</v>
      </c>
      <c r="B350" s="57" t="s">
        <v>557</v>
      </c>
      <c r="C350" s="58">
        <v>1987</v>
      </c>
      <c r="D350" s="40">
        <v>0</v>
      </c>
      <c r="E350" s="59" t="s">
        <v>1514</v>
      </c>
      <c r="F350" s="1" t="s">
        <v>28</v>
      </c>
      <c r="G350" s="40">
        <v>9</v>
      </c>
      <c r="H350" s="40">
        <v>6</v>
      </c>
      <c r="I350" s="60">
        <v>20174.3</v>
      </c>
      <c r="J350" s="60">
        <v>20174.3</v>
      </c>
      <c r="K350" s="61">
        <v>625</v>
      </c>
      <c r="L350" s="49">
        <v>177785.59</v>
      </c>
      <c r="M350" s="49">
        <v>0</v>
      </c>
      <c r="N350" s="49">
        <v>0</v>
      </c>
      <c r="O350" s="49">
        <v>0</v>
      </c>
      <c r="P350" s="49">
        <f t="shared" si="56"/>
        <v>177785.59</v>
      </c>
      <c r="Q350" s="49">
        <f t="shared" si="57"/>
        <v>8.8124787477136763</v>
      </c>
      <c r="R350" s="49">
        <v>27786.46</v>
      </c>
      <c r="S350" s="62">
        <v>43100</v>
      </c>
    </row>
    <row r="351" spans="1:19" s="199" customFormat="1" ht="15" hidden="1" customHeight="1" x14ac:dyDescent="0.25">
      <c r="A351" s="37">
        <v>311</v>
      </c>
      <c r="B351" s="57" t="s">
        <v>331</v>
      </c>
      <c r="C351" s="58">
        <v>1985</v>
      </c>
      <c r="D351" s="40">
        <v>0</v>
      </c>
      <c r="E351" s="59" t="s">
        <v>1514</v>
      </c>
      <c r="F351" s="1" t="s">
        <v>66</v>
      </c>
      <c r="G351" s="40">
        <v>5</v>
      </c>
      <c r="H351" s="40">
        <v>4</v>
      </c>
      <c r="I351" s="60">
        <v>3686.9</v>
      </c>
      <c r="J351" s="60">
        <v>3346.4</v>
      </c>
      <c r="K351" s="61">
        <v>202</v>
      </c>
      <c r="L351" s="49">
        <v>17157441.93</v>
      </c>
      <c r="M351" s="49">
        <v>0</v>
      </c>
      <c r="N351" s="49">
        <f>ROUND(L351*10%,2)</f>
        <v>1715744.19</v>
      </c>
      <c r="O351" s="49">
        <f>ROUND(L351*0.045,2)</f>
        <v>772084.89</v>
      </c>
      <c r="P351" s="49">
        <f t="shared" si="56"/>
        <v>14669612.85</v>
      </c>
      <c r="Q351" s="49">
        <f t="shared" si="57"/>
        <v>5127.1342128854885</v>
      </c>
      <c r="R351" s="49">
        <v>16848.400000000001</v>
      </c>
      <c r="S351" s="62">
        <v>43100</v>
      </c>
    </row>
    <row r="352" spans="1:19" s="199" customFormat="1" ht="15" hidden="1" customHeight="1" x14ac:dyDescent="0.25">
      <c r="A352" s="37">
        <v>312</v>
      </c>
      <c r="B352" s="57" t="s">
        <v>332</v>
      </c>
      <c r="C352" s="58">
        <v>1984</v>
      </c>
      <c r="D352" s="40">
        <v>0</v>
      </c>
      <c r="E352" s="59" t="s">
        <v>1514</v>
      </c>
      <c r="F352" s="1" t="s">
        <v>66</v>
      </c>
      <c r="G352" s="40">
        <v>5</v>
      </c>
      <c r="H352" s="40">
        <v>4</v>
      </c>
      <c r="I352" s="60">
        <v>4479.6000000000004</v>
      </c>
      <c r="J352" s="60">
        <v>3317.4</v>
      </c>
      <c r="K352" s="61">
        <v>222</v>
      </c>
      <c r="L352" s="49">
        <v>7892360.2999999998</v>
      </c>
      <c r="M352" s="49">
        <v>0</v>
      </c>
      <c r="N352" s="49">
        <f>ROUND(L352*10%,2)</f>
        <v>789236.03</v>
      </c>
      <c r="O352" s="49">
        <v>355156.22</v>
      </c>
      <c r="P352" s="49">
        <f t="shared" si="56"/>
        <v>6747968.0499999998</v>
      </c>
      <c r="Q352" s="49">
        <f t="shared" si="57"/>
        <v>2379.0800928437934</v>
      </c>
      <c r="R352" s="49">
        <v>16848.400000000001</v>
      </c>
      <c r="S352" s="62">
        <v>43100</v>
      </c>
    </row>
    <row r="353" spans="1:19" s="199" customFormat="1" ht="15" hidden="1" customHeight="1" x14ac:dyDescent="0.25">
      <c r="A353" s="37">
        <v>313</v>
      </c>
      <c r="B353" s="57" t="s">
        <v>1283</v>
      </c>
      <c r="C353" s="58">
        <v>1983</v>
      </c>
      <c r="D353" s="40">
        <v>0</v>
      </c>
      <c r="E353" s="59" t="s">
        <v>1514</v>
      </c>
      <c r="F353" s="1" t="s">
        <v>66</v>
      </c>
      <c r="G353" s="40">
        <v>5</v>
      </c>
      <c r="H353" s="40">
        <v>4</v>
      </c>
      <c r="I353" s="60">
        <v>4492.8</v>
      </c>
      <c r="J353" s="60">
        <v>3403.4</v>
      </c>
      <c r="K353" s="61">
        <v>206</v>
      </c>
      <c r="L353" s="49">
        <v>424247.76</v>
      </c>
      <c r="M353" s="49">
        <v>0</v>
      </c>
      <c r="N353" s="49">
        <v>0</v>
      </c>
      <c r="O353" s="49">
        <v>0</v>
      </c>
      <c r="P353" s="49">
        <f t="shared" si="56"/>
        <v>424247.76</v>
      </c>
      <c r="Q353" s="49">
        <f t="shared" si="57"/>
        <v>124.65409884233414</v>
      </c>
      <c r="R353" s="49">
        <v>16848.400000000001</v>
      </c>
      <c r="S353" s="62">
        <v>43100</v>
      </c>
    </row>
    <row r="354" spans="1:19" s="199" customFormat="1" ht="15" hidden="1" customHeight="1" x14ac:dyDescent="0.25">
      <c r="A354" s="37">
        <v>314</v>
      </c>
      <c r="B354" s="57" t="s">
        <v>138</v>
      </c>
      <c r="C354" s="58">
        <v>1985</v>
      </c>
      <c r="D354" s="40">
        <v>0</v>
      </c>
      <c r="E354" s="59" t="s">
        <v>1514</v>
      </c>
      <c r="F354" s="1" t="s">
        <v>28</v>
      </c>
      <c r="G354" s="40">
        <v>9</v>
      </c>
      <c r="H354" s="40">
        <v>6</v>
      </c>
      <c r="I354" s="60">
        <v>14413.1</v>
      </c>
      <c r="J354" s="60">
        <v>14413.1</v>
      </c>
      <c r="K354" s="61">
        <v>614</v>
      </c>
      <c r="L354" s="49">
        <v>51181196.609999999</v>
      </c>
      <c r="M354" s="49">
        <v>0</v>
      </c>
      <c r="N354" s="49">
        <v>5118119.6500000004</v>
      </c>
      <c r="O354" s="49">
        <f>ROUND(L354*0.045,2)</f>
        <v>2303153.85</v>
      </c>
      <c r="P354" s="49">
        <f t="shared" si="56"/>
        <v>43759923.109999999</v>
      </c>
      <c r="Q354" s="49">
        <f t="shared" si="57"/>
        <v>3551.0193233933019</v>
      </c>
      <c r="R354" s="49">
        <v>27786.46</v>
      </c>
      <c r="S354" s="62">
        <v>43100</v>
      </c>
    </row>
    <row r="355" spans="1:19" s="199" customFormat="1" ht="15" hidden="1" customHeight="1" x14ac:dyDescent="0.25">
      <c r="A355" s="37">
        <v>315</v>
      </c>
      <c r="B355" s="57" t="s">
        <v>140</v>
      </c>
      <c r="C355" s="58">
        <v>1985</v>
      </c>
      <c r="D355" s="40">
        <v>0</v>
      </c>
      <c r="E355" s="59" t="s">
        <v>1514</v>
      </c>
      <c r="F355" s="1" t="s">
        <v>28</v>
      </c>
      <c r="G355" s="40">
        <v>9</v>
      </c>
      <c r="H355" s="40">
        <v>6</v>
      </c>
      <c r="I355" s="60">
        <v>14128.2</v>
      </c>
      <c r="J355" s="60">
        <v>11188.4</v>
      </c>
      <c r="K355" s="61">
        <v>603</v>
      </c>
      <c r="L355" s="49">
        <v>18776081.129999999</v>
      </c>
      <c r="M355" s="49">
        <v>0</v>
      </c>
      <c r="N355" s="49">
        <f>ROUND(L355*10%,2)</f>
        <v>1877608.11</v>
      </c>
      <c r="O355" s="49">
        <f>ROUND(N355*0.45,2)</f>
        <v>844923.65</v>
      </c>
      <c r="P355" s="49">
        <f t="shared" si="56"/>
        <v>16053549.369999999</v>
      </c>
      <c r="Q355" s="49">
        <f t="shared" si="57"/>
        <v>1678.1739238854527</v>
      </c>
      <c r="R355" s="49">
        <v>27786.46</v>
      </c>
      <c r="S355" s="62">
        <v>43100</v>
      </c>
    </row>
    <row r="356" spans="1:19" s="199" customFormat="1" ht="15" hidden="1" customHeight="1" x14ac:dyDescent="0.25">
      <c r="A356" s="37">
        <v>316</v>
      </c>
      <c r="B356" s="57" t="s">
        <v>560</v>
      </c>
      <c r="C356" s="58">
        <v>1984</v>
      </c>
      <c r="D356" s="40">
        <v>0</v>
      </c>
      <c r="E356" s="59" t="s">
        <v>1514</v>
      </c>
      <c r="F356" s="1" t="s">
        <v>66</v>
      </c>
      <c r="G356" s="40">
        <v>5</v>
      </c>
      <c r="H356" s="40">
        <v>4</v>
      </c>
      <c r="I356" s="60">
        <v>4222.8999999999996</v>
      </c>
      <c r="J356" s="60">
        <v>3290</v>
      </c>
      <c r="K356" s="61">
        <v>197</v>
      </c>
      <c r="L356" s="49">
        <v>2520828.15</v>
      </c>
      <c r="M356" s="49">
        <v>0</v>
      </c>
      <c r="N356" s="49">
        <v>0</v>
      </c>
      <c r="O356" s="49">
        <v>0</v>
      </c>
      <c r="P356" s="49">
        <f t="shared" si="56"/>
        <v>2520828.15</v>
      </c>
      <c r="Q356" s="49">
        <f t="shared" si="57"/>
        <v>766.20916413373857</v>
      </c>
      <c r="R356" s="49">
        <v>16848.400000000001</v>
      </c>
      <c r="S356" s="62">
        <v>43100</v>
      </c>
    </row>
    <row r="357" spans="1:19" s="199" customFormat="1" ht="15" hidden="1" customHeight="1" x14ac:dyDescent="0.25">
      <c r="A357" s="37">
        <v>317</v>
      </c>
      <c r="B357" s="57" t="s">
        <v>333</v>
      </c>
      <c r="C357" s="58">
        <v>1985</v>
      </c>
      <c r="D357" s="40">
        <v>0</v>
      </c>
      <c r="E357" s="59" t="s">
        <v>1514</v>
      </c>
      <c r="F357" s="1" t="s">
        <v>66</v>
      </c>
      <c r="G357" s="40">
        <v>5</v>
      </c>
      <c r="H357" s="40">
        <v>4</v>
      </c>
      <c r="I357" s="60">
        <v>4439.8999999999996</v>
      </c>
      <c r="J357" s="60">
        <v>3352.7</v>
      </c>
      <c r="K357" s="61">
        <v>202</v>
      </c>
      <c r="L357" s="49">
        <v>16066677.43</v>
      </c>
      <c r="M357" s="49">
        <v>0</v>
      </c>
      <c r="N357" s="49">
        <f>ROUND(L357*10%,2)</f>
        <v>1606667.74</v>
      </c>
      <c r="O357" s="49">
        <v>723000.49</v>
      </c>
      <c r="P357" s="49">
        <f t="shared" si="56"/>
        <v>13737009.199999999</v>
      </c>
      <c r="Q357" s="49">
        <f t="shared" si="57"/>
        <v>4792.160774897844</v>
      </c>
      <c r="R357" s="49">
        <v>16848.400000000001</v>
      </c>
      <c r="S357" s="62">
        <v>43100</v>
      </c>
    </row>
    <row r="358" spans="1:19" s="199" customFormat="1" ht="15" hidden="1" customHeight="1" x14ac:dyDescent="0.25">
      <c r="A358" s="37">
        <v>318</v>
      </c>
      <c r="B358" s="57" t="s">
        <v>869</v>
      </c>
      <c r="C358" s="119">
        <v>1984</v>
      </c>
      <c r="D358" s="40">
        <v>0</v>
      </c>
      <c r="E358" s="59" t="s">
        <v>1514</v>
      </c>
      <c r="F358" s="1" t="s">
        <v>66</v>
      </c>
      <c r="G358" s="40">
        <v>5</v>
      </c>
      <c r="H358" s="40">
        <v>4</v>
      </c>
      <c r="I358" s="60">
        <v>4438</v>
      </c>
      <c r="J358" s="60">
        <v>3339.1</v>
      </c>
      <c r="K358" s="61">
        <v>204</v>
      </c>
      <c r="L358" s="49">
        <v>2534435.3199999998</v>
      </c>
      <c r="M358" s="49">
        <v>0</v>
      </c>
      <c r="N358" s="49">
        <v>0</v>
      </c>
      <c r="O358" s="49">
        <v>0</v>
      </c>
      <c r="P358" s="49">
        <f t="shared" si="56"/>
        <v>2534435.3199999998</v>
      </c>
      <c r="Q358" s="49">
        <f t="shared" si="57"/>
        <v>759.01749573238294</v>
      </c>
      <c r="R358" s="49">
        <v>16848.400000000001</v>
      </c>
      <c r="S358" s="62">
        <v>43100</v>
      </c>
    </row>
    <row r="359" spans="1:19" s="199" customFormat="1" ht="15" hidden="1" customHeight="1" x14ac:dyDescent="0.25">
      <c r="A359" s="37">
        <v>319</v>
      </c>
      <c r="B359" s="57" t="s">
        <v>1267</v>
      </c>
      <c r="C359" s="119">
        <v>1989</v>
      </c>
      <c r="D359" s="40">
        <v>0</v>
      </c>
      <c r="E359" s="59" t="s">
        <v>1514</v>
      </c>
      <c r="F359" s="1" t="s">
        <v>28</v>
      </c>
      <c r="G359" s="40">
        <v>9</v>
      </c>
      <c r="H359" s="120">
        <v>2</v>
      </c>
      <c r="I359" s="60">
        <v>4792.6000000000004</v>
      </c>
      <c r="J359" s="60">
        <v>3770.4</v>
      </c>
      <c r="K359" s="61">
        <v>202</v>
      </c>
      <c r="L359" s="49">
        <v>126925.35</v>
      </c>
      <c r="M359" s="49">
        <v>0</v>
      </c>
      <c r="N359" s="49">
        <v>0</v>
      </c>
      <c r="O359" s="49">
        <v>0</v>
      </c>
      <c r="P359" s="49">
        <f t="shared" si="56"/>
        <v>126925.35</v>
      </c>
      <c r="Q359" s="49">
        <f t="shared" si="57"/>
        <v>33.663629853596433</v>
      </c>
      <c r="R359" s="49">
        <v>27786.46</v>
      </c>
      <c r="S359" s="62">
        <v>43100</v>
      </c>
    </row>
    <row r="360" spans="1:19" s="199" customFormat="1" ht="15" hidden="1" customHeight="1" x14ac:dyDescent="0.25">
      <c r="A360" s="37">
        <v>320</v>
      </c>
      <c r="B360" s="57" t="s">
        <v>1268</v>
      </c>
      <c r="C360" s="119">
        <v>1987</v>
      </c>
      <c r="D360" s="40">
        <v>0</v>
      </c>
      <c r="E360" s="59" t="s">
        <v>1514</v>
      </c>
      <c r="F360" s="1" t="s">
        <v>28</v>
      </c>
      <c r="G360" s="40">
        <v>9</v>
      </c>
      <c r="H360" s="120">
        <v>6</v>
      </c>
      <c r="I360" s="60">
        <v>14515.6</v>
      </c>
      <c r="J360" s="60">
        <v>10964.7</v>
      </c>
      <c r="K360" s="61">
        <v>567</v>
      </c>
      <c r="L360" s="49">
        <v>168652.69</v>
      </c>
      <c r="M360" s="49">
        <v>0</v>
      </c>
      <c r="N360" s="49">
        <v>0</v>
      </c>
      <c r="O360" s="49">
        <v>0</v>
      </c>
      <c r="P360" s="49">
        <f t="shared" si="56"/>
        <v>168652.69</v>
      </c>
      <c r="Q360" s="49">
        <f t="shared" si="57"/>
        <v>15.381423112351454</v>
      </c>
      <c r="R360" s="49">
        <v>27786.46</v>
      </c>
      <c r="S360" s="62">
        <v>43100</v>
      </c>
    </row>
    <row r="361" spans="1:19" s="199" customFormat="1" ht="15" hidden="1" customHeight="1" x14ac:dyDescent="0.25">
      <c r="A361" s="37">
        <v>321</v>
      </c>
      <c r="B361" s="57" t="s">
        <v>1269</v>
      </c>
      <c r="C361" s="119">
        <v>1987</v>
      </c>
      <c r="D361" s="40">
        <v>0</v>
      </c>
      <c r="E361" s="59" t="s">
        <v>1514</v>
      </c>
      <c r="F361" s="1" t="s">
        <v>28</v>
      </c>
      <c r="G361" s="40">
        <v>9</v>
      </c>
      <c r="H361" s="120">
        <v>6</v>
      </c>
      <c r="I361" s="60">
        <v>14792</v>
      </c>
      <c r="J361" s="60">
        <v>11483.7</v>
      </c>
      <c r="K361" s="61">
        <v>593</v>
      </c>
      <c r="L361" s="49">
        <v>169823.07</v>
      </c>
      <c r="M361" s="49">
        <v>0</v>
      </c>
      <c r="N361" s="49">
        <v>0</v>
      </c>
      <c r="O361" s="49">
        <v>0</v>
      </c>
      <c r="P361" s="49">
        <f t="shared" si="56"/>
        <v>169823.07</v>
      </c>
      <c r="Q361" s="49">
        <f t="shared" si="57"/>
        <v>14.788184121842264</v>
      </c>
      <c r="R361" s="49">
        <v>27786.46</v>
      </c>
      <c r="S361" s="62">
        <v>43100</v>
      </c>
    </row>
    <row r="362" spans="1:19" s="199" customFormat="1" ht="15" hidden="1" customHeight="1" x14ac:dyDescent="0.25">
      <c r="A362" s="37">
        <v>322</v>
      </c>
      <c r="B362" s="57" t="s">
        <v>334</v>
      </c>
      <c r="C362" s="119">
        <v>1987</v>
      </c>
      <c r="D362" s="40">
        <v>0</v>
      </c>
      <c r="E362" s="59" t="s">
        <v>1514</v>
      </c>
      <c r="F362" s="1" t="s">
        <v>28</v>
      </c>
      <c r="G362" s="40">
        <v>9</v>
      </c>
      <c r="H362" s="120">
        <v>6</v>
      </c>
      <c r="I362" s="60">
        <v>14519.9</v>
      </c>
      <c r="J362" s="60">
        <v>11331.2</v>
      </c>
      <c r="K362" s="61">
        <v>664</v>
      </c>
      <c r="L362" s="49">
        <v>10597609.279999999</v>
      </c>
      <c r="M362" s="49">
        <v>0</v>
      </c>
      <c r="N362" s="49">
        <v>0</v>
      </c>
      <c r="O362" s="49">
        <v>0</v>
      </c>
      <c r="P362" s="49">
        <f t="shared" si="56"/>
        <v>10597609.279999999</v>
      </c>
      <c r="Q362" s="49">
        <f t="shared" si="57"/>
        <v>935.25922055916396</v>
      </c>
      <c r="R362" s="49">
        <v>27786.46</v>
      </c>
      <c r="S362" s="62">
        <v>43100</v>
      </c>
    </row>
    <row r="363" spans="1:19" s="90" customFormat="1" ht="15" hidden="1" customHeight="1" x14ac:dyDescent="0.25">
      <c r="A363" s="53"/>
      <c r="B363" s="50" t="s">
        <v>335</v>
      </c>
      <c r="C363" s="52"/>
      <c r="D363" s="53"/>
      <c r="E363" s="56"/>
      <c r="F363" s="53"/>
      <c r="G363" s="53"/>
      <c r="H363" s="113"/>
      <c r="I363" s="48">
        <f>SUM(I347:I362)</f>
        <v>156370.69999999998</v>
      </c>
      <c r="J363" s="48">
        <f>SUM(J347:J362)</f>
        <v>129524.79999999999</v>
      </c>
      <c r="K363" s="54">
        <f t="shared" ref="K363:P363" si="58">SUM(K347:K362)</f>
        <v>6404</v>
      </c>
      <c r="L363" s="48">
        <f>SUM(L347:L362)</f>
        <v>130587942.20999998</v>
      </c>
      <c r="M363" s="48">
        <f t="shared" si="58"/>
        <v>0</v>
      </c>
      <c r="N363" s="48">
        <v>11107375.720000001</v>
      </c>
      <c r="O363" s="48">
        <f t="shared" si="58"/>
        <v>4998319.1000000006</v>
      </c>
      <c r="P363" s="48">
        <f t="shared" si="58"/>
        <v>114482247.39</v>
      </c>
      <c r="Q363" s="48">
        <f t="shared" si="57"/>
        <v>1008.2080204717552</v>
      </c>
      <c r="R363" s="48"/>
      <c r="S363" s="48"/>
    </row>
    <row r="364" spans="1:19" ht="15" hidden="1" customHeight="1" x14ac:dyDescent="0.25">
      <c r="A364" s="40"/>
      <c r="B364" s="55" t="s">
        <v>336</v>
      </c>
      <c r="C364" s="55"/>
      <c r="D364" s="40"/>
      <c r="E364" s="41"/>
      <c r="F364" s="40"/>
      <c r="G364" s="40"/>
      <c r="H364" s="40"/>
      <c r="I364" s="49"/>
      <c r="J364" s="49"/>
      <c r="K364" s="106"/>
      <c r="L364" s="49"/>
      <c r="M364" s="49"/>
      <c r="N364" s="49"/>
      <c r="O364" s="49"/>
      <c r="P364" s="49"/>
      <c r="Q364" s="49"/>
      <c r="R364" s="49"/>
      <c r="S364" s="49"/>
    </row>
    <row r="365" spans="1:19" ht="15" hidden="1" customHeight="1" x14ac:dyDescent="0.25">
      <c r="A365" s="40">
        <v>323</v>
      </c>
      <c r="B365" s="57" t="s">
        <v>1302</v>
      </c>
      <c r="C365" s="40">
        <v>1987</v>
      </c>
      <c r="D365" s="40">
        <v>0</v>
      </c>
      <c r="E365" s="59" t="s">
        <v>1514</v>
      </c>
      <c r="F365" s="1" t="s">
        <v>66</v>
      </c>
      <c r="G365" s="40">
        <v>9</v>
      </c>
      <c r="H365" s="40">
        <v>5</v>
      </c>
      <c r="I365" s="49">
        <v>13161.8</v>
      </c>
      <c r="J365" s="49">
        <v>11173.2</v>
      </c>
      <c r="K365" s="61">
        <v>405</v>
      </c>
      <c r="L365" s="1">
        <v>7066471.3200000003</v>
      </c>
      <c r="M365" s="49">
        <v>0</v>
      </c>
      <c r="N365" s="49">
        <v>0</v>
      </c>
      <c r="O365" s="49">
        <v>0</v>
      </c>
      <c r="P365" s="49">
        <f t="shared" ref="P365:P397" si="59">L365-(M365+N365+O365)</f>
        <v>7066471.3200000003</v>
      </c>
      <c r="Q365" s="49">
        <f t="shared" ref="Q365:Q397" si="60">L365/J365</f>
        <v>632.44829771238324</v>
      </c>
      <c r="R365" s="49">
        <v>20124.66</v>
      </c>
      <c r="S365" s="62">
        <v>43100</v>
      </c>
    </row>
    <row r="366" spans="1:19" ht="15" hidden="1" customHeight="1" x14ac:dyDescent="0.25">
      <c r="A366" s="40">
        <v>324</v>
      </c>
      <c r="B366" s="57" t="s">
        <v>1301</v>
      </c>
      <c r="C366" s="40">
        <v>1988</v>
      </c>
      <c r="D366" s="40">
        <v>0</v>
      </c>
      <c r="E366" s="59" t="s">
        <v>1514</v>
      </c>
      <c r="F366" s="1" t="s">
        <v>66</v>
      </c>
      <c r="G366" s="40">
        <v>9</v>
      </c>
      <c r="H366" s="40">
        <v>4</v>
      </c>
      <c r="I366" s="49">
        <v>10589</v>
      </c>
      <c r="J366" s="49">
        <v>9123.2999999999993</v>
      </c>
      <c r="K366" s="61">
        <v>331</v>
      </c>
      <c r="L366" s="1">
        <v>7065263.2400000002</v>
      </c>
      <c r="M366" s="49">
        <v>0</v>
      </c>
      <c r="N366" s="49">
        <v>0</v>
      </c>
      <c r="O366" s="49">
        <v>0</v>
      </c>
      <c r="P366" s="49">
        <f t="shared" si="59"/>
        <v>7065263.2400000002</v>
      </c>
      <c r="Q366" s="49">
        <f t="shared" si="60"/>
        <v>774.41969901241885</v>
      </c>
      <c r="R366" s="49">
        <v>20124.66</v>
      </c>
      <c r="S366" s="62">
        <v>43100</v>
      </c>
    </row>
    <row r="367" spans="1:19" s="199" customFormat="1" ht="15" hidden="1" customHeight="1" x14ac:dyDescent="0.25">
      <c r="A367" s="40">
        <v>325</v>
      </c>
      <c r="B367" s="57" t="s">
        <v>337</v>
      </c>
      <c r="C367" s="58">
        <v>1972</v>
      </c>
      <c r="D367" s="40">
        <v>0</v>
      </c>
      <c r="E367" s="59" t="s">
        <v>1514</v>
      </c>
      <c r="F367" s="1" t="s">
        <v>66</v>
      </c>
      <c r="G367" s="40">
        <v>5</v>
      </c>
      <c r="H367" s="40">
        <v>6</v>
      </c>
      <c r="I367" s="60">
        <v>4541.8999999999996</v>
      </c>
      <c r="J367" s="60">
        <v>3909.5</v>
      </c>
      <c r="K367" s="61">
        <v>237</v>
      </c>
      <c r="L367" s="1">
        <v>3097604.43</v>
      </c>
      <c r="M367" s="49">
        <v>0</v>
      </c>
      <c r="N367" s="49">
        <v>0</v>
      </c>
      <c r="O367" s="49">
        <v>139392.21</v>
      </c>
      <c r="P367" s="49">
        <f t="shared" si="59"/>
        <v>2958212.22</v>
      </c>
      <c r="Q367" s="49">
        <f t="shared" si="60"/>
        <v>792.32751758536904</v>
      </c>
      <c r="R367" s="49">
        <v>16848.400000000001</v>
      </c>
      <c r="S367" s="62">
        <v>43100</v>
      </c>
    </row>
    <row r="368" spans="1:19" s="199" customFormat="1" ht="15" hidden="1" customHeight="1" x14ac:dyDescent="0.25">
      <c r="A368" s="40">
        <v>326</v>
      </c>
      <c r="B368" s="57" t="s">
        <v>1300</v>
      </c>
      <c r="C368" s="58">
        <v>1985</v>
      </c>
      <c r="D368" s="40">
        <v>0</v>
      </c>
      <c r="E368" s="59" t="s">
        <v>1516</v>
      </c>
      <c r="F368" s="1" t="s">
        <v>66</v>
      </c>
      <c r="G368" s="40">
        <v>9</v>
      </c>
      <c r="H368" s="40">
        <v>11</v>
      </c>
      <c r="I368" s="60">
        <v>28545.01</v>
      </c>
      <c r="J368" s="60">
        <v>21491.599999999999</v>
      </c>
      <c r="K368" s="61">
        <v>988</v>
      </c>
      <c r="L368" s="1">
        <v>9893831.5999999996</v>
      </c>
      <c r="M368" s="49">
        <v>0</v>
      </c>
      <c r="N368" s="49">
        <v>0</v>
      </c>
      <c r="O368" s="49">
        <v>0</v>
      </c>
      <c r="P368" s="49">
        <f t="shared" si="59"/>
        <v>9893831.5999999996</v>
      </c>
      <c r="Q368" s="49">
        <f t="shared" si="60"/>
        <v>460.35807478270584</v>
      </c>
      <c r="R368" s="49">
        <v>20124.66</v>
      </c>
      <c r="S368" s="62">
        <v>43100</v>
      </c>
    </row>
    <row r="369" spans="1:32" s="199" customFormat="1" ht="15" hidden="1" customHeight="1" x14ac:dyDescent="0.25">
      <c r="A369" s="40">
        <v>327</v>
      </c>
      <c r="B369" s="57" t="s">
        <v>338</v>
      </c>
      <c r="C369" s="58">
        <v>1980</v>
      </c>
      <c r="D369" s="40">
        <v>0</v>
      </c>
      <c r="E369" s="59" t="s">
        <v>1514</v>
      </c>
      <c r="F369" s="1" t="s">
        <v>66</v>
      </c>
      <c r="G369" s="40">
        <v>5</v>
      </c>
      <c r="H369" s="40">
        <v>8</v>
      </c>
      <c r="I369" s="60">
        <v>5947.3</v>
      </c>
      <c r="J369" s="60">
        <v>5372.7</v>
      </c>
      <c r="K369" s="61">
        <v>351</v>
      </c>
      <c r="L369" s="1">
        <v>14443596.41</v>
      </c>
      <c r="M369" s="49">
        <v>0</v>
      </c>
      <c r="N369" s="49">
        <v>0</v>
      </c>
      <c r="O369" s="49">
        <f>ROUND(L369*0.045,2)</f>
        <v>649961.84</v>
      </c>
      <c r="P369" s="49">
        <f t="shared" si="59"/>
        <v>13793634.57</v>
      </c>
      <c r="Q369" s="49">
        <f t="shared" si="60"/>
        <v>2688.3310830681035</v>
      </c>
      <c r="R369" s="49">
        <v>16848.400000000001</v>
      </c>
      <c r="S369" s="62">
        <v>43100</v>
      </c>
    </row>
    <row r="370" spans="1:32" s="199" customFormat="1" ht="15" hidden="1" customHeight="1" x14ac:dyDescent="0.25">
      <c r="A370" s="40">
        <v>328</v>
      </c>
      <c r="B370" s="57" t="s">
        <v>1299</v>
      </c>
      <c r="C370" s="58">
        <v>1987</v>
      </c>
      <c r="D370" s="40">
        <v>0</v>
      </c>
      <c r="E370" s="59" t="s">
        <v>1514</v>
      </c>
      <c r="F370" s="1" t="s">
        <v>28</v>
      </c>
      <c r="G370" s="40">
        <v>9</v>
      </c>
      <c r="H370" s="40">
        <v>10</v>
      </c>
      <c r="I370" s="60" t="s">
        <v>1454</v>
      </c>
      <c r="J370" s="60">
        <v>21913.8</v>
      </c>
      <c r="K370" s="61">
        <v>867</v>
      </c>
      <c r="L370" s="1">
        <v>8088605.7400000002</v>
      </c>
      <c r="M370" s="49">
        <v>0</v>
      </c>
      <c r="N370" s="49">
        <v>0</v>
      </c>
      <c r="O370" s="49">
        <v>0</v>
      </c>
      <c r="P370" s="49">
        <f t="shared" si="59"/>
        <v>8088605.7400000002</v>
      </c>
      <c r="Q370" s="49">
        <f t="shared" si="60"/>
        <v>369.11013790396919</v>
      </c>
      <c r="R370" s="49">
        <v>27786.46</v>
      </c>
      <c r="S370" s="62">
        <v>43100</v>
      </c>
    </row>
    <row r="371" spans="1:32" s="199" customFormat="1" ht="15" hidden="1" customHeight="1" x14ac:dyDescent="0.25">
      <c r="A371" s="40">
        <v>329</v>
      </c>
      <c r="B371" s="57" t="s">
        <v>339</v>
      </c>
      <c r="C371" s="58">
        <v>1979</v>
      </c>
      <c r="D371" s="40">
        <v>0</v>
      </c>
      <c r="E371" s="59" t="s">
        <v>1514</v>
      </c>
      <c r="F371" s="1" t="s">
        <v>28</v>
      </c>
      <c r="G371" s="40">
        <v>5</v>
      </c>
      <c r="H371" s="40">
        <v>3</v>
      </c>
      <c r="I371" s="60">
        <v>4894.1000000000004</v>
      </c>
      <c r="J371" s="60">
        <v>4187.2</v>
      </c>
      <c r="K371" s="61">
        <v>188</v>
      </c>
      <c r="L371" s="1">
        <v>16502847.119999999</v>
      </c>
      <c r="M371" s="49">
        <v>0</v>
      </c>
      <c r="N371" s="49">
        <v>0</v>
      </c>
      <c r="O371" s="49">
        <v>742628.13</v>
      </c>
      <c r="P371" s="49">
        <f t="shared" si="59"/>
        <v>15760218.989999998</v>
      </c>
      <c r="Q371" s="49">
        <f t="shared" si="60"/>
        <v>3941.2607756973634</v>
      </c>
      <c r="R371" s="49">
        <v>26754.720000000001</v>
      </c>
      <c r="S371" s="62">
        <v>43100</v>
      </c>
    </row>
    <row r="372" spans="1:32" s="199" customFormat="1" ht="15" hidden="1" customHeight="1" x14ac:dyDescent="0.25">
      <c r="A372" s="40">
        <v>330</v>
      </c>
      <c r="B372" s="57" t="s">
        <v>1298</v>
      </c>
      <c r="C372" s="58">
        <v>1985</v>
      </c>
      <c r="D372" s="40">
        <v>0</v>
      </c>
      <c r="E372" s="59" t="s">
        <v>1514</v>
      </c>
      <c r="F372" s="1" t="s">
        <v>66</v>
      </c>
      <c r="G372" s="40">
        <v>9</v>
      </c>
      <c r="H372" s="40">
        <v>9</v>
      </c>
      <c r="I372" s="60">
        <v>21499.200000000001</v>
      </c>
      <c r="J372" s="60">
        <v>18834.8</v>
      </c>
      <c r="K372" s="61">
        <v>804</v>
      </c>
      <c r="L372" s="1">
        <v>247288.78</v>
      </c>
      <c r="M372" s="49">
        <v>0</v>
      </c>
      <c r="N372" s="49">
        <v>0</v>
      </c>
      <c r="O372" s="49">
        <v>0</v>
      </c>
      <c r="P372" s="49">
        <f t="shared" si="59"/>
        <v>247288.78</v>
      </c>
      <c r="Q372" s="49">
        <f t="shared" si="60"/>
        <v>13.129355236052414</v>
      </c>
      <c r="R372" s="49">
        <v>20124.66</v>
      </c>
      <c r="S372" s="62">
        <v>43100</v>
      </c>
    </row>
    <row r="373" spans="1:32" s="199" customFormat="1" ht="15" hidden="1" customHeight="1" x14ac:dyDescent="0.25">
      <c r="A373" s="40">
        <v>331</v>
      </c>
      <c r="B373" s="57" t="s">
        <v>1297</v>
      </c>
      <c r="C373" s="58">
        <v>1988</v>
      </c>
      <c r="D373" s="40">
        <v>0</v>
      </c>
      <c r="E373" s="59" t="s">
        <v>1514</v>
      </c>
      <c r="F373" s="1" t="s">
        <v>28</v>
      </c>
      <c r="G373" s="40">
        <v>9</v>
      </c>
      <c r="H373" s="40">
        <v>1</v>
      </c>
      <c r="I373" s="60">
        <v>2668.7</v>
      </c>
      <c r="J373" s="60">
        <v>1928.6</v>
      </c>
      <c r="K373" s="61">
        <v>133</v>
      </c>
      <c r="L373" s="1">
        <v>1644969.69</v>
      </c>
      <c r="M373" s="49">
        <v>0</v>
      </c>
      <c r="N373" s="49">
        <v>0</v>
      </c>
      <c r="O373" s="49">
        <v>0</v>
      </c>
      <c r="P373" s="49">
        <f t="shared" si="59"/>
        <v>1644969.69</v>
      </c>
      <c r="Q373" s="49">
        <f t="shared" si="60"/>
        <v>852.93461059836147</v>
      </c>
      <c r="R373" s="49">
        <v>27786.46</v>
      </c>
      <c r="S373" s="62">
        <v>43100</v>
      </c>
    </row>
    <row r="374" spans="1:32" s="199" customFormat="1" ht="15" hidden="1" customHeight="1" x14ac:dyDescent="0.25">
      <c r="A374" s="40">
        <v>332</v>
      </c>
      <c r="B374" s="57" t="s">
        <v>1296</v>
      </c>
      <c r="C374" s="58">
        <v>1989</v>
      </c>
      <c r="D374" s="40">
        <v>0</v>
      </c>
      <c r="E374" s="59" t="s">
        <v>1514</v>
      </c>
      <c r="F374" s="1" t="s">
        <v>28</v>
      </c>
      <c r="G374" s="40">
        <v>9</v>
      </c>
      <c r="H374" s="40">
        <v>1</v>
      </c>
      <c r="I374" s="60">
        <v>2160.6999999999998</v>
      </c>
      <c r="J374" s="60">
        <v>1926.2</v>
      </c>
      <c r="K374" s="61">
        <v>87</v>
      </c>
      <c r="L374" s="1">
        <v>1659647.84</v>
      </c>
      <c r="M374" s="49">
        <v>0</v>
      </c>
      <c r="N374" s="49">
        <v>0</v>
      </c>
      <c r="O374" s="49">
        <v>0</v>
      </c>
      <c r="P374" s="49">
        <f t="shared" si="59"/>
        <v>1659647.84</v>
      </c>
      <c r="Q374" s="49">
        <f t="shared" si="60"/>
        <v>861.61760980168208</v>
      </c>
      <c r="R374" s="49">
        <v>27786.46</v>
      </c>
      <c r="S374" s="62">
        <v>43100</v>
      </c>
    </row>
    <row r="375" spans="1:32" s="199" customFormat="1" ht="15" hidden="1" customHeight="1" x14ac:dyDescent="0.25">
      <c r="A375" s="40">
        <v>333</v>
      </c>
      <c r="B375" s="57" t="s">
        <v>1295</v>
      </c>
      <c r="C375" s="58">
        <v>1983</v>
      </c>
      <c r="D375" s="40">
        <v>0</v>
      </c>
      <c r="E375" s="59" t="s">
        <v>1514</v>
      </c>
      <c r="F375" s="1" t="s">
        <v>66</v>
      </c>
      <c r="G375" s="40">
        <v>8</v>
      </c>
      <c r="H375" s="40">
        <v>1</v>
      </c>
      <c r="I375" s="60">
        <v>4974.3999999999996</v>
      </c>
      <c r="J375" s="60">
        <v>3626.3</v>
      </c>
      <c r="K375" s="61">
        <v>267</v>
      </c>
      <c r="L375" s="1">
        <v>3523232.8</v>
      </c>
      <c r="M375" s="49">
        <v>0</v>
      </c>
      <c r="N375" s="49">
        <v>0</v>
      </c>
      <c r="O375" s="49">
        <v>0</v>
      </c>
      <c r="P375" s="49">
        <f t="shared" si="59"/>
        <v>3523232.8</v>
      </c>
      <c r="Q375" s="49">
        <f t="shared" si="60"/>
        <v>971.57786173234422</v>
      </c>
      <c r="R375" s="49">
        <v>20124.66</v>
      </c>
      <c r="S375" s="62">
        <v>43100</v>
      </c>
    </row>
    <row r="376" spans="1:32" s="199" customFormat="1" ht="15" hidden="1" customHeight="1" x14ac:dyDescent="0.25">
      <c r="A376" s="40">
        <v>334</v>
      </c>
      <c r="B376" s="57" t="s">
        <v>340</v>
      </c>
      <c r="C376" s="58">
        <v>1981</v>
      </c>
      <c r="D376" s="40">
        <v>0</v>
      </c>
      <c r="E376" s="59" t="s">
        <v>1514</v>
      </c>
      <c r="F376" s="1" t="s">
        <v>66</v>
      </c>
      <c r="G376" s="40">
        <v>8</v>
      </c>
      <c r="H376" s="40">
        <v>1</v>
      </c>
      <c r="I376" s="60">
        <v>4860.1000000000004</v>
      </c>
      <c r="J376" s="60">
        <v>3802.3</v>
      </c>
      <c r="K376" s="61">
        <v>325</v>
      </c>
      <c r="L376" s="1">
        <v>4986477.26</v>
      </c>
      <c r="M376" s="49">
        <v>0</v>
      </c>
      <c r="N376" s="49">
        <v>0</v>
      </c>
      <c r="O376" s="49">
        <f t="shared" ref="O376:O407" si="61">ROUND(L376*0.045,2)</f>
        <v>224391.48</v>
      </c>
      <c r="P376" s="49">
        <f t="shared" si="59"/>
        <v>4762085.7799999993</v>
      </c>
      <c r="Q376" s="49">
        <f t="shared" si="60"/>
        <v>1311.4370933382424</v>
      </c>
      <c r="R376" s="49">
        <v>20124.66</v>
      </c>
      <c r="S376" s="62">
        <v>43100</v>
      </c>
    </row>
    <row r="377" spans="1:32" s="199" customFormat="1" ht="15" hidden="1" customHeight="1" x14ac:dyDescent="0.25">
      <c r="A377" s="40">
        <v>335</v>
      </c>
      <c r="B377" s="57" t="s">
        <v>341</v>
      </c>
      <c r="C377" s="58">
        <v>1980</v>
      </c>
      <c r="D377" s="40">
        <v>0</v>
      </c>
      <c r="E377" s="59" t="s">
        <v>1514</v>
      </c>
      <c r="F377" s="1" t="s">
        <v>66</v>
      </c>
      <c r="G377" s="40">
        <v>8</v>
      </c>
      <c r="H377" s="40">
        <v>1</v>
      </c>
      <c r="I377" s="60">
        <v>4900.8999999999996</v>
      </c>
      <c r="J377" s="60">
        <v>3807.7</v>
      </c>
      <c r="K377" s="61">
        <v>312</v>
      </c>
      <c r="L377" s="1">
        <v>6000515.4900000002</v>
      </c>
      <c r="M377" s="49">
        <v>0</v>
      </c>
      <c r="N377" s="49">
        <v>0</v>
      </c>
      <c r="O377" s="49">
        <v>270023.19</v>
      </c>
      <c r="P377" s="49">
        <f t="shared" si="59"/>
        <v>5730492.2999999998</v>
      </c>
      <c r="Q377" s="49">
        <f t="shared" si="60"/>
        <v>1575.8897733539934</v>
      </c>
      <c r="R377" s="49">
        <v>20124.66</v>
      </c>
      <c r="S377" s="62">
        <v>43100</v>
      </c>
    </row>
    <row r="378" spans="1:32" s="199" customFormat="1" ht="15" hidden="1" customHeight="1" x14ac:dyDescent="0.25">
      <c r="A378" s="40">
        <v>336</v>
      </c>
      <c r="B378" s="57" t="s">
        <v>342</v>
      </c>
      <c r="C378" s="58">
        <v>1976</v>
      </c>
      <c r="D378" s="40">
        <v>0</v>
      </c>
      <c r="E378" s="59" t="s">
        <v>1514</v>
      </c>
      <c r="F378" s="1" t="s">
        <v>28</v>
      </c>
      <c r="G378" s="40">
        <v>5</v>
      </c>
      <c r="H378" s="40">
        <v>3</v>
      </c>
      <c r="I378" s="60">
        <v>6825.1</v>
      </c>
      <c r="J378" s="60">
        <v>5665.8</v>
      </c>
      <c r="K378" s="61">
        <v>410</v>
      </c>
      <c r="L378" s="1">
        <v>1038689.81</v>
      </c>
      <c r="M378" s="49">
        <v>0</v>
      </c>
      <c r="N378" s="49">
        <v>0</v>
      </c>
      <c r="O378" s="49">
        <v>46741.05</v>
      </c>
      <c r="P378" s="49">
        <f t="shared" si="59"/>
        <v>991948.76</v>
      </c>
      <c r="Q378" s="49">
        <f t="shared" si="60"/>
        <v>183.32623989551342</v>
      </c>
      <c r="R378" s="49">
        <v>26754.720000000001</v>
      </c>
      <c r="S378" s="62">
        <v>43100</v>
      </c>
    </row>
    <row r="379" spans="1:32" s="199" customFormat="1" ht="15" hidden="1" customHeight="1" x14ac:dyDescent="0.25">
      <c r="A379" s="40">
        <v>337</v>
      </c>
      <c r="B379" s="57" t="s">
        <v>343</v>
      </c>
      <c r="C379" s="58">
        <v>1969</v>
      </c>
      <c r="D379" s="40">
        <v>0</v>
      </c>
      <c r="E379" s="59" t="s">
        <v>1514</v>
      </c>
      <c r="F379" s="1" t="s">
        <v>66</v>
      </c>
      <c r="G379" s="40">
        <v>5</v>
      </c>
      <c r="H379" s="40">
        <v>5</v>
      </c>
      <c r="I379" s="60">
        <v>4277.3</v>
      </c>
      <c r="J379" s="60">
        <v>3750.9</v>
      </c>
      <c r="K379" s="61">
        <v>234</v>
      </c>
      <c r="L379" s="1">
        <v>7431509.4299999997</v>
      </c>
      <c r="M379" s="49">
        <v>0</v>
      </c>
      <c r="N379" s="49">
        <v>0</v>
      </c>
      <c r="O379" s="49">
        <v>330811.28999999998</v>
      </c>
      <c r="P379" s="49">
        <f t="shared" si="59"/>
        <v>7100698.1399999997</v>
      </c>
      <c r="Q379" s="49">
        <f t="shared" si="60"/>
        <v>1981.2603455170758</v>
      </c>
      <c r="R379" s="49">
        <v>16848.400000000001</v>
      </c>
      <c r="S379" s="62">
        <v>43100</v>
      </c>
    </row>
    <row r="380" spans="1:32" s="201" customFormat="1" ht="15" hidden="1" customHeight="1" x14ac:dyDescent="0.25">
      <c r="A380" s="40">
        <v>338</v>
      </c>
      <c r="B380" s="92" t="s">
        <v>1534</v>
      </c>
      <c r="C380" s="93">
        <v>1996</v>
      </c>
      <c r="D380" s="41">
        <v>0</v>
      </c>
      <c r="E380" s="59" t="s">
        <v>1515</v>
      </c>
      <c r="F380" s="1" t="s">
        <v>66</v>
      </c>
      <c r="G380" s="41">
        <v>9</v>
      </c>
      <c r="H380" s="41">
        <v>8</v>
      </c>
      <c r="I380" s="94">
        <v>20682.5</v>
      </c>
      <c r="J380" s="94">
        <v>16956.3</v>
      </c>
      <c r="K380" s="95">
        <v>810</v>
      </c>
      <c r="L380" s="1">
        <v>2387483.46</v>
      </c>
      <c r="M380" s="49">
        <v>0</v>
      </c>
      <c r="N380" s="49">
        <v>0</v>
      </c>
      <c r="O380" s="96">
        <v>0</v>
      </c>
      <c r="P380" s="96">
        <f t="shared" si="59"/>
        <v>2387483.46</v>
      </c>
      <c r="Q380" s="49">
        <f t="shared" si="60"/>
        <v>140.80214787424143</v>
      </c>
      <c r="R380" s="49">
        <v>20124.66</v>
      </c>
      <c r="S380" s="62">
        <v>43100</v>
      </c>
      <c r="T380" s="199"/>
      <c r="U380" s="199"/>
      <c r="V380" s="199"/>
      <c r="W380" s="199"/>
      <c r="X380" s="199"/>
      <c r="Y380" s="199"/>
      <c r="Z380" s="199"/>
      <c r="AA380" s="199"/>
      <c r="AB380" s="199"/>
      <c r="AC380" s="199"/>
      <c r="AD380" s="199"/>
      <c r="AE380" s="199"/>
      <c r="AF380" s="199"/>
    </row>
    <row r="381" spans="1:32" s="199" customFormat="1" ht="15" hidden="1" customHeight="1" x14ac:dyDescent="0.25">
      <c r="A381" s="40">
        <v>339</v>
      </c>
      <c r="B381" s="57" t="s">
        <v>344</v>
      </c>
      <c r="C381" s="58">
        <v>1974</v>
      </c>
      <c r="D381" s="40">
        <v>0</v>
      </c>
      <c r="E381" s="59" t="s">
        <v>1514</v>
      </c>
      <c r="F381" s="1" t="s">
        <v>66</v>
      </c>
      <c r="G381" s="40">
        <v>5</v>
      </c>
      <c r="H381" s="40">
        <v>4</v>
      </c>
      <c r="I381" s="60">
        <v>4055</v>
      </c>
      <c r="J381" s="60">
        <v>3517.7</v>
      </c>
      <c r="K381" s="61">
        <v>142</v>
      </c>
      <c r="L381" s="1">
        <v>1225614.03</v>
      </c>
      <c r="M381" s="49">
        <v>0</v>
      </c>
      <c r="N381" s="49">
        <v>0</v>
      </c>
      <c r="O381" s="49">
        <f t="shared" si="61"/>
        <v>55152.63</v>
      </c>
      <c r="P381" s="49">
        <f t="shared" si="59"/>
        <v>1170461.4000000001</v>
      </c>
      <c r="Q381" s="49">
        <f t="shared" si="60"/>
        <v>348.4134604997584</v>
      </c>
      <c r="R381" s="49">
        <v>16848.400000000001</v>
      </c>
      <c r="S381" s="62">
        <v>43100</v>
      </c>
    </row>
    <row r="382" spans="1:32" s="199" customFormat="1" ht="15" hidden="1" customHeight="1" x14ac:dyDescent="0.25">
      <c r="A382" s="40">
        <v>340</v>
      </c>
      <c r="B382" s="57" t="s">
        <v>345</v>
      </c>
      <c r="C382" s="58">
        <v>1975</v>
      </c>
      <c r="D382" s="40">
        <v>0</v>
      </c>
      <c r="E382" s="59" t="s">
        <v>1514</v>
      </c>
      <c r="F382" s="1" t="s">
        <v>66</v>
      </c>
      <c r="G382" s="40">
        <v>5</v>
      </c>
      <c r="H382" s="40">
        <v>12</v>
      </c>
      <c r="I382" s="60">
        <v>11431.55</v>
      </c>
      <c r="J382" s="60">
        <v>9796.2000000000007</v>
      </c>
      <c r="K382" s="61">
        <v>442</v>
      </c>
      <c r="L382" s="1">
        <v>3314061.07</v>
      </c>
      <c r="M382" s="49">
        <v>0</v>
      </c>
      <c r="N382" s="49">
        <v>0</v>
      </c>
      <c r="O382" s="49">
        <f t="shared" si="61"/>
        <v>149132.75</v>
      </c>
      <c r="P382" s="49">
        <f t="shared" si="59"/>
        <v>3164928.32</v>
      </c>
      <c r="Q382" s="49">
        <f t="shared" si="60"/>
        <v>338.3006747514342</v>
      </c>
      <c r="R382" s="49">
        <v>16848.400000000001</v>
      </c>
      <c r="S382" s="62">
        <v>43100</v>
      </c>
    </row>
    <row r="383" spans="1:32" s="199" customFormat="1" ht="15" hidden="1" customHeight="1" x14ac:dyDescent="0.25">
      <c r="A383" s="40">
        <v>341</v>
      </c>
      <c r="B383" s="57" t="s">
        <v>346</v>
      </c>
      <c r="C383" s="58">
        <v>1982</v>
      </c>
      <c r="D383" s="40">
        <v>0</v>
      </c>
      <c r="E383" s="59" t="s">
        <v>1514</v>
      </c>
      <c r="F383" s="1" t="s">
        <v>66</v>
      </c>
      <c r="G383" s="40">
        <v>5</v>
      </c>
      <c r="H383" s="40">
        <v>4</v>
      </c>
      <c r="I383" s="60">
        <v>5770</v>
      </c>
      <c r="J383" s="60">
        <v>3595.9</v>
      </c>
      <c r="K383" s="61">
        <v>166</v>
      </c>
      <c r="L383" s="1">
        <v>9047188.4000000004</v>
      </c>
      <c r="M383" s="49">
        <v>0</v>
      </c>
      <c r="N383" s="49">
        <v>0</v>
      </c>
      <c r="O383" s="49">
        <f t="shared" si="61"/>
        <v>407123.48</v>
      </c>
      <c r="P383" s="49">
        <f t="shared" si="59"/>
        <v>8640064.9199999999</v>
      </c>
      <c r="Q383" s="49">
        <f t="shared" si="60"/>
        <v>2515.9733029283352</v>
      </c>
      <c r="R383" s="49">
        <v>16848.400000000001</v>
      </c>
      <c r="S383" s="62">
        <v>43100</v>
      </c>
    </row>
    <row r="384" spans="1:32" s="199" customFormat="1" ht="15" hidden="1" customHeight="1" x14ac:dyDescent="0.25">
      <c r="A384" s="40">
        <v>342</v>
      </c>
      <c r="B384" s="57" t="s">
        <v>347</v>
      </c>
      <c r="C384" s="58">
        <v>1975</v>
      </c>
      <c r="D384" s="40">
        <v>0</v>
      </c>
      <c r="E384" s="59" t="s">
        <v>1514</v>
      </c>
      <c r="F384" s="1" t="s">
        <v>66</v>
      </c>
      <c r="G384" s="40">
        <v>5</v>
      </c>
      <c r="H384" s="40">
        <v>12</v>
      </c>
      <c r="I384" s="60">
        <v>11416.6</v>
      </c>
      <c r="J384" s="60">
        <v>9733.7000000000007</v>
      </c>
      <c r="K384" s="61">
        <v>423</v>
      </c>
      <c r="L384" s="1">
        <v>3300122.26</v>
      </c>
      <c r="M384" s="49">
        <v>0</v>
      </c>
      <c r="N384" s="49">
        <v>0</v>
      </c>
      <c r="O384" s="49">
        <v>148505.51</v>
      </c>
      <c r="P384" s="49">
        <f t="shared" si="59"/>
        <v>3151616.75</v>
      </c>
      <c r="Q384" s="49">
        <f t="shared" si="60"/>
        <v>339.04088476119045</v>
      </c>
      <c r="R384" s="49">
        <v>16848.400000000001</v>
      </c>
      <c r="S384" s="62">
        <v>43100</v>
      </c>
    </row>
    <row r="385" spans="1:19" s="199" customFormat="1" ht="15" hidden="1" customHeight="1" x14ac:dyDescent="0.25">
      <c r="A385" s="40">
        <v>343</v>
      </c>
      <c r="B385" s="57" t="s">
        <v>348</v>
      </c>
      <c r="C385" s="58">
        <v>1982</v>
      </c>
      <c r="D385" s="40">
        <v>0</v>
      </c>
      <c r="E385" s="59" t="s">
        <v>1514</v>
      </c>
      <c r="F385" s="1" t="s">
        <v>66</v>
      </c>
      <c r="G385" s="40">
        <v>5</v>
      </c>
      <c r="H385" s="40">
        <v>6</v>
      </c>
      <c r="I385" s="60">
        <v>6412</v>
      </c>
      <c r="J385" s="60">
        <v>4664.8999999999996</v>
      </c>
      <c r="K385" s="61">
        <v>247</v>
      </c>
      <c r="L385" s="1">
        <v>7792091.2999999998</v>
      </c>
      <c r="M385" s="49">
        <v>0</v>
      </c>
      <c r="N385" s="49">
        <v>0</v>
      </c>
      <c r="O385" s="49">
        <v>350325.22</v>
      </c>
      <c r="P385" s="49">
        <f t="shared" si="59"/>
        <v>7441766.0800000001</v>
      </c>
      <c r="Q385" s="49">
        <f t="shared" si="60"/>
        <v>1670.3662029196769</v>
      </c>
      <c r="R385" s="49">
        <v>16848.400000000001</v>
      </c>
      <c r="S385" s="62">
        <v>43100</v>
      </c>
    </row>
    <row r="386" spans="1:19" s="199" customFormat="1" ht="15" hidden="1" customHeight="1" x14ac:dyDescent="0.25">
      <c r="A386" s="40">
        <v>344</v>
      </c>
      <c r="B386" s="57" t="s">
        <v>349</v>
      </c>
      <c r="C386" s="58">
        <v>1974</v>
      </c>
      <c r="D386" s="40">
        <v>0</v>
      </c>
      <c r="E386" s="59" t="s">
        <v>1514</v>
      </c>
      <c r="F386" s="1" t="s">
        <v>66</v>
      </c>
      <c r="G386" s="40">
        <v>5</v>
      </c>
      <c r="H386" s="40">
        <v>6</v>
      </c>
      <c r="I386" s="60">
        <v>4536.2</v>
      </c>
      <c r="J386" s="60">
        <v>3889.3</v>
      </c>
      <c r="K386" s="61">
        <v>235</v>
      </c>
      <c r="L386" s="1">
        <v>1703197.9</v>
      </c>
      <c r="M386" s="49">
        <v>0</v>
      </c>
      <c r="N386" s="49">
        <v>0</v>
      </c>
      <c r="O386" s="49">
        <v>75127.42</v>
      </c>
      <c r="P386" s="49">
        <f t="shared" si="59"/>
        <v>1628070.48</v>
      </c>
      <c r="Q386" s="49">
        <f t="shared" si="60"/>
        <v>437.91888000411382</v>
      </c>
      <c r="R386" s="49">
        <v>16848.400000000001</v>
      </c>
      <c r="S386" s="62">
        <v>43100</v>
      </c>
    </row>
    <row r="387" spans="1:19" s="199" customFormat="1" ht="15" hidden="1" customHeight="1" x14ac:dyDescent="0.25">
      <c r="A387" s="40">
        <v>345</v>
      </c>
      <c r="B387" s="57" t="s">
        <v>350</v>
      </c>
      <c r="C387" s="58">
        <v>1978</v>
      </c>
      <c r="D387" s="40">
        <v>0</v>
      </c>
      <c r="E387" s="59" t="s">
        <v>1514</v>
      </c>
      <c r="F387" s="1" t="s">
        <v>66</v>
      </c>
      <c r="G387" s="40">
        <v>5</v>
      </c>
      <c r="H387" s="40">
        <v>6</v>
      </c>
      <c r="I387" s="60">
        <v>4313.8999999999996</v>
      </c>
      <c r="J387" s="60">
        <v>3797.3</v>
      </c>
      <c r="K387" s="61">
        <v>225</v>
      </c>
      <c r="L387" s="1">
        <v>15502274.9</v>
      </c>
      <c r="M387" s="49">
        <v>0</v>
      </c>
      <c r="N387" s="49">
        <v>0</v>
      </c>
      <c r="O387" s="49">
        <f t="shared" si="61"/>
        <v>697602.37</v>
      </c>
      <c r="P387" s="49">
        <f t="shared" si="59"/>
        <v>14804672.530000001</v>
      </c>
      <c r="Q387" s="49">
        <f t="shared" si="60"/>
        <v>4082.4467121375715</v>
      </c>
      <c r="R387" s="49">
        <v>16848.400000000001</v>
      </c>
      <c r="S387" s="62">
        <v>43100</v>
      </c>
    </row>
    <row r="388" spans="1:19" s="199" customFormat="1" ht="15" hidden="1" customHeight="1" x14ac:dyDescent="0.25">
      <c r="A388" s="40">
        <v>346</v>
      </c>
      <c r="B388" s="57" t="s">
        <v>351</v>
      </c>
      <c r="C388" s="58">
        <v>1980</v>
      </c>
      <c r="D388" s="40">
        <v>0</v>
      </c>
      <c r="E388" s="59" t="s">
        <v>1514</v>
      </c>
      <c r="F388" s="1" t="s">
        <v>66</v>
      </c>
      <c r="G388" s="40">
        <v>5</v>
      </c>
      <c r="H388" s="40">
        <v>6</v>
      </c>
      <c r="I388" s="60">
        <v>4399.8999999999996</v>
      </c>
      <c r="J388" s="60">
        <v>3963.8</v>
      </c>
      <c r="K388" s="61">
        <v>257</v>
      </c>
      <c r="L388" s="1">
        <v>4018040.38</v>
      </c>
      <c r="M388" s="49">
        <v>0</v>
      </c>
      <c r="N388" s="49">
        <v>0</v>
      </c>
      <c r="O388" s="49">
        <f t="shared" si="61"/>
        <v>180811.82</v>
      </c>
      <c r="P388" s="49">
        <f t="shared" si="59"/>
        <v>3837228.56</v>
      </c>
      <c r="Q388" s="49">
        <f t="shared" si="60"/>
        <v>1013.6839346082041</v>
      </c>
      <c r="R388" s="49">
        <v>16848.400000000001</v>
      </c>
      <c r="S388" s="62">
        <v>43100</v>
      </c>
    </row>
    <row r="389" spans="1:19" s="199" customFormat="1" ht="15" hidden="1" customHeight="1" x14ac:dyDescent="0.25">
      <c r="A389" s="40">
        <v>347</v>
      </c>
      <c r="B389" s="57" t="s">
        <v>352</v>
      </c>
      <c r="C389" s="58">
        <v>1980</v>
      </c>
      <c r="D389" s="40">
        <v>0</v>
      </c>
      <c r="E389" s="59" t="s">
        <v>1514</v>
      </c>
      <c r="F389" s="1" t="s">
        <v>66</v>
      </c>
      <c r="G389" s="40">
        <v>5</v>
      </c>
      <c r="H389" s="40">
        <v>6</v>
      </c>
      <c r="I389" s="60">
        <v>4020.3</v>
      </c>
      <c r="J389" s="60">
        <v>4006.4</v>
      </c>
      <c r="K389" s="61">
        <v>216</v>
      </c>
      <c r="L389" s="1">
        <v>14668359.470000001</v>
      </c>
      <c r="M389" s="49">
        <v>0</v>
      </c>
      <c r="N389" s="49">
        <v>0</v>
      </c>
      <c r="O389" s="49">
        <v>660076.18999999994</v>
      </c>
      <c r="P389" s="49">
        <f t="shared" si="59"/>
        <v>14008283.280000001</v>
      </c>
      <c r="Q389" s="49">
        <f t="shared" si="60"/>
        <v>3661.2318964656552</v>
      </c>
      <c r="R389" s="49">
        <v>26754.720000000001</v>
      </c>
      <c r="S389" s="62">
        <v>43100</v>
      </c>
    </row>
    <row r="390" spans="1:19" s="199" customFormat="1" ht="15" hidden="1" customHeight="1" x14ac:dyDescent="0.25">
      <c r="A390" s="40">
        <v>348</v>
      </c>
      <c r="B390" s="57" t="s">
        <v>353</v>
      </c>
      <c r="C390" s="58">
        <v>1981</v>
      </c>
      <c r="D390" s="40">
        <v>0</v>
      </c>
      <c r="E390" s="59" t="s">
        <v>1514</v>
      </c>
      <c r="F390" s="1" t="s">
        <v>66</v>
      </c>
      <c r="G390" s="40">
        <v>5</v>
      </c>
      <c r="H390" s="40">
        <v>4</v>
      </c>
      <c r="I390" s="60">
        <v>2925.6</v>
      </c>
      <c r="J390" s="60">
        <v>2584.3000000000002</v>
      </c>
      <c r="K390" s="61">
        <v>178</v>
      </c>
      <c r="L390" s="1">
        <v>6308024.8499999996</v>
      </c>
      <c r="M390" s="49">
        <v>0</v>
      </c>
      <c r="N390" s="49">
        <v>0</v>
      </c>
      <c r="O390" s="49">
        <f t="shared" si="61"/>
        <v>283861.12</v>
      </c>
      <c r="P390" s="49">
        <f t="shared" si="59"/>
        <v>6024163.7299999995</v>
      </c>
      <c r="Q390" s="49">
        <f t="shared" si="60"/>
        <v>2440.9027009248148</v>
      </c>
      <c r="R390" s="49">
        <v>16848.400000000001</v>
      </c>
      <c r="S390" s="62">
        <v>43100</v>
      </c>
    </row>
    <row r="391" spans="1:19" s="199" customFormat="1" ht="15" hidden="1" customHeight="1" x14ac:dyDescent="0.25">
      <c r="A391" s="40">
        <v>349</v>
      </c>
      <c r="B391" s="57" t="s">
        <v>354</v>
      </c>
      <c r="C391" s="58">
        <v>1981</v>
      </c>
      <c r="D391" s="40">
        <v>0</v>
      </c>
      <c r="E391" s="59" t="s">
        <v>1514</v>
      </c>
      <c r="F391" s="1" t="s">
        <v>66</v>
      </c>
      <c r="G391" s="40">
        <v>5</v>
      </c>
      <c r="H391" s="40">
        <v>6</v>
      </c>
      <c r="I391" s="60">
        <v>4388.8</v>
      </c>
      <c r="J391" s="60">
        <v>3958</v>
      </c>
      <c r="K391" s="61">
        <v>223</v>
      </c>
      <c r="L391" s="1">
        <v>9361758.8499999996</v>
      </c>
      <c r="M391" s="49">
        <v>0</v>
      </c>
      <c r="N391" s="49">
        <v>0</v>
      </c>
      <c r="O391" s="49">
        <v>421279.16</v>
      </c>
      <c r="P391" s="49">
        <f t="shared" si="59"/>
        <v>8940479.6899999995</v>
      </c>
      <c r="Q391" s="49">
        <f t="shared" si="60"/>
        <v>2365.2751010611419</v>
      </c>
      <c r="R391" s="49">
        <v>16848.400000000001</v>
      </c>
      <c r="S391" s="62">
        <v>43100</v>
      </c>
    </row>
    <row r="392" spans="1:19" s="199" customFormat="1" ht="15" hidden="1" customHeight="1" x14ac:dyDescent="0.25">
      <c r="A392" s="40">
        <v>350</v>
      </c>
      <c r="B392" s="57" t="s">
        <v>355</v>
      </c>
      <c r="C392" s="58">
        <v>1979</v>
      </c>
      <c r="D392" s="40">
        <v>0</v>
      </c>
      <c r="E392" s="59" t="s">
        <v>1514</v>
      </c>
      <c r="F392" s="1" t="s">
        <v>66</v>
      </c>
      <c r="G392" s="40">
        <v>5</v>
      </c>
      <c r="H392" s="40">
        <v>4</v>
      </c>
      <c r="I392" s="60">
        <v>3129.1</v>
      </c>
      <c r="J392" s="60">
        <v>2574.8000000000002</v>
      </c>
      <c r="K392" s="61">
        <v>162</v>
      </c>
      <c r="L392" s="1">
        <v>11977262.630000001</v>
      </c>
      <c r="M392" s="49">
        <v>0</v>
      </c>
      <c r="N392" s="49">
        <v>0</v>
      </c>
      <c r="O392" s="49">
        <v>538976.82999999996</v>
      </c>
      <c r="P392" s="49">
        <f t="shared" si="59"/>
        <v>11438285.800000001</v>
      </c>
      <c r="Q392" s="49">
        <f t="shared" si="60"/>
        <v>4651.7254272176478</v>
      </c>
      <c r="R392" s="49">
        <v>16848.400000000001</v>
      </c>
      <c r="S392" s="62">
        <v>43100</v>
      </c>
    </row>
    <row r="393" spans="1:19" s="199" customFormat="1" ht="15" hidden="1" customHeight="1" x14ac:dyDescent="0.25">
      <c r="A393" s="40">
        <v>351</v>
      </c>
      <c r="B393" s="57" t="s">
        <v>356</v>
      </c>
      <c r="C393" s="58">
        <v>1979</v>
      </c>
      <c r="D393" s="40">
        <v>0</v>
      </c>
      <c r="E393" s="59" t="s">
        <v>1514</v>
      </c>
      <c r="F393" s="1" t="s">
        <v>66</v>
      </c>
      <c r="G393" s="40">
        <v>5</v>
      </c>
      <c r="H393" s="40">
        <v>4</v>
      </c>
      <c r="I393" s="60">
        <v>3157.7</v>
      </c>
      <c r="J393" s="60">
        <v>2635.6</v>
      </c>
      <c r="K393" s="61">
        <v>157</v>
      </c>
      <c r="L393" s="1">
        <v>11870293.23</v>
      </c>
      <c r="M393" s="49">
        <v>0</v>
      </c>
      <c r="N393" s="49">
        <v>0</v>
      </c>
      <c r="O393" s="49">
        <f t="shared" si="61"/>
        <v>534163.19999999995</v>
      </c>
      <c r="P393" s="49">
        <f t="shared" si="59"/>
        <v>11336130.030000001</v>
      </c>
      <c r="Q393" s="49">
        <f t="shared" si="60"/>
        <v>4503.8295758081658</v>
      </c>
      <c r="R393" s="49">
        <v>16848.400000000001</v>
      </c>
      <c r="S393" s="62">
        <v>43100</v>
      </c>
    </row>
    <row r="394" spans="1:19" s="199" customFormat="1" ht="15" hidden="1" customHeight="1" x14ac:dyDescent="0.25">
      <c r="A394" s="40">
        <v>352</v>
      </c>
      <c r="B394" s="57" t="s">
        <v>357</v>
      </c>
      <c r="C394" s="58">
        <v>1979</v>
      </c>
      <c r="D394" s="40">
        <v>0</v>
      </c>
      <c r="E394" s="59" t="s">
        <v>1514</v>
      </c>
      <c r="F394" s="1" t="s">
        <v>66</v>
      </c>
      <c r="G394" s="40">
        <v>5</v>
      </c>
      <c r="H394" s="40">
        <v>6</v>
      </c>
      <c r="I394" s="60">
        <v>4702.1000000000004</v>
      </c>
      <c r="J394" s="60">
        <v>4060.7</v>
      </c>
      <c r="K394" s="61">
        <v>218</v>
      </c>
      <c r="L394" s="1">
        <v>5479217.6299999999</v>
      </c>
      <c r="M394" s="49">
        <v>0</v>
      </c>
      <c r="N394" s="49">
        <v>0</v>
      </c>
      <c r="O394" s="49">
        <v>246564.8</v>
      </c>
      <c r="P394" s="49">
        <f t="shared" si="59"/>
        <v>5232652.83</v>
      </c>
      <c r="Q394" s="49">
        <f t="shared" si="60"/>
        <v>1349.3283497919078</v>
      </c>
      <c r="R394" s="49">
        <v>16848.400000000001</v>
      </c>
      <c r="S394" s="62">
        <v>43100</v>
      </c>
    </row>
    <row r="395" spans="1:19" s="199" customFormat="1" ht="15" hidden="1" customHeight="1" x14ac:dyDescent="0.25">
      <c r="A395" s="40">
        <v>353</v>
      </c>
      <c r="B395" s="57" t="s">
        <v>358</v>
      </c>
      <c r="C395" s="58">
        <v>1979</v>
      </c>
      <c r="D395" s="40">
        <v>0</v>
      </c>
      <c r="E395" s="59" t="s">
        <v>1514</v>
      </c>
      <c r="F395" s="1" t="s">
        <v>66</v>
      </c>
      <c r="G395" s="40">
        <v>5</v>
      </c>
      <c r="H395" s="40">
        <v>6</v>
      </c>
      <c r="I395" s="60">
        <v>4646.6000000000004</v>
      </c>
      <c r="J395" s="60">
        <v>3909.2</v>
      </c>
      <c r="K395" s="61">
        <v>273</v>
      </c>
      <c r="L395" s="1">
        <v>4901564.21</v>
      </c>
      <c r="M395" s="49">
        <v>0</v>
      </c>
      <c r="N395" s="49">
        <v>0</v>
      </c>
      <c r="O395" s="49">
        <v>220570.53</v>
      </c>
      <c r="P395" s="49">
        <f t="shared" si="59"/>
        <v>4680993.68</v>
      </c>
      <c r="Q395" s="49">
        <f t="shared" si="60"/>
        <v>1253.8535275759746</v>
      </c>
      <c r="R395" s="49">
        <v>16848.400000000001</v>
      </c>
      <c r="S395" s="62">
        <v>43100</v>
      </c>
    </row>
    <row r="396" spans="1:19" s="199" customFormat="1" ht="15" hidden="1" customHeight="1" x14ac:dyDescent="0.25">
      <c r="A396" s="40">
        <v>354</v>
      </c>
      <c r="B396" s="57" t="s">
        <v>359</v>
      </c>
      <c r="C396" s="58">
        <v>1977</v>
      </c>
      <c r="D396" s="40">
        <v>0</v>
      </c>
      <c r="E396" s="59" t="s">
        <v>1514</v>
      </c>
      <c r="F396" s="1" t="s">
        <v>66</v>
      </c>
      <c r="G396" s="40">
        <v>5</v>
      </c>
      <c r="H396" s="40">
        <v>6</v>
      </c>
      <c r="I396" s="60">
        <v>4499.1000000000004</v>
      </c>
      <c r="J396" s="60">
        <v>3858.5</v>
      </c>
      <c r="K396" s="61">
        <v>237</v>
      </c>
      <c r="L396" s="1">
        <v>7438890.4000000004</v>
      </c>
      <c r="M396" s="49">
        <v>0</v>
      </c>
      <c r="N396" s="49">
        <v>0</v>
      </c>
      <c r="O396" s="49">
        <f t="shared" si="61"/>
        <v>334750.07</v>
      </c>
      <c r="P396" s="49">
        <f t="shared" si="59"/>
        <v>7104140.3300000001</v>
      </c>
      <c r="Q396" s="49">
        <f t="shared" si="60"/>
        <v>1927.9228715822212</v>
      </c>
      <c r="R396" s="49">
        <v>16848.400000000001</v>
      </c>
      <c r="S396" s="62">
        <v>43100</v>
      </c>
    </row>
    <row r="397" spans="1:19" s="199" customFormat="1" ht="15" hidden="1" customHeight="1" x14ac:dyDescent="0.25">
      <c r="A397" s="40">
        <v>355</v>
      </c>
      <c r="B397" s="57" t="s">
        <v>360</v>
      </c>
      <c r="C397" s="58">
        <v>1978</v>
      </c>
      <c r="D397" s="40">
        <v>0</v>
      </c>
      <c r="E397" s="59" t="s">
        <v>1514</v>
      </c>
      <c r="F397" s="1" t="s">
        <v>28</v>
      </c>
      <c r="G397" s="40">
        <v>2</v>
      </c>
      <c r="H397" s="40">
        <v>3</v>
      </c>
      <c r="I397" s="60">
        <v>981.3</v>
      </c>
      <c r="J397" s="60">
        <v>981.3</v>
      </c>
      <c r="K397" s="61">
        <v>72</v>
      </c>
      <c r="L397" s="1">
        <v>4841432.82</v>
      </c>
      <c r="M397" s="49">
        <v>0</v>
      </c>
      <c r="N397" s="49">
        <v>0</v>
      </c>
      <c r="O397" s="49">
        <f t="shared" si="61"/>
        <v>217864.48</v>
      </c>
      <c r="P397" s="49">
        <f t="shared" si="59"/>
        <v>4623568.34</v>
      </c>
      <c r="Q397" s="49">
        <f t="shared" si="60"/>
        <v>4933.6928767960871</v>
      </c>
      <c r="R397" s="49">
        <v>26754.720000000001</v>
      </c>
      <c r="S397" s="62">
        <v>43100</v>
      </c>
    </row>
    <row r="398" spans="1:19" s="199" customFormat="1" ht="15" hidden="1" customHeight="1" x14ac:dyDescent="0.25">
      <c r="A398" s="40">
        <v>356</v>
      </c>
      <c r="B398" s="57" t="s">
        <v>361</v>
      </c>
      <c r="C398" s="58">
        <v>1982</v>
      </c>
      <c r="D398" s="40">
        <v>0</v>
      </c>
      <c r="E398" s="59" t="s">
        <v>1514</v>
      </c>
      <c r="F398" s="1" t="s">
        <v>28</v>
      </c>
      <c r="G398" s="40">
        <v>5</v>
      </c>
      <c r="H398" s="40">
        <v>8</v>
      </c>
      <c r="I398" s="60">
        <v>5719.3</v>
      </c>
      <c r="J398" s="60">
        <v>5571</v>
      </c>
      <c r="K398" s="61">
        <v>336</v>
      </c>
      <c r="L398" s="1">
        <v>10101211.720000001</v>
      </c>
      <c r="M398" s="49">
        <v>0</v>
      </c>
      <c r="N398" s="49">
        <v>0</v>
      </c>
      <c r="O398" s="49">
        <f t="shared" si="61"/>
        <v>454554.53</v>
      </c>
      <c r="P398" s="49">
        <f t="shared" ref="P398:P429" si="62">L398-(M398+N398+O398)</f>
        <v>9646657.1900000013</v>
      </c>
      <c r="Q398" s="49">
        <f t="shared" ref="Q398:Q429" si="63">L398/J398</f>
        <v>1813.1774762161192</v>
      </c>
      <c r="R398" s="49">
        <v>26754.720000000001</v>
      </c>
      <c r="S398" s="62">
        <v>43100</v>
      </c>
    </row>
    <row r="399" spans="1:19" s="199" customFormat="1" ht="15" hidden="1" customHeight="1" x14ac:dyDescent="0.25">
      <c r="A399" s="40">
        <v>357</v>
      </c>
      <c r="B399" s="57" t="s">
        <v>362</v>
      </c>
      <c r="C399" s="58">
        <v>1978</v>
      </c>
      <c r="D399" s="40">
        <v>0</v>
      </c>
      <c r="E399" s="59" t="s">
        <v>1514</v>
      </c>
      <c r="F399" s="1" t="s">
        <v>28</v>
      </c>
      <c r="G399" s="40">
        <v>5</v>
      </c>
      <c r="H399" s="40">
        <v>8</v>
      </c>
      <c r="I399" s="60">
        <v>6643.3</v>
      </c>
      <c r="J399" s="60">
        <v>6103.1</v>
      </c>
      <c r="K399" s="61">
        <v>401</v>
      </c>
      <c r="L399" s="1">
        <v>22343176.07</v>
      </c>
      <c r="M399" s="49">
        <v>0</v>
      </c>
      <c r="N399" s="49">
        <v>0</v>
      </c>
      <c r="O399" s="49">
        <v>1005442.9</v>
      </c>
      <c r="P399" s="49">
        <f t="shared" si="62"/>
        <v>21337733.170000002</v>
      </c>
      <c r="Q399" s="49">
        <f t="shared" si="63"/>
        <v>3660.9552637184379</v>
      </c>
      <c r="R399" s="49">
        <v>26754.720000000001</v>
      </c>
      <c r="S399" s="62">
        <v>43100</v>
      </c>
    </row>
    <row r="400" spans="1:19" s="199" customFormat="1" ht="15" hidden="1" customHeight="1" x14ac:dyDescent="0.25">
      <c r="A400" s="40">
        <v>358</v>
      </c>
      <c r="B400" s="57" t="s">
        <v>363</v>
      </c>
      <c r="C400" s="58">
        <v>1980</v>
      </c>
      <c r="D400" s="40">
        <v>0</v>
      </c>
      <c r="E400" s="59" t="s">
        <v>1514</v>
      </c>
      <c r="F400" s="1" t="s">
        <v>66</v>
      </c>
      <c r="G400" s="40">
        <v>5</v>
      </c>
      <c r="H400" s="40">
        <v>10</v>
      </c>
      <c r="I400" s="60">
        <v>9216.7000000000007</v>
      </c>
      <c r="J400" s="60">
        <v>8167.2</v>
      </c>
      <c r="K400" s="61">
        <v>386</v>
      </c>
      <c r="L400" s="1">
        <v>31872363.210000001</v>
      </c>
      <c r="M400" s="49">
        <v>0</v>
      </c>
      <c r="N400" s="49">
        <v>0</v>
      </c>
      <c r="O400" s="49">
        <v>1434256.36</v>
      </c>
      <c r="P400" s="49">
        <f t="shared" si="62"/>
        <v>30438106.850000001</v>
      </c>
      <c r="Q400" s="49">
        <f t="shared" si="63"/>
        <v>3902.4834961798415</v>
      </c>
      <c r="R400" s="49">
        <v>16848.400000000001</v>
      </c>
      <c r="S400" s="62">
        <v>43100</v>
      </c>
    </row>
    <row r="401" spans="1:19" s="199" customFormat="1" ht="15" hidden="1" customHeight="1" x14ac:dyDescent="0.25">
      <c r="A401" s="40">
        <v>359</v>
      </c>
      <c r="B401" s="57" t="s">
        <v>364</v>
      </c>
      <c r="C401" s="58">
        <v>1981</v>
      </c>
      <c r="D401" s="40">
        <v>0</v>
      </c>
      <c r="E401" s="59" t="s">
        <v>1514</v>
      </c>
      <c r="F401" s="1" t="s">
        <v>66</v>
      </c>
      <c r="G401" s="40">
        <v>5</v>
      </c>
      <c r="H401" s="40">
        <v>4</v>
      </c>
      <c r="I401" s="60">
        <v>3965.6</v>
      </c>
      <c r="J401" s="60">
        <v>3145.8</v>
      </c>
      <c r="K401" s="61">
        <v>148</v>
      </c>
      <c r="L401" s="1">
        <v>10851565.890000001</v>
      </c>
      <c r="M401" s="49">
        <v>0</v>
      </c>
      <c r="N401" s="49">
        <v>0</v>
      </c>
      <c r="O401" s="49">
        <v>488320.44</v>
      </c>
      <c r="P401" s="49">
        <f t="shared" si="62"/>
        <v>10363245.450000001</v>
      </c>
      <c r="Q401" s="49">
        <f t="shared" si="63"/>
        <v>3449.5409403013541</v>
      </c>
      <c r="R401" s="49">
        <v>16848.400000000001</v>
      </c>
      <c r="S401" s="62">
        <v>43100</v>
      </c>
    </row>
    <row r="402" spans="1:19" s="199" customFormat="1" ht="15" hidden="1" customHeight="1" x14ac:dyDescent="0.25">
      <c r="A402" s="40">
        <v>360</v>
      </c>
      <c r="B402" s="57" t="s">
        <v>365</v>
      </c>
      <c r="C402" s="58">
        <v>1980</v>
      </c>
      <c r="D402" s="40">
        <v>0</v>
      </c>
      <c r="E402" s="59" t="s">
        <v>1514</v>
      </c>
      <c r="F402" s="1" t="s">
        <v>66</v>
      </c>
      <c r="G402" s="40">
        <v>5</v>
      </c>
      <c r="H402" s="40">
        <v>4</v>
      </c>
      <c r="I402" s="60">
        <v>3934.8</v>
      </c>
      <c r="J402" s="60">
        <v>3504.9</v>
      </c>
      <c r="K402" s="61">
        <v>112</v>
      </c>
      <c r="L402" s="1">
        <v>11147159.33</v>
      </c>
      <c r="M402" s="49">
        <v>0</v>
      </c>
      <c r="N402" s="49">
        <v>0</v>
      </c>
      <c r="O402" s="1">
        <v>501700.72000000009</v>
      </c>
      <c r="P402" s="49">
        <f t="shared" si="62"/>
        <v>10645458.609999999</v>
      </c>
      <c r="Q402" s="49">
        <f t="shared" si="63"/>
        <v>3180.4500356643557</v>
      </c>
      <c r="R402" s="49">
        <v>16848.400000000001</v>
      </c>
      <c r="S402" s="62">
        <v>43100</v>
      </c>
    </row>
    <row r="403" spans="1:19" s="199" customFormat="1" ht="15" hidden="1" customHeight="1" x14ac:dyDescent="0.25">
      <c r="A403" s="40">
        <v>361</v>
      </c>
      <c r="B403" s="57" t="s">
        <v>366</v>
      </c>
      <c r="C403" s="58">
        <v>1982</v>
      </c>
      <c r="D403" s="40">
        <v>0</v>
      </c>
      <c r="E403" s="59" t="s">
        <v>1514</v>
      </c>
      <c r="F403" s="1" t="s">
        <v>66</v>
      </c>
      <c r="G403" s="40">
        <v>5</v>
      </c>
      <c r="H403" s="40">
        <v>8</v>
      </c>
      <c r="I403" s="60">
        <v>7410</v>
      </c>
      <c r="J403" s="60">
        <v>6558.4</v>
      </c>
      <c r="K403" s="61">
        <v>273</v>
      </c>
      <c r="L403" s="1">
        <v>6572037.8099999996</v>
      </c>
      <c r="M403" s="49">
        <v>0</v>
      </c>
      <c r="N403" s="49">
        <v>0</v>
      </c>
      <c r="O403" s="49">
        <v>289908.46999999997</v>
      </c>
      <c r="P403" s="49">
        <f t="shared" si="62"/>
        <v>6282129.3399999999</v>
      </c>
      <c r="Q403" s="49">
        <f t="shared" si="63"/>
        <v>1002.0794416321054</v>
      </c>
      <c r="R403" s="49">
        <v>16848.400000000001</v>
      </c>
      <c r="S403" s="62">
        <v>43100</v>
      </c>
    </row>
    <row r="404" spans="1:19" s="199" customFormat="1" ht="15" hidden="1" customHeight="1" x14ac:dyDescent="0.25">
      <c r="A404" s="40">
        <v>362</v>
      </c>
      <c r="B404" s="57" t="s">
        <v>367</v>
      </c>
      <c r="C404" s="58">
        <v>1979</v>
      </c>
      <c r="D404" s="40">
        <v>0</v>
      </c>
      <c r="E404" s="59" t="s">
        <v>1514</v>
      </c>
      <c r="F404" s="1" t="s">
        <v>66</v>
      </c>
      <c r="G404" s="40">
        <v>5</v>
      </c>
      <c r="H404" s="40">
        <v>6</v>
      </c>
      <c r="I404" s="60">
        <v>5671.1</v>
      </c>
      <c r="J404" s="60">
        <v>5029.3999999999996</v>
      </c>
      <c r="K404" s="61">
        <v>216</v>
      </c>
      <c r="L404" s="1">
        <v>20260754.609999999</v>
      </c>
      <c r="M404" s="49">
        <v>0</v>
      </c>
      <c r="N404" s="49">
        <v>0</v>
      </c>
      <c r="O404" s="49">
        <v>893227.33</v>
      </c>
      <c r="P404" s="49">
        <f t="shared" si="62"/>
        <v>19367527.280000001</v>
      </c>
      <c r="Q404" s="49">
        <f t="shared" si="63"/>
        <v>4028.4635562890207</v>
      </c>
      <c r="R404" s="49">
        <v>16848.400000000001</v>
      </c>
      <c r="S404" s="62">
        <v>43100</v>
      </c>
    </row>
    <row r="405" spans="1:19" s="199" customFormat="1" ht="15" hidden="1" customHeight="1" x14ac:dyDescent="0.25">
      <c r="A405" s="40">
        <v>363</v>
      </c>
      <c r="B405" s="57" t="s">
        <v>368</v>
      </c>
      <c r="C405" s="58">
        <v>1981</v>
      </c>
      <c r="D405" s="40">
        <v>0</v>
      </c>
      <c r="E405" s="59" t="s">
        <v>1514</v>
      </c>
      <c r="F405" s="1" t="s">
        <v>66</v>
      </c>
      <c r="G405" s="40">
        <v>5</v>
      </c>
      <c r="H405" s="40">
        <v>6</v>
      </c>
      <c r="I405" s="60">
        <v>5121.3</v>
      </c>
      <c r="J405" s="60">
        <v>5036.3</v>
      </c>
      <c r="K405" s="61">
        <v>249</v>
      </c>
      <c r="L405" s="1">
        <v>9403477.2899999991</v>
      </c>
      <c r="M405" s="49">
        <v>0</v>
      </c>
      <c r="N405" s="49">
        <v>0</v>
      </c>
      <c r="O405" s="49">
        <f t="shared" si="61"/>
        <v>423156.47999999998</v>
      </c>
      <c r="P405" s="49">
        <f t="shared" si="62"/>
        <v>8980320.8099999987</v>
      </c>
      <c r="Q405" s="49">
        <f t="shared" si="63"/>
        <v>1867.140021444314</v>
      </c>
      <c r="R405" s="49">
        <v>16848.400000000001</v>
      </c>
      <c r="S405" s="62">
        <v>43100</v>
      </c>
    </row>
    <row r="406" spans="1:19" s="199" customFormat="1" ht="15" hidden="1" customHeight="1" x14ac:dyDescent="0.25">
      <c r="A406" s="40">
        <v>364</v>
      </c>
      <c r="B406" s="57" t="s">
        <v>369</v>
      </c>
      <c r="C406" s="58">
        <v>1981</v>
      </c>
      <c r="D406" s="40">
        <v>0</v>
      </c>
      <c r="E406" s="59" t="s">
        <v>1514</v>
      </c>
      <c r="F406" s="1" t="s">
        <v>66</v>
      </c>
      <c r="G406" s="40">
        <v>5</v>
      </c>
      <c r="H406" s="40">
        <v>5</v>
      </c>
      <c r="I406" s="60">
        <v>3505.5</v>
      </c>
      <c r="J406" s="60">
        <v>3185.5</v>
      </c>
      <c r="K406" s="61">
        <v>222</v>
      </c>
      <c r="L406" s="1">
        <v>6505399.2599999998</v>
      </c>
      <c r="M406" s="49">
        <v>0</v>
      </c>
      <c r="N406" s="49">
        <v>0</v>
      </c>
      <c r="O406" s="49">
        <v>292742.96000000002</v>
      </c>
      <c r="P406" s="49">
        <f t="shared" si="62"/>
        <v>6212656.2999999998</v>
      </c>
      <c r="Q406" s="49">
        <f t="shared" si="63"/>
        <v>2042.1909464762202</v>
      </c>
      <c r="R406" s="49">
        <v>16848.400000000001</v>
      </c>
      <c r="S406" s="62">
        <v>43100</v>
      </c>
    </row>
    <row r="407" spans="1:19" s="199" customFormat="1" ht="15" hidden="1" customHeight="1" x14ac:dyDescent="0.25">
      <c r="A407" s="40">
        <v>365</v>
      </c>
      <c r="B407" s="57" t="s">
        <v>370</v>
      </c>
      <c r="C407" s="58">
        <v>1981</v>
      </c>
      <c r="D407" s="40">
        <v>0</v>
      </c>
      <c r="E407" s="59" t="s">
        <v>1514</v>
      </c>
      <c r="F407" s="1" t="s">
        <v>66</v>
      </c>
      <c r="G407" s="40">
        <v>5</v>
      </c>
      <c r="H407" s="40">
        <v>3</v>
      </c>
      <c r="I407" s="60">
        <v>3195.7</v>
      </c>
      <c r="J407" s="60">
        <v>2860.5</v>
      </c>
      <c r="K407" s="61">
        <v>117</v>
      </c>
      <c r="L407" s="1">
        <v>10475213.369999999</v>
      </c>
      <c r="M407" s="49">
        <v>0</v>
      </c>
      <c r="N407" s="49">
        <v>0</v>
      </c>
      <c r="O407" s="49">
        <f t="shared" si="61"/>
        <v>471384.6</v>
      </c>
      <c r="P407" s="49">
        <f t="shared" si="62"/>
        <v>10003828.77</v>
      </c>
      <c r="Q407" s="49">
        <f t="shared" si="63"/>
        <v>3662.0218038804401</v>
      </c>
      <c r="R407" s="49">
        <v>16848.400000000001</v>
      </c>
      <c r="S407" s="62">
        <v>43100</v>
      </c>
    </row>
    <row r="408" spans="1:19" s="199" customFormat="1" ht="15" hidden="1" customHeight="1" x14ac:dyDescent="0.25">
      <c r="A408" s="40">
        <v>366</v>
      </c>
      <c r="B408" s="57" t="s">
        <v>371</v>
      </c>
      <c r="C408" s="58">
        <v>1979</v>
      </c>
      <c r="D408" s="40">
        <v>0</v>
      </c>
      <c r="E408" s="59" t="s">
        <v>1514</v>
      </c>
      <c r="F408" s="1" t="s">
        <v>66</v>
      </c>
      <c r="G408" s="40">
        <v>5</v>
      </c>
      <c r="H408" s="40">
        <v>1</v>
      </c>
      <c r="I408" s="60">
        <v>6335.7</v>
      </c>
      <c r="J408" s="60">
        <v>4718</v>
      </c>
      <c r="K408" s="61">
        <v>375</v>
      </c>
      <c r="L408" s="1">
        <v>18123826</v>
      </c>
      <c r="M408" s="49">
        <v>0</v>
      </c>
      <c r="N408" s="49">
        <v>0</v>
      </c>
      <c r="O408" s="49">
        <v>810960.56</v>
      </c>
      <c r="P408" s="49">
        <f t="shared" si="62"/>
        <v>17312865.440000001</v>
      </c>
      <c r="Q408" s="49">
        <f t="shared" si="63"/>
        <v>3841.4213649851631</v>
      </c>
      <c r="R408" s="49">
        <v>16848.400000000001</v>
      </c>
      <c r="S408" s="62">
        <v>43100</v>
      </c>
    </row>
    <row r="409" spans="1:19" s="199" customFormat="1" ht="15" hidden="1" customHeight="1" x14ac:dyDescent="0.25">
      <c r="A409" s="40">
        <v>367</v>
      </c>
      <c r="B409" s="57" t="s">
        <v>1294</v>
      </c>
      <c r="C409" s="121" t="s">
        <v>1455</v>
      </c>
      <c r="D409" s="40">
        <v>0</v>
      </c>
      <c r="E409" s="59" t="s">
        <v>1514</v>
      </c>
      <c r="F409" s="1" t="s">
        <v>66</v>
      </c>
      <c r="G409" s="40">
        <v>9</v>
      </c>
      <c r="H409" s="40">
        <v>1</v>
      </c>
      <c r="I409" s="122">
        <v>7959.2</v>
      </c>
      <c r="J409" s="122">
        <v>4843.7</v>
      </c>
      <c r="K409" s="61">
        <v>285</v>
      </c>
      <c r="L409" s="1">
        <v>3307844.97</v>
      </c>
      <c r="M409" s="49">
        <v>0</v>
      </c>
      <c r="N409" s="49">
        <v>0</v>
      </c>
      <c r="O409" s="49">
        <v>0</v>
      </c>
      <c r="P409" s="49">
        <f t="shared" si="62"/>
        <v>3307844.97</v>
      </c>
      <c r="Q409" s="49">
        <f t="shared" si="63"/>
        <v>682.91697875590978</v>
      </c>
      <c r="R409" s="49">
        <v>20124.66</v>
      </c>
      <c r="S409" s="62">
        <v>43100</v>
      </c>
    </row>
    <row r="410" spans="1:19" s="199" customFormat="1" ht="15" hidden="1" customHeight="1" x14ac:dyDescent="0.25">
      <c r="A410" s="40">
        <v>368</v>
      </c>
      <c r="B410" s="57" t="s">
        <v>372</v>
      </c>
      <c r="C410" s="58">
        <v>1978</v>
      </c>
      <c r="D410" s="40">
        <v>0</v>
      </c>
      <c r="E410" s="59" t="s">
        <v>1514</v>
      </c>
      <c r="F410" s="1" t="s">
        <v>28</v>
      </c>
      <c r="G410" s="40">
        <v>5</v>
      </c>
      <c r="H410" s="40">
        <v>4</v>
      </c>
      <c r="I410" s="60">
        <v>3382</v>
      </c>
      <c r="J410" s="60">
        <v>3135.8</v>
      </c>
      <c r="K410" s="61">
        <v>186</v>
      </c>
      <c r="L410" s="1">
        <v>3252720.02</v>
      </c>
      <c r="M410" s="49">
        <v>0</v>
      </c>
      <c r="N410" s="49">
        <v>0</v>
      </c>
      <c r="O410" s="49">
        <f t="shared" ref="O410:O418" si="64">ROUND(L410*0.045,2)</f>
        <v>146372.4</v>
      </c>
      <c r="P410" s="49">
        <f t="shared" si="62"/>
        <v>3106347.62</v>
      </c>
      <c r="Q410" s="49">
        <f t="shared" si="63"/>
        <v>1037.2855475476752</v>
      </c>
      <c r="R410" s="49">
        <v>26754.720000000001</v>
      </c>
      <c r="S410" s="62">
        <v>43100</v>
      </c>
    </row>
    <row r="411" spans="1:19" s="199" customFormat="1" ht="15" hidden="1" customHeight="1" x14ac:dyDescent="0.25">
      <c r="A411" s="40">
        <v>369</v>
      </c>
      <c r="B411" s="57" t="s">
        <v>373</v>
      </c>
      <c r="C411" s="58">
        <v>1978</v>
      </c>
      <c r="D411" s="40">
        <v>0</v>
      </c>
      <c r="E411" s="59" t="s">
        <v>1514</v>
      </c>
      <c r="F411" s="1" t="s">
        <v>28</v>
      </c>
      <c r="G411" s="40">
        <v>5</v>
      </c>
      <c r="H411" s="40">
        <v>4</v>
      </c>
      <c r="I411" s="60">
        <v>3759.5</v>
      </c>
      <c r="J411" s="60">
        <v>3474.9</v>
      </c>
      <c r="K411" s="61">
        <v>177</v>
      </c>
      <c r="L411" s="1">
        <v>11037722.550000001</v>
      </c>
      <c r="M411" s="49">
        <v>0</v>
      </c>
      <c r="N411" s="49">
        <v>0</v>
      </c>
      <c r="O411" s="49">
        <v>496697.52</v>
      </c>
      <c r="P411" s="49">
        <f t="shared" si="62"/>
        <v>10541025.030000001</v>
      </c>
      <c r="Q411" s="49">
        <f t="shared" si="63"/>
        <v>3176.4144435811104</v>
      </c>
      <c r="R411" s="49">
        <v>26754.720000000001</v>
      </c>
      <c r="S411" s="62">
        <v>43100</v>
      </c>
    </row>
    <row r="412" spans="1:19" s="199" customFormat="1" ht="15" hidden="1" customHeight="1" x14ac:dyDescent="0.25">
      <c r="A412" s="40">
        <v>370</v>
      </c>
      <c r="B412" s="57" t="s">
        <v>374</v>
      </c>
      <c r="C412" s="58">
        <v>1978</v>
      </c>
      <c r="D412" s="40">
        <v>0</v>
      </c>
      <c r="E412" s="59" t="s">
        <v>1514</v>
      </c>
      <c r="F412" s="1" t="s">
        <v>28</v>
      </c>
      <c r="G412" s="40">
        <v>5</v>
      </c>
      <c r="H412" s="40">
        <v>4</v>
      </c>
      <c r="I412" s="60">
        <v>3427.5</v>
      </c>
      <c r="J412" s="60">
        <v>3163.5</v>
      </c>
      <c r="K412" s="61">
        <v>228</v>
      </c>
      <c r="L412" s="1">
        <v>11055261.34</v>
      </c>
      <c r="M412" s="49">
        <v>0</v>
      </c>
      <c r="N412" s="49">
        <v>0</v>
      </c>
      <c r="O412" s="49">
        <v>497395.42</v>
      </c>
      <c r="P412" s="49">
        <f t="shared" si="62"/>
        <v>10557865.92</v>
      </c>
      <c r="Q412" s="49">
        <f t="shared" si="63"/>
        <v>3494.6297897897898</v>
      </c>
      <c r="R412" s="49">
        <v>26754.720000000001</v>
      </c>
      <c r="S412" s="62">
        <v>43100</v>
      </c>
    </row>
    <row r="413" spans="1:19" s="199" customFormat="1" ht="15" hidden="1" customHeight="1" x14ac:dyDescent="0.25">
      <c r="A413" s="40">
        <v>371</v>
      </c>
      <c r="B413" s="57" t="s">
        <v>375</v>
      </c>
      <c r="C413" s="58">
        <v>1978</v>
      </c>
      <c r="D413" s="40">
        <v>0</v>
      </c>
      <c r="E413" s="59" t="s">
        <v>1514</v>
      </c>
      <c r="F413" s="1" t="s">
        <v>28</v>
      </c>
      <c r="G413" s="40">
        <v>5</v>
      </c>
      <c r="H413" s="40">
        <v>4</v>
      </c>
      <c r="I413" s="60">
        <v>3378.3</v>
      </c>
      <c r="J413" s="60">
        <v>3120.2</v>
      </c>
      <c r="K413" s="61">
        <v>195</v>
      </c>
      <c r="L413" s="1">
        <v>10099052.220000001</v>
      </c>
      <c r="M413" s="49">
        <v>0</v>
      </c>
      <c r="N413" s="49">
        <v>0</v>
      </c>
      <c r="O413" s="49">
        <f t="shared" si="64"/>
        <v>454457.35</v>
      </c>
      <c r="P413" s="49">
        <f t="shared" si="62"/>
        <v>9644594.870000001</v>
      </c>
      <c r="Q413" s="49">
        <f t="shared" si="63"/>
        <v>3236.6682328055899</v>
      </c>
      <c r="R413" s="49">
        <v>26754.720000000001</v>
      </c>
      <c r="S413" s="62">
        <v>43100</v>
      </c>
    </row>
    <row r="414" spans="1:19" s="199" customFormat="1" ht="15" hidden="1" customHeight="1" x14ac:dyDescent="0.25">
      <c r="A414" s="40">
        <v>372</v>
      </c>
      <c r="B414" s="57" t="s">
        <v>376</v>
      </c>
      <c r="C414" s="58">
        <v>1979</v>
      </c>
      <c r="D414" s="40">
        <v>0</v>
      </c>
      <c r="E414" s="59" t="s">
        <v>1514</v>
      </c>
      <c r="F414" s="1" t="s">
        <v>28</v>
      </c>
      <c r="G414" s="40">
        <v>5</v>
      </c>
      <c r="H414" s="40">
        <v>1</v>
      </c>
      <c r="I414" s="60">
        <v>2417.8000000000002</v>
      </c>
      <c r="J414" s="60">
        <v>2237.39</v>
      </c>
      <c r="K414" s="61">
        <v>178</v>
      </c>
      <c r="L414" s="1">
        <v>8343577.8499999996</v>
      </c>
      <c r="M414" s="49">
        <v>0</v>
      </c>
      <c r="N414" s="49">
        <v>0</v>
      </c>
      <c r="O414" s="49">
        <v>375461.02</v>
      </c>
      <c r="P414" s="49">
        <f t="shared" si="62"/>
        <v>7968116.8300000001</v>
      </c>
      <c r="Q414" s="49">
        <f t="shared" si="63"/>
        <v>3729.1566736241784</v>
      </c>
      <c r="R414" s="49">
        <v>26754.720000000001</v>
      </c>
      <c r="S414" s="62">
        <v>43100</v>
      </c>
    </row>
    <row r="415" spans="1:19" s="199" customFormat="1" ht="15" hidden="1" customHeight="1" x14ac:dyDescent="0.25">
      <c r="A415" s="40">
        <v>373</v>
      </c>
      <c r="B415" s="57" t="s">
        <v>377</v>
      </c>
      <c r="C415" s="58">
        <v>1978</v>
      </c>
      <c r="D415" s="40">
        <v>0</v>
      </c>
      <c r="E415" s="59" t="s">
        <v>1514</v>
      </c>
      <c r="F415" s="1" t="s">
        <v>66</v>
      </c>
      <c r="G415" s="40">
        <v>5</v>
      </c>
      <c r="H415" s="40">
        <v>6</v>
      </c>
      <c r="I415" s="60">
        <v>4463.5</v>
      </c>
      <c r="J415" s="60">
        <v>3827.2</v>
      </c>
      <c r="K415" s="61">
        <v>252</v>
      </c>
      <c r="L415" s="1">
        <v>12165310.02</v>
      </c>
      <c r="M415" s="49">
        <v>0</v>
      </c>
      <c r="N415" s="49">
        <v>0</v>
      </c>
      <c r="O415" s="49">
        <v>547438.96</v>
      </c>
      <c r="P415" s="49">
        <f t="shared" si="62"/>
        <v>11617871.059999999</v>
      </c>
      <c r="Q415" s="49">
        <f t="shared" si="63"/>
        <v>3178.6449676003344</v>
      </c>
      <c r="R415" s="49">
        <v>16848.400000000001</v>
      </c>
      <c r="S415" s="62">
        <v>43100</v>
      </c>
    </row>
    <row r="416" spans="1:19" s="199" customFormat="1" ht="15" hidden="1" customHeight="1" x14ac:dyDescent="0.25">
      <c r="A416" s="40">
        <v>374</v>
      </c>
      <c r="B416" s="57" t="s">
        <v>378</v>
      </c>
      <c r="C416" s="58">
        <v>1979</v>
      </c>
      <c r="D416" s="40">
        <v>0</v>
      </c>
      <c r="E416" s="59" t="s">
        <v>1514</v>
      </c>
      <c r="F416" s="1" t="s">
        <v>28</v>
      </c>
      <c r="G416" s="40">
        <v>5</v>
      </c>
      <c r="H416" s="40">
        <v>1</v>
      </c>
      <c r="I416" s="60">
        <v>4121.6000000000004</v>
      </c>
      <c r="J416" s="60">
        <v>3807.2</v>
      </c>
      <c r="K416" s="61">
        <v>249</v>
      </c>
      <c r="L416" s="1">
        <v>10815007.42</v>
      </c>
      <c r="M416" s="49">
        <v>0</v>
      </c>
      <c r="N416" s="49">
        <v>0</v>
      </c>
      <c r="O416" s="49">
        <f t="shared" si="64"/>
        <v>486675.33</v>
      </c>
      <c r="P416" s="49">
        <f t="shared" si="62"/>
        <v>10328332.09</v>
      </c>
      <c r="Q416" s="49">
        <f t="shared" si="63"/>
        <v>2840.6722578272747</v>
      </c>
      <c r="R416" s="49">
        <v>26754.720000000001</v>
      </c>
      <c r="S416" s="62">
        <v>43100</v>
      </c>
    </row>
    <row r="417" spans="1:19" s="199" customFormat="1" ht="15" hidden="1" customHeight="1" x14ac:dyDescent="0.25">
      <c r="A417" s="40">
        <v>375</v>
      </c>
      <c r="B417" s="57" t="s">
        <v>379</v>
      </c>
      <c r="C417" s="58">
        <v>1982</v>
      </c>
      <c r="D417" s="40">
        <v>0</v>
      </c>
      <c r="E417" s="59" t="s">
        <v>1514</v>
      </c>
      <c r="F417" s="1" t="s">
        <v>66</v>
      </c>
      <c r="G417" s="40">
        <v>5</v>
      </c>
      <c r="H417" s="40">
        <v>6</v>
      </c>
      <c r="I417" s="60">
        <v>5640.2</v>
      </c>
      <c r="J417" s="60">
        <v>5006.2</v>
      </c>
      <c r="K417" s="61">
        <v>231</v>
      </c>
      <c r="L417" s="1">
        <v>12948249.52</v>
      </c>
      <c r="M417" s="49">
        <v>0</v>
      </c>
      <c r="N417" s="49">
        <f>ROUND(L417*10%,2)</f>
        <v>1294824.95</v>
      </c>
      <c r="O417" s="49">
        <v>582671.22</v>
      </c>
      <c r="P417" s="49">
        <f t="shared" si="62"/>
        <v>11070753.35</v>
      </c>
      <c r="Q417" s="49">
        <f t="shared" si="63"/>
        <v>2586.4427150333586</v>
      </c>
      <c r="R417" s="49">
        <v>16848.400000000001</v>
      </c>
      <c r="S417" s="62">
        <v>43100</v>
      </c>
    </row>
    <row r="418" spans="1:19" s="199" customFormat="1" ht="15" hidden="1" customHeight="1" x14ac:dyDescent="0.25">
      <c r="A418" s="40">
        <v>376</v>
      </c>
      <c r="B418" s="57" t="s">
        <v>380</v>
      </c>
      <c r="C418" s="58">
        <v>1973</v>
      </c>
      <c r="D418" s="40">
        <v>0</v>
      </c>
      <c r="E418" s="59" t="s">
        <v>1514</v>
      </c>
      <c r="F418" s="1" t="s">
        <v>66</v>
      </c>
      <c r="G418" s="40">
        <v>5</v>
      </c>
      <c r="H418" s="40">
        <v>6</v>
      </c>
      <c r="I418" s="60">
        <v>4277</v>
      </c>
      <c r="J418" s="60">
        <v>3773.2</v>
      </c>
      <c r="K418" s="61">
        <v>238</v>
      </c>
      <c r="L418" s="1">
        <v>941128.46</v>
      </c>
      <c r="M418" s="49">
        <v>0</v>
      </c>
      <c r="N418" s="49">
        <v>0</v>
      </c>
      <c r="O418" s="49">
        <f t="shared" si="64"/>
        <v>42350.78</v>
      </c>
      <c r="P418" s="49">
        <f t="shared" si="62"/>
        <v>898777.67999999993</v>
      </c>
      <c r="Q418" s="49">
        <f t="shared" si="63"/>
        <v>249.42448319728612</v>
      </c>
      <c r="R418" s="49">
        <v>16848.400000000001</v>
      </c>
      <c r="S418" s="62">
        <v>43100</v>
      </c>
    </row>
    <row r="419" spans="1:19" s="199" customFormat="1" ht="15" hidden="1" customHeight="1" x14ac:dyDescent="0.25">
      <c r="A419" s="40">
        <v>377</v>
      </c>
      <c r="B419" s="57" t="s">
        <v>1293</v>
      </c>
      <c r="C419" s="58">
        <v>1998</v>
      </c>
      <c r="D419" s="40">
        <v>0</v>
      </c>
      <c r="E419" s="59" t="s">
        <v>1514</v>
      </c>
      <c r="F419" s="1" t="s">
        <v>66</v>
      </c>
      <c r="G419" s="40">
        <v>9</v>
      </c>
      <c r="H419" s="40">
        <v>1</v>
      </c>
      <c r="I419" s="122">
        <v>6313.9</v>
      </c>
      <c r="J419" s="122">
        <v>4775.8</v>
      </c>
      <c r="K419" s="61">
        <v>335</v>
      </c>
      <c r="L419" s="1">
        <v>3560664.04</v>
      </c>
      <c r="M419" s="49">
        <v>0</v>
      </c>
      <c r="N419" s="49">
        <v>0</v>
      </c>
      <c r="O419" s="49">
        <v>0</v>
      </c>
      <c r="P419" s="49">
        <f t="shared" si="62"/>
        <v>3560664.04</v>
      </c>
      <c r="Q419" s="49">
        <f t="shared" si="63"/>
        <v>745.56389296034172</v>
      </c>
      <c r="R419" s="49">
        <v>20124.66</v>
      </c>
      <c r="S419" s="62">
        <v>43100</v>
      </c>
    </row>
    <row r="420" spans="1:19" s="199" customFormat="1" ht="15" hidden="1" customHeight="1" x14ac:dyDescent="0.25">
      <c r="A420" s="40">
        <v>378</v>
      </c>
      <c r="B420" s="57" t="s">
        <v>381</v>
      </c>
      <c r="C420" s="58">
        <v>1979</v>
      </c>
      <c r="D420" s="40">
        <v>0</v>
      </c>
      <c r="E420" s="59" t="s">
        <v>1514</v>
      </c>
      <c r="F420" s="1" t="s">
        <v>66</v>
      </c>
      <c r="G420" s="40">
        <v>5</v>
      </c>
      <c r="H420" s="40">
        <v>6</v>
      </c>
      <c r="I420" s="60">
        <v>5947.4</v>
      </c>
      <c r="J420" s="60">
        <v>5097.8999999999996</v>
      </c>
      <c r="K420" s="61">
        <v>220</v>
      </c>
      <c r="L420" s="1">
        <v>17691585.829999998</v>
      </c>
      <c r="M420" s="49">
        <v>0</v>
      </c>
      <c r="N420" s="49">
        <v>0</v>
      </c>
      <c r="O420" s="49">
        <v>796121.37</v>
      </c>
      <c r="P420" s="49">
        <f t="shared" si="62"/>
        <v>16895464.459999997</v>
      </c>
      <c r="Q420" s="49">
        <f t="shared" si="63"/>
        <v>3470.3673728397966</v>
      </c>
      <c r="R420" s="49">
        <v>16848.400000000001</v>
      </c>
      <c r="S420" s="62">
        <v>43100</v>
      </c>
    </row>
    <row r="421" spans="1:19" s="199" customFormat="1" ht="15" hidden="1" customHeight="1" x14ac:dyDescent="0.25">
      <c r="A421" s="40">
        <v>379</v>
      </c>
      <c r="B421" s="57" t="s">
        <v>382</v>
      </c>
      <c r="C421" s="58">
        <v>1978</v>
      </c>
      <c r="D421" s="40">
        <v>0</v>
      </c>
      <c r="E421" s="59" t="s">
        <v>1514</v>
      </c>
      <c r="F421" s="1" t="s">
        <v>66</v>
      </c>
      <c r="G421" s="40">
        <v>5</v>
      </c>
      <c r="H421" s="40">
        <v>6</v>
      </c>
      <c r="I421" s="60">
        <v>4563.3999999999996</v>
      </c>
      <c r="J421" s="60">
        <v>3901.5</v>
      </c>
      <c r="K421" s="61">
        <v>249</v>
      </c>
      <c r="L421" s="1">
        <v>14308646.470000001</v>
      </c>
      <c r="M421" s="49">
        <v>0</v>
      </c>
      <c r="N421" s="49">
        <v>0</v>
      </c>
      <c r="O421" s="49">
        <v>643889.1</v>
      </c>
      <c r="P421" s="49">
        <f t="shared" si="62"/>
        <v>13664757.370000001</v>
      </c>
      <c r="Q421" s="49">
        <f t="shared" si="63"/>
        <v>3667.4731436626939</v>
      </c>
      <c r="R421" s="49">
        <v>16848.400000000001</v>
      </c>
      <c r="S421" s="62">
        <v>43100</v>
      </c>
    </row>
    <row r="422" spans="1:19" s="199" customFormat="1" ht="15" hidden="1" customHeight="1" x14ac:dyDescent="0.25">
      <c r="A422" s="40">
        <v>380</v>
      </c>
      <c r="B422" s="57" t="s">
        <v>383</v>
      </c>
      <c r="C422" s="58">
        <v>1979</v>
      </c>
      <c r="D422" s="40">
        <v>0</v>
      </c>
      <c r="E422" s="59" t="s">
        <v>1514</v>
      </c>
      <c r="F422" s="1" t="s">
        <v>66</v>
      </c>
      <c r="G422" s="40">
        <v>5</v>
      </c>
      <c r="H422" s="40">
        <v>6</v>
      </c>
      <c r="I422" s="60">
        <v>4611.46</v>
      </c>
      <c r="J422" s="60">
        <v>3988</v>
      </c>
      <c r="K422" s="61">
        <v>241</v>
      </c>
      <c r="L422" s="1">
        <v>15785929.720000001</v>
      </c>
      <c r="M422" s="49">
        <v>0</v>
      </c>
      <c r="N422" s="49">
        <v>0</v>
      </c>
      <c r="O422" s="49">
        <v>710366.85</v>
      </c>
      <c r="P422" s="49">
        <f t="shared" si="62"/>
        <v>15075562.870000001</v>
      </c>
      <c r="Q422" s="49">
        <f t="shared" si="63"/>
        <v>3958.3575025075229</v>
      </c>
      <c r="R422" s="49">
        <v>16848.400000000001</v>
      </c>
      <c r="S422" s="62">
        <v>43100</v>
      </c>
    </row>
    <row r="423" spans="1:19" s="199" customFormat="1" ht="15" hidden="1" customHeight="1" x14ac:dyDescent="0.25">
      <c r="A423" s="40">
        <v>381</v>
      </c>
      <c r="B423" s="57" t="s">
        <v>1292</v>
      </c>
      <c r="C423" s="58">
        <v>1987</v>
      </c>
      <c r="D423" s="40">
        <v>0</v>
      </c>
      <c r="E423" s="59" t="s">
        <v>1514</v>
      </c>
      <c r="F423" s="1" t="s">
        <v>28</v>
      </c>
      <c r="G423" s="40">
        <v>9</v>
      </c>
      <c r="H423" s="40">
        <v>2</v>
      </c>
      <c r="I423" s="122">
        <v>4228.3999999999996</v>
      </c>
      <c r="J423" s="122">
        <v>3532.6</v>
      </c>
      <c r="K423" s="61">
        <v>192</v>
      </c>
      <c r="L423" s="1">
        <v>1534872.26</v>
      </c>
      <c r="M423" s="49">
        <v>0</v>
      </c>
      <c r="N423" s="49">
        <v>0</v>
      </c>
      <c r="O423" s="49">
        <v>0</v>
      </c>
      <c r="P423" s="49">
        <f t="shared" si="62"/>
        <v>1534872.26</v>
      </c>
      <c r="Q423" s="49">
        <f t="shared" si="63"/>
        <v>434.48798618581219</v>
      </c>
      <c r="R423" s="49">
        <v>27786.46</v>
      </c>
      <c r="S423" s="62">
        <v>43100</v>
      </c>
    </row>
    <row r="424" spans="1:19" s="199" customFormat="1" ht="15" hidden="1" customHeight="1" x14ac:dyDescent="0.25">
      <c r="A424" s="40">
        <v>382</v>
      </c>
      <c r="B424" s="57" t="s">
        <v>384</v>
      </c>
      <c r="C424" s="58">
        <v>1982</v>
      </c>
      <c r="D424" s="40">
        <v>0</v>
      </c>
      <c r="E424" s="59" t="s">
        <v>1514</v>
      </c>
      <c r="F424" s="1" t="s">
        <v>66</v>
      </c>
      <c r="G424" s="40">
        <v>5</v>
      </c>
      <c r="H424" s="40">
        <v>6</v>
      </c>
      <c r="I424" s="60">
        <v>5279.6</v>
      </c>
      <c r="J424" s="60">
        <v>4656.2</v>
      </c>
      <c r="K424" s="61">
        <v>209</v>
      </c>
      <c r="L424" s="1">
        <v>4861645.0599999996</v>
      </c>
      <c r="M424" s="49">
        <v>0</v>
      </c>
      <c r="N424" s="49">
        <v>0</v>
      </c>
      <c r="O424" s="49">
        <f>ROUND(L424*0.045,2)</f>
        <v>218774.03</v>
      </c>
      <c r="P424" s="49">
        <f t="shared" si="62"/>
        <v>4642871.0299999993</v>
      </c>
      <c r="Q424" s="49">
        <f t="shared" si="63"/>
        <v>1044.1229027962715</v>
      </c>
      <c r="R424" s="49">
        <v>16848.400000000001</v>
      </c>
      <c r="S424" s="62">
        <v>43100</v>
      </c>
    </row>
    <row r="425" spans="1:19" s="199" customFormat="1" ht="15" hidden="1" customHeight="1" x14ac:dyDescent="0.25">
      <c r="A425" s="40">
        <v>383</v>
      </c>
      <c r="B425" s="57" t="s">
        <v>385</v>
      </c>
      <c r="C425" s="58">
        <v>1981</v>
      </c>
      <c r="D425" s="40">
        <v>0</v>
      </c>
      <c r="E425" s="59" t="s">
        <v>1514</v>
      </c>
      <c r="F425" s="1" t="s">
        <v>66</v>
      </c>
      <c r="G425" s="40">
        <v>5</v>
      </c>
      <c r="H425" s="40">
        <v>6</v>
      </c>
      <c r="I425" s="60">
        <v>5167.5</v>
      </c>
      <c r="J425" s="60">
        <v>4610.8999999999996</v>
      </c>
      <c r="K425" s="61">
        <v>223</v>
      </c>
      <c r="L425" s="1">
        <v>16856334.350000001</v>
      </c>
      <c r="M425" s="49">
        <v>0</v>
      </c>
      <c r="N425" s="49">
        <v>0</v>
      </c>
      <c r="O425" s="49">
        <v>758535.06</v>
      </c>
      <c r="P425" s="49">
        <f t="shared" si="62"/>
        <v>16097799.290000001</v>
      </c>
      <c r="Q425" s="49">
        <f t="shared" si="63"/>
        <v>3655.7579539786166</v>
      </c>
      <c r="R425" s="49">
        <v>16848.400000000001</v>
      </c>
      <c r="S425" s="62">
        <v>43100</v>
      </c>
    </row>
    <row r="426" spans="1:19" s="199" customFormat="1" ht="15" hidden="1" customHeight="1" x14ac:dyDescent="0.25">
      <c r="A426" s="40">
        <v>384</v>
      </c>
      <c r="B426" s="57" t="s">
        <v>386</v>
      </c>
      <c r="C426" s="58">
        <v>1982</v>
      </c>
      <c r="D426" s="40">
        <v>0</v>
      </c>
      <c r="E426" s="59" t="s">
        <v>1514</v>
      </c>
      <c r="F426" s="1" t="s">
        <v>66</v>
      </c>
      <c r="G426" s="40">
        <v>5</v>
      </c>
      <c r="H426" s="40">
        <v>4</v>
      </c>
      <c r="I426" s="60">
        <v>3398.9</v>
      </c>
      <c r="J426" s="60">
        <v>3042.6</v>
      </c>
      <c r="K426" s="61">
        <v>171</v>
      </c>
      <c r="L426" s="1">
        <v>5956717.6799999997</v>
      </c>
      <c r="M426" s="49">
        <v>0</v>
      </c>
      <c r="N426" s="49">
        <v>0</v>
      </c>
      <c r="O426" s="49">
        <f>ROUND(L426*0.045,2)</f>
        <v>268052.3</v>
      </c>
      <c r="P426" s="49">
        <f t="shared" si="62"/>
        <v>5688665.3799999999</v>
      </c>
      <c r="Q426" s="49">
        <f t="shared" si="63"/>
        <v>1957.7721948333663</v>
      </c>
      <c r="R426" s="49">
        <v>16848.400000000001</v>
      </c>
      <c r="S426" s="62">
        <v>43100</v>
      </c>
    </row>
    <row r="427" spans="1:19" s="199" customFormat="1" ht="15" hidden="1" customHeight="1" x14ac:dyDescent="0.25">
      <c r="A427" s="40">
        <v>385</v>
      </c>
      <c r="B427" s="57" t="s">
        <v>387</v>
      </c>
      <c r="C427" s="58">
        <v>1977</v>
      </c>
      <c r="D427" s="40">
        <v>0</v>
      </c>
      <c r="E427" s="59" t="s">
        <v>1514</v>
      </c>
      <c r="F427" s="1" t="s">
        <v>66</v>
      </c>
      <c r="G427" s="40">
        <v>5</v>
      </c>
      <c r="H427" s="40">
        <v>4</v>
      </c>
      <c r="I427" s="60">
        <v>3111.9</v>
      </c>
      <c r="J427" s="60">
        <v>2707.8</v>
      </c>
      <c r="K427" s="61">
        <v>142</v>
      </c>
      <c r="L427" s="1">
        <v>3684610.84</v>
      </c>
      <c r="M427" s="49">
        <v>0</v>
      </c>
      <c r="N427" s="49">
        <v>0</v>
      </c>
      <c r="O427" s="49">
        <v>165807.48000000001</v>
      </c>
      <c r="P427" s="49">
        <f t="shared" si="62"/>
        <v>3518803.36</v>
      </c>
      <c r="Q427" s="49">
        <f t="shared" si="63"/>
        <v>1360.7396558091439</v>
      </c>
      <c r="R427" s="49">
        <v>16848.400000000001</v>
      </c>
      <c r="S427" s="62">
        <v>43100</v>
      </c>
    </row>
    <row r="428" spans="1:19" s="199" customFormat="1" ht="15" hidden="1" customHeight="1" x14ac:dyDescent="0.25">
      <c r="A428" s="40">
        <v>386</v>
      </c>
      <c r="B428" s="57" t="s">
        <v>1291</v>
      </c>
      <c r="C428" s="58">
        <v>1991</v>
      </c>
      <c r="D428" s="40">
        <v>0</v>
      </c>
      <c r="E428" s="59" t="s">
        <v>1514</v>
      </c>
      <c r="F428" s="1" t="s">
        <v>66</v>
      </c>
      <c r="G428" s="123">
        <v>9</v>
      </c>
      <c r="H428" s="40">
        <v>4</v>
      </c>
      <c r="I428" s="122">
        <v>12971</v>
      </c>
      <c r="J428" s="122">
        <v>9018.5</v>
      </c>
      <c r="K428" s="61">
        <v>393</v>
      </c>
      <c r="L428" s="1">
        <v>6646158.0700000003</v>
      </c>
      <c r="M428" s="49">
        <v>0</v>
      </c>
      <c r="N428" s="49">
        <v>0</v>
      </c>
      <c r="O428" s="49">
        <v>0</v>
      </c>
      <c r="P428" s="49">
        <f t="shared" si="62"/>
        <v>6646158.0700000003</v>
      </c>
      <c r="Q428" s="49">
        <f t="shared" si="63"/>
        <v>736.9471719243777</v>
      </c>
      <c r="R428" s="49">
        <v>20124.66</v>
      </c>
      <c r="S428" s="62">
        <v>43100</v>
      </c>
    </row>
    <row r="429" spans="1:19" s="199" customFormat="1" ht="15" hidden="1" customHeight="1" x14ac:dyDescent="0.25">
      <c r="A429" s="40">
        <v>387</v>
      </c>
      <c r="B429" s="57" t="s">
        <v>388</v>
      </c>
      <c r="C429" s="58">
        <v>1982</v>
      </c>
      <c r="D429" s="40">
        <v>0</v>
      </c>
      <c r="E429" s="59" t="s">
        <v>1514</v>
      </c>
      <c r="F429" s="1" t="s">
        <v>66</v>
      </c>
      <c r="G429" s="40">
        <v>5</v>
      </c>
      <c r="H429" s="40">
        <v>8</v>
      </c>
      <c r="I429" s="60">
        <v>7763.6</v>
      </c>
      <c r="J429" s="60">
        <v>5262</v>
      </c>
      <c r="K429" s="61">
        <v>312</v>
      </c>
      <c r="L429" s="1">
        <v>12096201.77</v>
      </c>
      <c r="M429" s="49">
        <v>0</v>
      </c>
      <c r="N429" s="49">
        <v>0</v>
      </c>
      <c r="O429" s="49">
        <f>ROUND(L429*0.045,2)</f>
        <v>544329.07999999996</v>
      </c>
      <c r="P429" s="49">
        <f t="shared" si="62"/>
        <v>11551872.689999999</v>
      </c>
      <c r="Q429" s="49">
        <f t="shared" si="63"/>
        <v>2298.7840687951348</v>
      </c>
      <c r="R429" s="49">
        <v>16848.400000000001</v>
      </c>
      <c r="S429" s="62">
        <v>43100</v>
      </c>
    </row>
    <row r="430" spans="1:19" s="199" customFormat="1" ht="15" hidden="1" customHeight="1" x14ac:dyDescent="0.25">
      <c r="A430" s="40">
        <v>388</v>
      </c>
      <c r="B430" s="57" t="s">
        <v>389</v>
      </c>
      <c r="C430" s="58">
        <v>1982</v>
      </c>
      <c r="D430" s="40">
        <v>0</v>
      </c>
      <c r="E430" s="59" t="s">
        <v>1514</v>
      </c>
      <c r="F430" s="1" t="s">
        <v>66</v>
      </c>
      <c r="G430" s="40">
        <v>5</v>
      </c>
      <c r="H430" s="40">
        <v>6</v>
      </c>
      <c r="I430" s="60">
        <v>5623</v>
      </c>
      <c r="J430" s="60">
        <v>3977.1</v>
      </c>
      <c r="K430" s="61">
        <v>261</v>
      </c>
      <c r="L430" s="1">
        <v>12220865.619999999</v>
      </c>
      <c r="M430" s="49">
        <v>0</v>
      </c>
      <c r="N430" s="49">
        <v>0</v>
      </c>
      <c r="O430" s="49">
        <f t="shared" ref="O430:O439" si="65">ROUND(L430*0.045,2)</f>
        <v>549938.94999999995</v>
      </c>
      <c r="P430" s="49">
        <f t="shared" ref="P430:P446" si="66">L430-(M430+N430+O430)</f>
        <v>11670926.67</v>
      </c>
      <c r="Q430" s="49">
        <f t="shared" ref="Q430:Q447" si="67">L430/J430</f>
        <v>3072.808232128938</v>
      </c>
      <c r="R430" s="49">
        <v>16848.400000000001</v>
      </c>
      <c r="S430" s="62">
        <v>43100</v>
      </c>
    </row>
    <row r="431" spans="1:19" s="199" customFormat="1" ht="15" hidden="1" customHeight="1" x14ac:dyDescent="0.25">
      <c r="A431" s="40">
        <v>389</v>
      </c>
      <c r="B431" s="57" t="s">
        <v>390</v>
      </c>
      <c r="C431" s="58">
        <v>1982</v>
      </c>
      <c r="D431" s="40">
        <v>0</v>
      </c>
      <c r="E431" s="59" t="s">
        <v>1514</v>
      </c>
      <c r="F431" s="1" t="s">
        <v>66</v>
      </c>
      <c r="G431" s="40">
        <v>5</v>
      </c>
      <c r="H431" s="40">
        <v>8</v>
      </c>
      <c r="I431" s="60">
        <v>7925.4</v>
      </c>
      <c r="J431" s="60">
        <v>5406.1</v>
      </c>
      <c r="K431" s="61">
        <v>325</v>
      </c>
      <c r="L431" s="1">
        <v>11780511.689999999</v>
      </c>
      <c r="M431" s="49">
        <v>0</v>
      </c>
      <c r="N431" s="49">
        <v>0</v>
      </c>
      <c r="O431" s="49">
        <f t="shared" si="65"/>
        <v>530123.03</v>
      </c>
      <c r="P431" s="49">
        <f t="shared" si="66"/>
        <v>11250388.66</v>
      </c>
      <c r="Q431" s="49">
        <f t="shared" si="67"/>
        <v>2179.1146464179351</v>
      </c>
      <c r="R431" s="49">
        <v>16848.400000000001</v>
      </c>
      <c r="S431" s="62">
        <v>43100</v>
      </c>
    </row>
    <row r="432" spans="1:19" s="199" customFormat="1" ht="15" hidden="1" customHeight="1" x14ac:dyDescent="0.25">
      <c r="A432" s="40">
        <v>390</v>
      </c>
      <c r="B432" s="57" t="s">
        <v>391</v>
      </c>
      <c r="C432" s="58">
        <v>1977</v>
      </c>
      <c r="D432" s="40">
        <v>0</v>
      </c>
      <c r="E432" s="59" t="s">
        <v>1514</v>
      </c>
      <c r="F432" s="1" t="s">
        <v>28</v>
      </c>
      <c r="G432" s="40">
        <v>5</v>
      </c>
      <c r="H432" s="40">
        <v>3</v>
      </c>
      <c r="I432" s="60">
        <v>6596.5</v>
      </c>
      <c r="J432" s="60">
        <v>5907.7</v>
      </c>
      <c r="K432" s="61">
        <v>345</v>
      </c>
      <c r="L432" s="1">
        <v>5177829.1100000003</v>
      </c>
      <c r="M432" s="49">
        <v>0</v>
      </c>
      <c r="N432" s="49">
        <v>0</v>
      </c>
      <c r="O432" s="49">
        <f t="shared" si="65"/>
        <v>233002.31</v>
      </c>
      <c r="P432" s="49">
        <f t="shared" si="66"/>
        <v>4944826.8000000007</v>
      </c>
      <c r="Q432" s="49">
        <f t="shared" si="67"/>
        <v>876.45430709074606</v>
      </c>
      <c r="R432" s="49">
        <v>26754.720000000001</v>
      </c>
      <c r="S432" s="62">
        <v>43100</v>
      </c>
    </row>
    <row r="433" spans="1:19" s="199" customFormat="1" ht="15" hidden="1" customHeight="1" x14ac:dyDescent="0.25">
      <c r="A433" s="40">
        <v>391</v>
      </c>
      <c r="B433" s="57" t="s">
        <v>392</v>
      </c>
      <c r="C433" s="58">
        <v>1978</v>
      </c>
      <c r="D433" s="40">
        <v>0</v>
      </c>
      <c r="E433" s="59" t="s">
        <v>1514</v>
      </c>
      <c r="F433" s="124" t="s">
        <v>28</v>
      </c>
      <c r="G433" s="40">
        <v>9</v>
      </c>
      <c r="H433" s="40">
        <v>1</v>
      </c>
      <c r="I433" s="60">
        <v>2195.1999999999998</v>
      </c>
      <c r="J433" s="60">
        <v>1922.4</v>
      </c>
      <c r="K433" s="61">
        <v>105</v>
      </c>
      <c r="L433" s="1">
        <v>5329837.47</v>
      </c>
      <c r="M433" s="49">
        <v>0</v>
      </c>
      <c r="N433" s="49">
        <v>0</v>
      </c>
      <c r="O433" s="49">
        <v>239842.68</v>
      </c>
      <c r="P433" s="49">
        <f t="shared" si="66"/>
        <v>5089994.79</v>
      </c>
      <c r="Q433" s="49">
        <f t="shared" si="67"/>
        <v>2772.4914013732832</v>
      </c>
      <c r="R433" s="49">
        <v>27786.46</v>
      </c>
      <c r="S433" s="62">
        <v>43100</v>
      </c>
    </row>
    <row r="434" spans="1:19" s="199" customFormat="1" ht="15" hidden="1" customHeight="1" x14ac:dyDescent="0.25">
      <c r="A434" s="40">
        <v>392</v>
      </c>
      <c r="B434" s="57" t="s">
        <v>393</v>
      </c>
      <c r="C434" s="58">
        <v>1976</v>
      </c>
      <c r="D434" s="40">
        <v>0</v>
      </c>
      <c r="E434" s="59" t="s">
        <v>1514</v>
      </c>
      <c r="F434" s="1" t="s">
        <v>66</v>
      </c>
      <c r="G434" s="40">
        <v>5</v>
      </c>
      <c r="H434" s="40">
        <v>12</v>
      </c>
      <c r="I434" s="60">
        <v>9028.4</v>
      </c>
      <c r="J434" s="60">
        <v>8174.9</v>
      </c>
      <c r="K434" s="61">
        <v>472</v>
      </c>
      <c r="L434" s="1">
        <v>23506751.190000001</v>
      </c>
      <c r="M434" s="49">
        <v>0</v>
      </c>
      <c r="N434" s="49">
        <v>0</v>
      </c>
      <c r="O434" s="49">
        <v>1057803.81</v>
      </c>
      <c r="P434" s="49">
        <f t="shared" si="66"/>
        <v>22448947.380000003</v>
      </c>
      <c r="Q434" s="49">
        <f t="shared" si="67"/>
        <v>2875.478744694125</v>
      </c>
      <c r="R434" s="49">
        <v>16848.400000000001</v>
      </c>
      <c r="S434" s="62">
        <v>43100</v>
      </c>
    </row>
    <row r="435" spans="1:19" s="199" customFormat="1" ht="15" hidden="1" customHeight="1" x14ac:dyDescent="0.25">
      <c r="A435" s="40">
        <v>393</v>
      </c>
      <c r="B435" s="57" t="s">
        <v>394</v>
      </c>
      <c r="C435" s="58">
        <v>1979</v>
      </c>
      <c r="D435" s="40">
        <v>0</v>
      </c>
      <c r="E435" s="59" t="s">
        <v>1514</v>
      </c>
      <c r="F435" s="124" t="s">
        <v>28</v>
      </c>
      <c r="G435" s="40">
        <v>9</v>
      </c>
      <c r="H435" s="40">
        <v>1</v>
      </c>
      <c r="I435" s="60">
        <v>2210.4</v>
      </c>
      <c r="J435" s="60">
        <v>1926.5</v>
      </c>
      <c r="K435" s="61">
        <v>88</v>
      </c>
      <c r="L435" s="1">
        <v>4583820.72</v>
      </c>
      <c r="M435" s="49">
        <v>0</v>
      </c>
      <c r="N435" s="49">
        <v>0</v>
      </c>
      <c r="O435" s="49">
        <v>206271.92</v>
      </c>
      <c r="P435" s="49">
        <f t="shared" si="66"/>
        <v>4377548.7999999998</v>
      </c>
      <c r="Q435" s="49">
        <f t="shared" si="67"/>
        <v>2379.3515286789511</v>
      </c>
      <c r="R435" s="49">
        <v>27786.46</v>
      </c>
      <c r="S435" s="62">
        <v>43100</v>
      </c>
    </row>
    <row r="436" spans="1:19" s="199" customFormat="1" ht="15" hidden="1" customHeight="1" x14ac:dyDescent="0.25">
      <c r="A436" s="40">
        <v>394</v>
      </c>
      <c r="B436" s="57" t="s">
        <v>395</v>
      </c>
      <c r="C436" s="58">
        <v>1970</v>
      </c>
      <c r="D436" s="40">
        <v>0</v>
      </c>
      <c r="E436" s="59" t="s">
        <v>1514</v>
      </c>
      <c r="F436" s="1" t="s">
        <v>66</v>
      </c>
      <c r="G436" s="40">
        <v>2</v>
      </c>
      <c r="H436" s="40">
        <v>2</v>
      </c>
      <c r="I436" s="60">
        <v>737.2</v>
      </c>
      <c r="J436" s="60">
        <v>682.7</v>
      </c>
      <c r="K436" s="61">
        <v>48</v>
      </c>
      <c r="L436" s="1">
        <v>156228.75</v>
      </c>
      <c r="M436" s="49">
        <v>0</v>
      </c>
      <c r="N436" s="49">
        <v>0</v>
      </c>
      <c r="O436" s="49">
        <v>7030.3</v>
      </c>
      <c r="P436" s="49">
        <f t="shared" si="66"/>
        <v>149198.45000000001</v>
      </c>
      <c r="Q436" s="49">
        <f t="shared" si="67"/>
        <v>228.83953420243151</v>
      </c>
      <c r="R436" s="49">
        <v>16848.400000000001</v>
      </c>
      <c r="S436" s="62">
        <v>43100</v>
      </c>
    </row>
    <row r="437" spans="1:19" s="199" customFormat="1" ht="15" hidden="1" customHeight="1" x14ac:dyDescent="0.25">
      <c r="A437" s="40">
        <v>395</v>
      </c>
      <c r="B437" s="57" t="s">
        <v>396</v>
      </c>
      <c r="C437" s="58">
        <v>1973</v>
      </c>
      <c r="D437" s="40">
        <v>0</v>
      </c>
      <c r="E437" s="59" t="s">
        <v>1514</v>
      </c>
      <c r="F437" s="1" t="s">
        <v>66</v>
      </c>
      <c r="G437" s="40">
        <v>2</v>
      </c>
      <c r="H437" s="40">
        <v>3</v>
      </c>
      <c r="I437" s="60">
        <v>934.6</v>
      </c>
      <c r="J437" s="60">
        <v>810.3</v>
      </c>
      <c r="K437" s="61">
        <v>63</v>
      </c>
      <c r="L437" s="1">
        <v>1530955.76</v>
      </c>
      <c r="M437" s="49">
        <v>0</v>
      </c>
      <c r="N437" s="49">
        <v>0</v>
      </c>
      <c r="O437" s="49">
        <f t="shared" si="65"/>
        <v>68893.009999999995</v>
      </c>
      <c r="P437" s="49">
        <f t="shared" si="66"/>
        <v>1462062.75</v>
      </c>
      <c r="Q437" s="49">
        <f t="shared" si="67"/>
        <v>1889.3690731827719</v>
      </c>
      <c r="R437" s="49">
        <v>16848.400000000001</v>
      </c>
      <c r="S437" s="62">
        <v>43100</v>
      </c>
    </row>
    <row r="438" spans="1:19" s="199" customFormat="1" ht="15" hidden="1" customHeight="1" x14ac:dyDescent="0.25">
      <c r="A438" s="40">
        <v>396</v>
      </c>
      <c r="B438" s="57" t="s">
        <v>397</v>
      </c>
      <c r="C438" s="58">
        <v>1978</v>
      </c>
      <c r="D438" s="40">
        <v>0</v>
      </c>
      <c r="E438" s="59" t="s">
        <v>1514</v>
      </c>
      <c r="F438" s="1" t="s">
        <v>66</v>
      </c>
      <c r="G438" s="40">
        <v>5</v>
      </c>
      <c r="H438" s="40">
        <v>6</v>
      </c>
      <c r="I438" s="60">
        <v>4481.1000000000004</v>
      </c>
      <c r="J438" s="60">
        <v>3941.9</v>
      </c>
      <c r="K438" s="61">
        <v>428</v>
      </c>
      <c r="L438" s="1">
        <v>13255684.01</v>
      </c>
      <c r="M438" s="49">
        <v>0</v>
      </c>
      <c r="N438" s="49">
        <v>0</v>
      </c>
      <c r="O438" s="49">
        <f t="shared" si="65"/>
        <v>596505.78</v>
      </c>
      <c r="P438" s="49">
        <f t="shared" si="66"/>
        <v>12659178.23</v>
      </c>
      <c r="Q438" s="49">
        <f t="shared" si="67"/>
        <v>3362.7651665440521</v>
      </c>
      <c r="R438" s="49">
        <v>16848.400000000001</v>
      </c>
      <c r="S438" s="62">
        <v>43100</v>
      </c>
    </row>
    <row r="439" spans="1:19" s="199" customFormat="1" ht="15" hidden="1" customHeight="1" x14ac:dyDescent="0.25">
      <c r="A439" s="40">
        <v>397</v>
      </c>
      <c r="B439" s="57" t="s">
        <v>398</v>
      </c>
      <c r="C439" s="58">
        <v>1982</v>
      </c>
      <c r="D439" s="40">
        <v>0</v>
      </c>
      <c r="E439" s="59" t="s">
        <v>1514</v>
      </c>
      <c r="F439" s="1" t="s">
        <v>66</v>
      </c>
      <c r="G439" s="40">
        <v>5</v>
      </c>
      <c r="H439" s="40">
        <v>6</v>
      </c>
      <c r="I439" s="60">
        <v>5480.2</v>
      </c>
      <c r="J439" s="60">
        <v>4943</v>
      </c>
      <c r="K439" s="61">
        <v>218</v>
      </c>
      <c r="L439" s="1">
        <v>8473517.9900000002</v>
      </c>
      <c r="M439" s="49">
        <v>0</v>
      </c>
      <c r="N439" s="49">
        <v>0</v>
      </c>
      <c r="O439" s="49">
        <f t="shared" si="65"/>
        <v>381308.31</v>
      </c>
      <c r="P439" s="49">
        <f t="shared" si="66"/>
        <v>8092209.6800000006</v>
      </c>
      <c r="Q439" s="49">
        <f t="shared" si="67"/>
        <v>1714.2460024276756</v>
      </c>
      <c r="R439" s="49">
        <v>16848.400000000001</v>
      </c>
      <c r="S439" s="62">
        <v>43100</v>
      </c>
    </row>
    <row r="440" spans="1:19" s="199" customFormat="1" ht="15" hidden="1" customHeight="1" x14ac:dyDescent="0.25">
      <c r="A440" s="40">
        <v>398</v>
      </c>
      <c r="B440" s="57" t="s">
        <v>399</v>
      </c>
      <c r="C440" s="58">
        <v>1979</v>
      </c>
      <c r="D440" s="40">
        <v>0</v>
      </c>
      <c r="E440" s="59" t="s">
        <v>1514</v>
      </c>
      <c r="F440" s="1" t="s">
        <v>66</v>
      </c>
      <c r="G440" s="40">
        <v>5</v>
      </c>
      <c r="H440" s="40">
        <v>12</v>
      </c>
      <c r="I440" s="60">
        <v>10014.200000000001</v>
      </c>
      <c r="J440" s="60">
        <v>8849.4</v>
      </c>
      <c r="K440" s="61">
        <v>455</v>
      </c>
      <c r="L440" s="1">
        <v>28343522.5</v>
      </c>
      <c r="M440" s="49">
        <v>0</v>
      </c>
      <c r="N440" s="49">
        <v>0</v>
      </c>
      <c r="O440" s="49">
        <v>1275458.52</v>
      </c>
      <c r="P440" s="49">
        <f t="shared" si="66"/>
        <v>27068063.98</v>
      </c>
      <c r="Q440" s="49">
        <f t="shared" si="67"/>
        <v>3202.8750536759558</v>
      </c>
      <c r="R440" s="49">
        <v>16848.400000000001</v>
      </c>
      <c r="S440" s="62">
        <v>43100</v>
      </c>
    </row>
    <row r="441" spans="1:19" s="199" customFormat="1" ht="15" hidden="1" customHeight="1" x14ac:dyDescent="0.25">
      <c r="A441" s="40">
        <v>399</v>
      </c>
      <c r="B441" s="57" t="s">
        <v>400</v>
      </c>
      <c r="C441" s="58">
        <v>1981</v>
      </c>
      <c r="D441" s="40">
        <v>0</v>
      </c>
      <c r="E441" s="59" t="s">
        <v>1514</v>
      </c>
      <c r="F441" s="1" t="s">
        <v>66</v>
      </c>
      <c r="G441" s="40">
        <v>5</v>
      </c>
      <c r="H441" s="40">
        <v>8</v>
      </c>
      <c r="I441" s="60">
        <v>7633.1</v>
      </c>
      <c r="J441" s="60">
        <v>6597.3</v>
      </c>
      <c r="K441" s="61">
        <v>262</v>
      </c>
      <c r="L441" s="1">
        <v>25647699.52</v>
      </c>
      <c r="M441" s="49">
        <v>0</v>
      </c>
      <c r="N441" s="49">
        <v>0</v>
      </c>
      <c r="O441" s="49">
        <v>1154146.47</v>
      </c>
      <c r="P441" s="49">
        <f t="shared" si="66"/>
        <v>24493553.050000001</v>
      </c>
      <c r="Q441" s="49">
        <f t="shared" si="67"/>
        <v>3887.6054628408588</v>
      </c>
      <c r="R441" s="49">
        <v>16848.400000000001</v>
      </c>
      <c r="S441" s="62">
        <v>43100</v>
      </c>
    </row>
    <row r="442" spans="1:19" s="199" customFormat="1" ht="15" hidden="1" customHeight="1" x14ac:dyDescent="0.25">
      <c r="A442" s="40">
        <v>400</v>
      </c>
      <c r="B442" s="57" t="s">
        <v>401</v>
      </c>
      <c r="C442" s="58">
        <v>1976</v>
      </c>
      <c r="D442" s="40">
        <v>0</v>
      </c>
      <c r="E442" s="59" t="s">
        <v>1514</v>
      </c>
      <c r="F442" s="1" t="s">
        <v>66</v>
      </c>
      <c r="G442" s="40">
        <v>5</v>
      </c>
      <c r="H442" s="40">
        <v>10</v>
      </c>
      <c r="I442" s="60">
        <v>8203.5</v>
      </c>
      <c r="J442" s="60">
        <v>6707.8</v>
      </c>
      <c r="K442" s="61">
        <v>392</v>
      </c>
      <c r="L442" s="1">
        <v>11063668.5</v>
      </c>
      <c r="M442" s="49">
        <v>0</v>
      </c>
      <c r="N442" s="49">
        <v>0</v>
      </c>
      <c r="O442" s="49">
        <v>498152.16</v>
      </c>
      <c r="P442" s="49">
        <f t="shared" si="66"/>
        <v>10565516.34</v>
      </c>
      <c r="Q442" s="49">
        <f t="shared" si="67"/>
        <v>1649.3736396434001</v>
      </c>
      <c r="R442" s="49">
        <v>16848.400000000001</v>
      </c>
      <c r="S442" s="62">
        <v>43100</v>
      </c>
    </row>
    <row r="443" spans="1:19" s="199" customFormat="1" ht="15" hidden="1" customHeight="1" x14ac:dyDescent="0.25">
      <c r="A443" s="40">
        <v>401</v>
      </c>
      <c r="B443" s="57" t="s">
        <v>402</v>
      </c>
      <c r="C443" s="58">
        <v>1976</v>
      </c>
      <c r="D443" s="40">
        <v>0</v>
      </c>
      <c r="E443" s="59" t="s">
        <v>1514</v>
      </c>
      <c r="F443" s="1" t="s">
        <v>66</v>
      </c>
      <c r="G443" s="40">
        <v>5</v>
      </c>
      <c r="H443" s="40">
        <v>6</v>
      </c>
      <c r="I443" s="60">
        <v>4603.8999999999996</v>
      </c>
      <c r="J443" s="60">
        <v>4003.6</v>
      </c>
      <c r="K443" s="61">
        <v>224</v>
      </c>
      <c r="L443" s="1">
        <v>7523885.1399999997</v>
      </c>
      <c r="M443" s="49">
        <v>0</v>
      </c>
      <c r="N443" s="49">
        <v>0</v>
      </c>
      <c r="O443" s="49">
        <v>338790.55</v>
      </c>
      <c r="P443" s="49">
        <f t="shared" si="66"/>
        <v>7185094.5899999999</v>
      </c>
      <c r="Q443" s="49">
        <f t="shared" si="67"/>
        <v>1879.2799330602456</v>
      </c>
      <c r="R443" s="49">
        <v>16848.400000000001</v>
      </c>
      <c r="S443" s="62">
        <v>43100</v>
      </c>
    </row>
    <row r="444" spans="1:19" s="199" customFormat="1" ht="15" hidden="1" customHeight="1" x14ac:dyDescent="0.25">
      <c r="A444" s="40">
        <v>402</v>
      </c>
      <c r="B444" s="57" t="s">
        <v>403</v>
      </c>
      <c r="C444" s="58">
        <v>1974</v>
      </c>
      <c r="D444" s="40">
        <v>0</v>
      </c>
      <c r="E444" s="59" t="s">
        <v>1514</v>
      </c>
      <c r="F444" s="1" t="s">
        <v>66</v>
      </c>
      <c r="G444" s="40">
        <v>5</v>
      </c>
      <c r="H444" s="40">
        <v>6</v>
      </c>
      <c r="I444" s="60">
        <v>4636.5</v>
      </c>
      <c r="J444" s="60">
        <v>4112.63</v>
      </c>
      <c r="K444" s="61">
        <v>214</v>
      </c>
      <c r="L444" s="1">
        <v>4544055.75</v>
      </c>
      <c r="M444" s="49">
        <v>0</v>
      </c>
      <c r="N444" s="49">
        <v>0</v>
      </c>
      <c r="O444" s="49">
        <v>204504.14</v>
      </c>
      <c r="P444" s="49">
        <f t="shared" si="66"/>
        <v>4339551.6100000003</v>
      </c>
      <c r="Q444" s="49">
        <f t="shared" si="67"/>
        <v>1104.9026413754702</v>
      </c>
      <c r="R444" s="49">
        <v>16848.400000000001</v>
      </c>
      <c r="S444" s="62">
        <v>43100</v>
      </c>
    </row>
    <row r="445" spans="1:19" s="199" customFormat="1" ht="15" hidden="1" customHeight="1" x14ac:dyDescent="0.25">
      <c r="A445" s="40">
        <v>403</v>
      </c>
      <c r="B445" s="57" t="s">
        <v>1289</v>
      </c>
      <c r="C445" s="58">
        <v>1984</v>
      </c>
      <c r="D445" s="40">
        <v>0</v>
      </c>
      <c r="E445" s="59" t="s">
        <v>1514</v>
      </c>
      <c r="F445" s="1" t="s">
        <v>28</v>
      </c>
      <c r="G445" s="40">
        <v>9</v>
      </c>
      <c r="H445" s="40">
        <v>4</v>
      </c>
      <c r="I445" s="122">
        <v>10724.1</v>
      </c>
      <c r="J445" s="122">
        <v>9492</v>
      </c>
      <c r="K445" s="61">
        <v>292</v>
      </c>
      <c r="L445" s="1">
        <v>3524879.88</v>
      </c>
      <c r="M445" s="49">
        <v>0</v>
      </c>
      <c r="N445" s="49">
        <v>0</v>
      </c>
      <c r="O445" s="49">
        <v>0</v>
      </c>
      <c r="P445" s="49">
        <f t="shared" si="66"/>
        <v>3524879.88</v>
      </c>
      <c r="Q445" s="49">
        <f t="shared" si="67"/>
        <v>371.35270543615673</v>
      </c>
      <c r="R445" s="49">
        <v>27786.46</v>
      </c>
      <c r="S445" s="62">
        <v>43100</v>
      </c>
    </row>
    <row r="446" spans="1:19" s="199" customFormat="1" ht="15" hidden="1" customHeight="1" x14ac:dyDescent="0.25">
      <c r="A446" s="40">
        <v>404</v>
      </c>
      <c r="B446" s="57" t="s">
        <v>404</v>
      </c>
      <c r="C446" s="58">
        <v>1969</v>
      </c>
      <c r="D446" s="40">
        <v>0</v>
      </c>
      <c r="E446" s="59" t="s">
        <v>1514</v>
      </c>
      <c r="F446" s="1" t="s">
        <v>66</v>
      </c>
      <c r="G446" s="40">
        <v>5</v>
      </c>
      <c r="H446" s="40">
        <v>8</v>
      </c>
      <c r="I446" s="60">
        <v>6032.6</v>
      </c>
      <c r="J446" s="60">
        <v>5486.8</v>
      </c>
      <c r="K446" s="61">
        <v>316</v>
      </c>
      <c r="L446" s="1">
        <v>11445114.189999999</v>
      </c>
      <c r="M446" s="49">
        <v>0</v>
      </c>
      <c r="N446" s="49">
        <v>0</v>
      </c>
      <c r="O446" s="49">
        <v>515030.15</v>
      </c>
      <c r="P446" s="49">
        <f t="shared" si="66"/>
        <v>10930084.039999999</v>
      </c>
      <c r="Q446" s="49">
        <f t="shared" si="67"/>
        <v>2085.9360993657506</v>
      </c>
      <c r="R446" s="49">
        <v>16848.400000000001</v>
      </c>
      <c r="S446" s="62">
        <v>43100</v>
      </c>
    </row>
    <row r="447" spans="1:19" s="73" customFormat="1" ht="12.75" hidden="1" customHeight="1" x14ac:dyDescent="0.25">
      <c r="A447" s="53"/>
      <c r="B447" s="55" t="s">
        <v>405</v>
      </c>
      <c r="C447" s="55"/>
      <c r="D447" s="53"/>
      <c r="E447" s="56"/>
      <c r="F447" s="53"/>
      <c r="G447" s="53"/>
      <c r="H447" s="53"/>
      <c r="I447" s="48">
        <f t="shared" ref="I447:P447" si="68">ROUND(SUM(I365:I446),2)</f>
        <v>489276.32</v>
      </c>
      <c r="J447" s="48">
        <f t="shared" si="68"/>
        <v>432803.12</v>
      </c>
      <c r="K447" s="54">
        <f t="shared" si="68"/>
        <v>22871</v>
      </c>
      <c r="L447" s="48">
        <f>ROUND(SUM(L365:L446),2)</f>
        <v>740541681.55999994</v>
      </c>
      <c r="M447" s="48">
        <f t="shared" si="68"/>
        <v>0</v>
      </c>
      <c r="N447" s="48">
        <v>1294824.95</v>
      </c>
      <c r="O447" s="48">
        <f t="shared" si="68"/>
        <v>30583689.48</v>
      </c>
      <c r="P447" s="48">
        <f t="shared" si="68"/>
        <v>708663167.13</v>
      </c>
      <c r="Q447" s="48">
        <f t="shared" si="67"/>
        <v>1711.0359129573742</v>
      </c>
      <c r="R447" s="48"/>
      <c r="S447" s="53"/>
    </row>
    <row r="448" spans="1:19" s="90" customFormat="1" ht="12.75" hidden="1" customHeight="1" x14ac:dyDescent="0.25">
      <c r="A448" s="53"/>
      <c r="B448" s="55" t="s">
        <v>25</v>
      </c>
      <c r="C448" s="55"/>
      <c r="D448" s="53"/>
      <c r="E448" s="56"/>
      <c r="F448" s="53"/>
      <c r="G448" s="53"/>
      <c r="H448" s="53"/>
      <c r="I448" s="48"/>
      <c r="J448" s="48"/>
      <c r="K448" s="54"/>
      <c r="L448" s="48"/>
      <c r="M448" s="48"/>
      <c r="N448" s="48"/>
      <c r="O448" s="48"/>
      <c r="P448" s="48"/>
      <c r="Q448" s="48"/>
      <c r="R448" s="48"/>
      <c r="S448" s="53"/>
    </row>
    <row r="449" spans="1:19" s="199" customFormat="1" ht="15" hidden="1" customHeight="1" x14ac:dyDescent="0.25">
      <c r="A449" s="37">
        <v>405</v>
      </c>
      <c r="B449" s="57" t="s">
        <v>1233</v>
      </c>
      <c r="C449" s="58">
        <v>1974</v>
      </c>
      <c r="D449" s="40">
        <v>0</v>
      </c>
      <c r="E449" s="59" t="s">
        <v>1514</v>
      </c>
      <c r="F449" s="1" t="s">
        <v>28</v>
      </c>
      <c r="G449" s="40">
        <v>3</v>
      </c>
      <c r="H449" s="40">
        <v>3</v>
      </c>
      <c r="I449" s="60">
        <v>1487</v>
      </c>
      <c r="J449" s="60">
        <v>1359.2</v>
      </c>
      <c r="K449" s="61">
        <v>58</v>
      </c>
      <c r="L449" s="49">
        <v>152301.42000000001</v>
      </c>
      <c r="M449" s="49">
        <v>0</v>
      </c>
      <c r="N449" s="49">
        <v>0</v>
      </c>
      <c r="O449" s="49">
        <f>ROUND(N449*0.45,2)</f>
        <v>0</v>
      </c>
      <c r="P449" s="49">
        <f t="shared" ref="P449:P469" si="69">L449-(M449+N449+O449)</f>
        <v>152301.42000000001</v>
      </c>
      <c r="Q449" s="49">
        <f t="shared" ref="Q449:Q466" si="70">L449/J449</f>
        <v>112.05225132430843</v>
      </c>
      <c r="R449" s="49">
        <v>26754.720000000001</v>
      </c>
      <c r="S449" s="62">
        <v>43100</v>
      </c>
    </row>
    <row r="450" spans="1:19" s="199" customFormat="1" ht="15" hidden="1" customHeight="1" x14ac:dyDescent="0.25">
      <c r="A450" s="37">
        <v>406</v>
      </c>
      <c r="B450" s="57" t="s">
        <v>30</v>
      </c>
      <c r="C450" s="58">
        <v>1980</v>
      </c>
      <c r="D450" s="40">
        <v>0</v>
      </c>
      <c r="E450" s="59" t="s">
        <v>1514</v>
      </c>
      <c r="F450" s="1" t="s">
        <v>28</v>
      </c>
      <c r="G450" s="40">
        <v>5</v>
      </c>
      <c r="H450" s="40">
        <v>6</v>
      </c>
      <c r="I450" s="60">
        <v>4562</v>
      </c>
      <c r="J450" s="60">
        <v>3132.3</v>
      </c>
      <c r="K450" s="61">
        <v>192</v>
      </c>
      <c r="L450" s="49">
        <v>258598.71</v>
      </c>
      <c r="M450" s="49">
        <v>0</v>
      </c>
      <c r="N450" s="49">
        <f>ROUND(L450*10%,2)</f>
        <v>25859.87</v>
      </c>
      <c r="O450" s="49">
        <f>ROUND(N450*0.45,2)</f>
        <v>11636.94</v>
      </c>
      <c r="P450" s="49">
        <f t="shared" si="69"/>
        <v>221101.9</v>
      </c>
      <c r="Q450" s="49">
        <f t="shared" si="70"/>
        <v>82.558730006704337</v>
      </c>
      <c r="R450" s="49">
        <v>26754.720000000001</v>
      </c>
      <c r="S450" s="62">
        <v>43100</v>
      </c>
    </row>
    <row r="451" spans="1:19" s="199" customFormat="1" ht="15" hidden="1" customHeight="1" x14ac:dyDescent="0.25">
      <c r="A451" s="37">
        <v>407</v>
      </c>
      <c r="B451" s="57" t="s">
        <v>31</v>
      </c>
      <c r="C451" s="58">
        <v>1976</v>
      </c>
      <c r="D451" s="40">
        <v>0</v>
      </c>
      <c r="E451" s="59" t="s">
        <v>1514</v>
      </c>
      <c r="F451" s="1" t="s">
        <v>28</v>
      </c>
      <c r="G451" s="40">
        <v>5</v>
      </c>
      <c r="H451" s="40">
        <v>1</v>
      </c>
      <c r="I451" s="60">
        <v>2262.3000000000002</v>
      </c>
      <c r="J451" s="60">
        <v>575</v>
      </c>
      <c r="K451" s="61">
        <v>106</v>
      </c>
      <c r="L451" s="49">
        <v>91493.49</v>
      </c>
      <c r="M451" s="49">
        <v>0</v>
      </c>
      <c r="N451" s="49">
        <f>ROUND(L451*10%,2)</f>
        <v>9149.35</v>
      </c>
      <c r="O451" s="49">
        <f>ROUND(N451*0.45,2)</f>
        <v>4117.21</v>
      </c>
      <c r="P451" s="49">
        <f t="shared" si="69"/>
        <v>78226.930000000008</v>
      </c>
      <c r="Q451" s="49">
        <f t="shared" si="70"/>
        <v>159.11911304347828</v>
      </c>
      <c r="R451" s="49">
        <v>26754.720000000001</v>
      </c>
      <c r="S451" s="62">
        <v>43100</v>
      </c>
    </row>
    <row r="452" spans="1:19" s="199" customFormat="1" ht="15" hidden="1" customHeight="1" x14ac:dyDescent="0.25">
      <c r="A452" s="37">
        <v>408</v>
      </c>
      <c r="B452" s="57" t="s">
        <v>32</v>
      </c>
      <c r="C452" s="58">
        <v>1974</v>
      </c>
      <c r="D452" s="40">
        <v>0</v>
      </c>
      <c r="E452" s="59" t="s">
        <v>1514</v>
      </c>
      <c r="F452" s="1" t="s">
        <v>28</v>
      </c>
      <c r="G452" s="40">
        <v>3</v>
      </c>
      <c r="H452" s="40">
        <v>3</v>
      </c>
      <c r="I452" s="60">
        <v>1476.8</v>
      </c>
      <c r="J452" s="60">
        <v>1322</v>
      </c>
      <c r="K452" s="61">
        <v>80</v>
      </c>
      <c r="L452" s="49">
        <v>89222.73</v>
      </c>
      <c r="M452" s="49">
        <v>0</v>
      </c>
      <c r="N452" s="49">
        <f>ROUND(L452*10%,2)</f>
        <v>8922.27</v>
      </c>
      <c r="O452" s="49">
        <f>ROUND(N452*0.45,2)</f>
        <v>4015.02</v>
      </c>
      <c r="P452" s="49">
        <f t="shared" si="69"/>
        <v>76285.440000000002</v>
      </c>
      <c r="Q452" s="49">
        <f t="shared" si="70"/>
        <v>67.490718608169431</v>
      </c>
      <c r="R452" s="49">
        <v>26754.720000000001</v>
      </c>
      <c r="S452" s="62">
        <v>43100</v>
      </c>
    </row>
    <row r="453" spans="1:19" s="199" customFormat="1" ht="15" hidden="1" customHeight="1" x14ac:dyDescent="0.25">
      <c r="A453" s="37">
        <v>409</v>
      </c>
      <c r="B453" s="57" t="s">
        <v>33</v>
      </c>
      <c r="C453" s="58">
        <v>1981</v>
      </c>
      <c r="D453" s="40">
        <v>0</v>
      </c>
      <c r="E453" s="59" t="s">
        <v>1514</v>
      </c>
      <c r="F453" s="1" t="s">
        <v>28</v>
      </c>
      <c r="G453" s="40">
        <v>2</v>
      </c>
      <c r="H453" s="40">
        <v>2</v>
      </c>
      <c r="I453" s="60">
        <v>779.3</v>
      </c>
      <c r="J453" s="60">
        <v>763</v>
      </c>
      <c r="K453" s="61">
        <v>40</v>
      </c>
      <c r="L453" s="49">
        <v>103126.82</v>
      </c>
      <c r="M453" s="49">
        <v>0</v>
      </c>
      <c r="N453" s="49">
        <v>0</v>
      </c>
      <c r="O453" s="49">
        <f>ROUND(N453*0.45,2)</f>
        <v>0</v>
      </c>
      <c r="P453" s="49">
        <f t="shared" si="69"/>
        <v>103126.82</v>
      </c>
      <c r="Q453" s="49">
        <f t="shared" si="70"/>
        <v>135.15965923984274</v>
      </c>
      <c r="R453" s="49">
        <v>26754.720000000001</v>
      </c>
      <c r="S453" s="62">
        <v>43100</v>
      </c>
    </row>
    <row r="454" spans="1:19" s="199" customFormat="1" ht="15" hidden="1" customHeight="1" x14ac:dyDescent="0.25">
      <c r="A454" s="37">
        <v>410</v>
      </c>
      <c r="B454" s="57" t="s">
        <v>1303</v>
      </c>
      <c r="C454" s="58">
        <v>1969</v>
      </c>
      <c r="D454" s="40">
        <v>0</v>
      </c>
      <c r="E454" s="59" t="s">
        <v>1514</v>
      </c>
      <c r="F454" s="1" t="s">
        <v>66</v>
      </c>
      <c r="G454" s="40">
        <v>5</v>
      </c>
      <c r="H454" s="40">
        <v>6</v>
      </c>
      <c r="I454" s="122">
        <v>5005</v>
      </c>
      <c r="J454" s="122">
        <v>4565</v>
      </c>
      <c r="K454" s="61">
        <v>250</v>
      </c>
      <c r="L454" s="49">
        <v>226387.72</v>
      </c>
      <c r="M454" s="49">
        <v>0</v>
      </c>
      <c r="N454" s="49">
        <v>0</v>
      </c>
      <c r="O454" s="49">
        <v>0</v>
      </c>
      <c r="P454" s="49">
        <f t="shared" si="69"/>
        <v>226387.72</v>
      </c>
      <c r="Q454" s="49">
        <f t="shared" si="70"/>
        <v>49.592052573932094</v>
      </c>
      <c r="R454" s="49">
        <v>16848.400000000001</v>
      </c>
      <c r="S454" s="62">
        <v>43100</v>
      </c>
    </row>
    <row r="455" spans="1:19" s="199" customFormat="1" ht="15" hidden="1" customHeight="1" x14ac:dyDescent="0.25">
      <c r="A455" s="37">
        <v>411</v>
      </c>
      <c r="B455" s="57" t="s">
        <v>34</v>
      </c>
      <c r="C455" s="58">
        <v>1969</v>
      </c>
      <c r="D455" s="40">
        <v>0</v>
      </c>
      <c r="E455" s="59" t="s">
        <v>1514</v>
      </c>
      <c r="F455" s="1" t="s">
        <v>28</v>
      </c>
      <c r="G455" s="40">
        <v>2</v>
      </c>
      <c r="H455" s="40">
        <v>1</v>
      </c>
      <c r="I455" s="60">
        <v>608.1</v>
      </c>
      <c r="J455" s="60">
        <v>521</v>
      </c>
      <c r="K455" s="61">
        <v>32</v>
      </c>
      <c r="L455" s="49">
        <v>39455.82</v>
      </c>
      <c r="M455" s="49">
        <v>0</v>
      </c>
      <c r="N455" s="49">
        <v>0</v>
      </c>
      <c r="O455" s="49">
        <f>ROUND(L455*0.045,2)</f>
        <v>1775.51</v>
      </c>
      <c r="P455" s="49">
        <f t="shared" si="69"/>
        <v>37680.31</v>
      </c>
      <c r="Q455" s="49">
        <f t="shared" si="70"/>
        <v>75.730940499040301</v>
      </c>
      <c r="R455" s="49">
        <v>26754.720000000001</v>
      </c>
      <c r="S455" s="62">
        <v>43100</v>
      </c>
    </row>
    <row r="456" spans="1:19" s="199" customFormat="1" ht="15" hidden="1" customHeight="1" x14ac:dyDescent="0.25">
      <c r="A456" s="37">
        <v>412</v>
      </c>
      <c r="B456" s="57" t="s">
        <v>35</v>
      </c>
      <c r="C456" s="58">
        <v>1969</v>
      </c>
      <c r="D456" s="40">
        <v>0</v>
      </c>
      <c r="E456" s="59" t="s">
        <v>1514</v>
      </c>
      <c r="F456" s="1" t="s">
        <v>28</v>
      </c>
      <c r="G456" s="40">
        <v>3</v>
      </c>
      <c r="H456" s="40">
        <v>3</v>
      </c>
      <c r="I456" s="60">
        <v>1486.8</v>
      </c>
      <c r="J456" s="60">
        <v>1365</v>
      </c>
      <c r="K456" s="61">
        <v>101</v>
      </c>
      <c r="L456" s="49">
        <v>56773.58</v>
      </c>
      <c r="M456" s="49">
        <v>0</v>
      </c>
      <c r="N456" s="49">
        <f>ROUND(L456*10%,2)</f>
        <v>5677.36</v>
      </c>
      <c r="O456" s="49">
        <f>ROUND(N456*0.45,2)</f>
        <v>2554.81</v>
      </c>
      <c r="P456" s="49">
        <f t="shared" si="69"/>
        <v>48541.41</v>
      </c>
      <c r="Q456" s="49">
        <f t="shared" si="70"/>
        <v>41.592366300366301</v>
      </c>
      <c r="R456" s="49">
        <v>26754.720000000001</v>
      </c>
      <c r="S456" s="62">
        <v>43100</v>
      </c>
    </row>
    <row r="457" spans="1:19" s="199" customFormat="1" ht="15" hidden="1" customHeight="1" x14ac:dyDescent="0.25">
      <c r="A457" s="37">
        <v>413</v>
      </c>
      <c r="B457" s="57" t="s">
        <v>36</v>
      </c>
      <c r="C457" s="58">
        <v>1997</v>
      </c>
      <c r="D457" s="40">
        <v>0</v>
      </c>
      <c r="E457" s="59" t="s">
        <v>1514</v>
      </c>
      <c r="F457" s="1" t="s">
        <v>28</v>
      </c>
      <c r="G457" s="40">
        <v>5</v>
      </c>
      <c r="H457" s="40">
        <v>4</v>
      </c>
      <c r="I457" s="60">
        <v>2935.7</v>
      </c>
      <c r="J457" s="60">
        <v>2577.8000000000002</v>
      </c>
      <c r="K457" s="61">
        <v>221</v>
      </c>
      <c r="L457" s="49">
        <v>190947.55</v>
      </c>
      <c r="M457" s="49">
        <v>0</v>
      </c>
      <c r="N457" s="49">
        <v>0</v>
      </c>
      <c r="O457" s="49">
        <v>0</v>
      </c>
      <c r="P457" s="49">
        <f t="shared" si="69"/>
        <v>190947.55</v>
      </c>
      <c r="Q457" s="49">
        <f t="shared" si="70"/>
        <v>74.073842035844507</v>
      </c>
      <c r="R457" s="49">
        <v>26754.720000000001</v>
      </c>
      <c r="S457" s="62">
        <v>43100</v>
      </c>
    </row>
    <row r="458" spans="1:19" s="199" customFormat="1" ht="15" hidden="1" customHeight="1" x14ac:dyDescent="0.25">
      <c r="A458" s="37">
        <v>414</v>
      </c>
      <c r="B458" s="57" t="s">
        <v>37</v>
      </c>
      <c r="C458" s="58">
        <v>1996</v>
      </c>
      <c r="D458" s="40">
        <v>0</v>
      </c>
      <c r="E458" s="59" t="s">
        <v>1514</v>
      </c>
      <c r="F458" s="1" t="s">
        <v>28</v>
      </c>
      <c r="G458" s="40">
        <v>2</v>
      </c>
      <c r="H458" s="40">
        <v>1</v>
      </c>
      <c r="I458" s="60">
        <v>404.8</v>
      </c>
      <c r="J458" s="60">
        <v>365.9</v>
      </c>
      <c r="K458" s="61">
        <v>32</v>
      </c>
      <c r="L458" s="49">
        <v>61630.03</v>
      </c>
      <c r="M458" s="49">
        <v>0</v>
      </c>
      <c r="N458" s="49">
        <v>0</v>
      </c>
      <c r="O458" s="49">
        <f>ROUND(L458*0.045,2)</f>
        <v>2773.35</v>
      </c>
      <c r="P458" s="49">
        <f t="shared" si="69"/>
        <v>58856.68</v>
      </c>
      <c r="Q458" s="49">
        <f t="shared" si="70"/>
        <v>168.43408034982235</v>
      </c>
      <c r="R458" s="49">
        <v>26754.720000000001</v>
      </c>
      <c r="S458" s="62">
        <v>43100</v>
      </c>
    </row>
    <row r="459" spans="1:19" s="199" customFormat="1" ht="15" hidden="1" customHeight="1" x14ac:dyDescent="0.25">
      <c r="A459" s="37">
        <v>415</v>
      </c>
      <c r="B459" s="57" t="s">
        <v>38</v>
      </c>
      <c r="C459" s="58">
        <v>1975</v>
      </c>
      <c r="D459" s="40">
        <v>0</v>
      </c>
      <c r="E459" s="59" t="s">
        <v>1514</v>
      </c>
      <c r="F459" s="1" t="s">
        <v>28</v>
      </c>
      <c r="G459" s="40">
        <v>3</v>
      </c>
      <c r="H459" s="40">
        <v>4</v>
      </c>
      <c r="I459" s="60">
        <v>3062.4</v>
      </c>
      <c r="J459" s="60">
        <v>1947.85</v>
      </c>
      <c r="K459" s="61">
        <v>70</v>
      </c>
      <c r="L459" s="49">
        <v>153001.47</v>
      </c>
      <c r="M459" s="49">
        <v>0</v>
      </c>
      <c r="N459" s="49">
        <f>ROUND(L459*10%,2)</f>
        <v>15300.15</v>
      </c>
      <c r="O459" s="49">
        <f>ROUND(N459*0.45,2)</f>
        <v>6885.07</v>
      </c>
      <c r="P459" s="49">
        <f t="shared" si="69"/>
        <v>130816.25</v>
      </c>
      <c r="Q459" s="49">
        <f t="shared" si="70"/>
        <v>78.548897502374416</v>
      </c>
      <c r="R459" s="49">
        <v>26754.720000000001</v>
      </c>
      <c r="S459" s="62">
        <v>43100</v>
      </c>
    </row>
    <row r="460" spans="1:19" s="199" customFormat="1" ht="15" hidden="1" customHeight="1" x14ac:dyDescent="0.25">
      <c r="A460" s="37">
        <v>416</v>
      </c>
      <c r="B460" s="57" t="s">
        <v>39</v>
      </c>
      <c r="C460" s="58">
        <v>1974</v>
      </c>
      <c r="D460" s="40">
        <v>0</v>
      </c>
      <c r="E460" s="59" t="s">
        <v>1514</v>
      </c>
      <c r="F460" s="1" t="s">
        <v>28</v>
      </c>
      <c r="G460" s="40">
        <v>2</v>
      </c>
      <c r="H460" s="40">
        <v>2</v>
      </c>
      <c r="I460" s="60">
        <v>781.8</v>
      </c>
      <c r="J460" s="60">
        <v>725.2</v>
      </c>
      <c r="K460" s="61">
        <v>34</v>
      </c>
      <c r="L460" s="49">
        <v>1780333.68</v>
      </c>
      <c r="M460" s="49">
        <v>0</v>
      </c>
      <c r="N460" s="49">
        <v>0</v>
      </c>
      <c r="O460" s="49">
        <v>0</v>
      </c>
      <c r="P460" s="49">
        <f t="shared" si="69"/>
        <v>1780333.68</v>
      </c>
      <c r="Q460" s="49">
        <f t="shared" si="70"/>
        <v>2454.9554329840043</v>
      </c>
      <c r="R460" s="49">
        <v>26754.720000000001</v>
      </c>
      <c r="S460" s="62">
        <v>43100</v>
      </c>
    </row>
    <row r="461" spans="1:19" s="199" customFormat="1" ht="15" hidden="1" customHeight="1" x14ac:dyDescent="0.25">
      <c r="A461" s="37">
        <v>417</v>
      </c>
      <c r="B461" s="57" t="s">
        <v>40</v>
      </c>
      <c r="C461" s="58">
        <v>1975</v>
      </c>
      <c r="D461" s="40">
        <v>0</v>
      </c>
      <c r="E461" s="59" t="s">
        <v>1514</v>
      </c>
      <c r="F461" s="1" t="s">
        <v>28</v>
      </c>
      <c r="G461" s="40">
        <v>2</v>
      </c>
      <c r="H461" s="40">
        <v>2</v>
      </c>
      <c r="I461" s="60">
        <v>781.8</v>
      </c>
      <c r="J461" s="60">
        <v>731.6</v>
      </c>
      <c r="K461" s="61">
        <v>36</v>
      </c>
      <c r="L461" s="49">
        <v>41435.760000000002</v>
      </c>
      <c r="M461" s="49">
        <v>0</v>
      </c>
      <c r="N461" s="49">
        <v>0</v>
      </c>
      <c r="O461" s="49">
        <v>0</v>
      </c>
      <c r="P461" s="49">
        <f t="shared" si="69"/>
        <v>41435.760000000002</v>
      </c>
      <c r="Q461" s="49">
        <f t="shared" si="70"/>
        <v>56.63717878622198</v>
      </c>
      <c r="R461" s="49">
        <v>26754.720000000001</v>
      </c>
      <c r="S461" s="62">
        <v>43100</v>
      </c>
    </row>
    <row r="462" spans="1:19" s="199" customFormat="1" ht="15" hidden="1" customHeight="1" x14ac:dyDescent="0.25">
      <c r="A462" s="37">
        <v>418</v>
      </c>
      <c r="B462" s="57" t="s">
        <v>1195</v>
      </c>
      <c r="C462" s="58">
        <v>1975</v>
      </c>
      <c r="D462" s="40">
        <v>0</v>
      </c>
      <c r="E462" s="59" t="s">
        <v>1514</v>
      </c>
      <c r="F462" s="1" t="s">
        <v>28</v>
      </c>
      <c r="G462" s="40">
        <v>2</v>
      </c>
      <c r="H462" s="40">
        <v>2</v>
      </c>
      <c r="I462" s="60">
        <v>781.8</v>
      </c>
      <c r="J462" s="60">
        <v>726.4</v>
      </c>
      <c r="K462" s="61">
        <v>39</v>
      </c>
      <c r="L462" s="49">
        <v>1893251.76</v>
      </c>
      <c r="M462" s="49">
        <v>0</v>
      </c>
      <c r="N462" s="49">
        <v>0</v>
      </c>
      <c r="O462" s="49">
        <v>0</v>
      </c>
      <c r="P462" s="49">
        <f t="shared" si="69"/>
        <v>1893251.76</v>
      </c>
      <c r="Q462" s="49">
        <f t="shared" si="70"/>
        <v>2606.3487885462555</v>
      </c>
      <c r="R462" s="49">
        <v>26754.720000000001</v>
      </c>
      <c r="S462" s="62">
        <v>43100</v>
      </c>
    </row>
    <row r="463" spans="1:19" s="199" customFormat="1" ht="15" hidden="1" customHeight="1" x14ac:dyDescent="0.25">
      <c r="A463" s="37">
        <v>419</v>
      </c>
      <c r="B463" s="57" t="s">
        <v>41</v>
      </c>
      <c r="C463" s="58">
        <v>1979</v>
      </c>
      <c r="D463" s="40">
        <v>0</v>
      </c>
      <c r="E463" s="59" t="s">
        <v>1514</v>
      </c>
      <c r="F463" s="1" t="s">
        <v>28</v>
      </c>
      <c r="G463" s="40">
        <v>2</v>
      </c>
      <c r="H463" s="40">
        <v>2</v>
      </c>
      <c r="I463" s="60">
        <v>843.4</v>
      </c>
      <c r="J463" s="60">
        <v>769.5</v>
      </c>
      <c r="K463" s="61">
        <v>31</v>
      </c>
      <c r="L463" s="49">
        <v>75155.91</v>
      </c>
      <c r="M463" s="49">
        <v>0</v>
      </c>
      <c r="N463" s="49">
        <f>ROUND(L463*10%,2)</f>
        <v>7515.59</v>
      </c>
      <c r="O463" s="49">
        <f>ROUND(N463*0.45,2)</f>
        <v>3382.02</v>
      </c>
      <c r="P463" s="49">
        <f t="shared" si="69"/>
        <v>64258.3</v>
      </c>
      <c r="Q463" s="49">
        <f t="shared" si="70"/>
        <v>97.668499025341134</v>
      </c>
      <c r="R463" s="49">
        <v>26754.720000000001</v>
      </c>
      <c r="S463" s="62">
        <v>43100</v>
      </c>
    </row>
    <row r="464" spans="1:19" s="199" customFormat="1" ht="15" hidden="1" customHeight="1" x14ac:dyDescent="0.25">
      <c r="A464" s="37">
        <v>420</v>
      </c>
      <c r="B464" s="57" t="s">
        <v>1304</v>
      </c>
      <c r="C464" s="58">
        <v>1981</v>
      </c>
      <c r="D464" s="40">
        <v>0</v>
      </c>
      <c r="E464" s="59" t="s">
        <v>1514</v>
      </c>
      <c r="F464" s="1" t="s">
        <v>51</v>
      </c>
      <c r="G464" s="40">
        <v>2</v>
      </c>
      <c r="H464" s="40">
        <v>3</v>
      </c>
      <c r="I464" s="125">
        <v>838.6</v>
      </c>
      <c r="J464" s="125">
        <v>743.5</v>
      </c>
      <c r="K464" s="61">
        <v>27</v>
      </c>
      <c r="L464" s="49">
        <v>261224.79</v>
      </c>
      <c r="M464" s="49">
        <v>0</v>
      </c>
      <c r="N464" s="49">
        <v>0</v>
      </c>
      <c r="O464" s="49">
        <v>0</v>
      </c>
      <c r="P464" s="49">
        <f t="shared" si="69"/>
        <v>261224.79</v>
      </c>
      <c r="Q464" s="49">
        <f t="shared" si="70"/>
        <v>351.34470746469401</v>
      </c>
      <c r="R464" s="49">
        <v>10225.51</v>
      </c>
      <c r="S464" s="62">
        <v>43100</v>
      </c>
    </row>
    <row r="465" spans="1:19" s="199" customFormat="1" ht="15" hidden="1" customHeight="1" x14ac:dyDescent="0.25">
      <c r="A465" s="37">
        <v>421</v>
      </c>
      <c r="B465" s="57" t="s">
        <v>42</v>
      </c>
      <c r="C465" s="58">
        <v>1982</v>
      </c>
      <c r="D465" s="40">
        <v>0</v>
      </c>
      <c r="E465" s="59" t="s">
        <v>1514</v>
      </c>
      <c r="F465" s="1" t="s">
        <v>28</v>
      </c>
      <c r="G465" s="40">
        <v>2</v>
      </c>
      <c r="H465" s="40">
        <v>3</v>
      </c>
      <c r="I465" s="60">
        <v>760.2</v>
      </c>
      <c r="J465" s="60">
        <v>657.6</v>
      </c>
      <c r="K465" s="61">
        <v>26</v>
      </c>
      <c r="L465" s="49">
        <v>70058.37</v>
      </c>
      <c r="M465" s="49">
        <v>0</v>
      </c>
      <c r="N465" s="49">
        <f>ROUND(L465*10%,2)</f>
        <v>7005.84</v>
      </c>
      <c r="O465" s="49">
        <f>ROUND(N465*0.45,2)</f>
        <v>3152.63</v>
      </c>
      <c r="P465" s="49">
        <f t="shared" si="69"/>
        <v>59899.899999999994</v>
      </c>
      <c r="Q465" s="49">
        <f t="shared" si="70"/>
        <v>106.536450729927</v>
      </c>
      <c r="R465" s="49">
        <v>26754.720000000001</v>
      </c>
      <c r="S465" s="62">
        <v>43100</v>
      </c>
    </row>
    <row r="466" spans="1:19" s="199" customFormat="1" ht="15" hidden="1" customHeight="1" x14ac:dyDescent="0.25">
      <c r="A466" s="37">
        <v>422</v>
      </c>
      <c r="B466" s="57" t="s">
        <v>43</v>
      </c>
      <c r="C466" s="58">
        <v>1986</v>
      </c>
      <c r="D466" s="40">
        <v>0</v>
      </c>
      <c r="E466" s="59" t="s">
        <v>1514</v>
      </c>
      <c r="F466" s="1" t="s">
        <v>28</v>
      </c>
      <c r="G466" s="40">
        <v>2</v>
      </c>
      <c r="H466" s="40">
        <v>2</v>
      </c>
      <c r="I466" s="94">
        <v>511</v>
      </c>
      <c r="J466" s="94">
        <v>431.2</v>
      </c>
      <c r="K466" s="61">
        <v>29</v>
      </c>
      <c r="L466" s="49">
        <v>67459.12</v>
      </c>
      <c r="M466" s="49">
        <v>0</v>
      </c>
      <c r="N466" s="49">
        <f>ROUND(L466*10%,2)</f>
        <v>6745.91</v>
      </c>
      <c r="O466" s="49">
        <f>ROUND(N466*0.45,2)</f>
        <v>3035.66</v>
      </c>
      <c r="P466" s="49">
        <f t="shared" si="69"/>
        <v>57677.549999999996</v>
      </c>
      <c r="Q466" s="49">
        <f t="shared" si="70"/>
        <v>156.44508348794062</v>
      </c>
      <c r="R466" s="49">
        <v>26754.720000000001</v>
      </c>
      <c r="S466" s="62">
        <v>43100</v>
      </c>
    </row>
    <row r="467" spans="1:19" s="199" customFormat="1" ht="15" hidden="1" customHeight="1" x14ac:dyDescent="0.25">
      <c r="A467" s="37">
        <v>423</v>
      </c>
      <c r="B467" s="57" t="s">
        <v>1249</v>
      </c>
      <c r="C467" s="58">
        <v>1974</v>
      </c>
      <c r="D467" s="40">
        <v>0</v>
      </c>
      <c r="E467" s="59" t="s">
        <v>1514</v>
      </c>
      <c r="F467" s="124" t="s">
        <v>51</v>
      </c>
      <c r="G467" s="40">
        <v>2</v>
      </c>
      <c r="H467" s="40">
        <v>2</v>
      </c>
      <c r="I467" s="60">
        <v>557</v>
      </c>
      <c r="J467" s="60">
        <v>517.20000000000005</v>
      </c>
      <c r="K467" s="61">
        <v>19</v>
      </c>
      <c r="L467" s="49">
        <v>3621.62</v>
      </c>
      <c r="M467" s="49">
        <v>0</v>
      </c>
      <c r="N467" s="49">
        <f>ROUND(L467*10%,2)</f>
        <v>362.16</v>
      </c>
      <c r="O467" s="49">
        <f>ROUND(N467*0.45,2)</f>
        <v>162.97</v>
      </c>
      <c r="P467" s="49">
        <f t="shared" si="69"/>
        <v>3096.49</v>
      </c>
      <c r="Q467" s="49">
        <v>4494.8925481941624</v>
      </c>
      <c r="R467" s="49">
        <v>10225.51</v>
      </c>
      <c r="S467" s="62">
        <v>43100</v>
      </c>
    </row>
    <row r="468" spans="1:19" s="199" customFormat="1" ht="15" hidden="1" customHeight="1" x14ac:dyDescent="0.25">
      <c r="A468" s="37">
        <v>424</v>
      </c>
      <c r="B468" s="57" t="s">
        <v>1250</v>
      </c>
      <c r="C468" s="58">
        <v>1974</v>
      </c>
      <c r="D468" s="40">
        <v>0</v>
      </c>
      <c r="E468" s="59" t="s">
        <v>1514</v>
      </c>
      <c r="F468" s="124" t="s">
        <v>51</v>
      </c>
      <c r="G468" s="40">
        <v>2</v>
      </c>
      <c r="H468" s="40">
        <v>2</v>
      </c>
      <c r="I468" s="60">
        <v>555.4</v>
      </c>
      <c r="J468" s="60">
        <v>512.29999999999995</v>
      </c>
      <c r="K468" s="61">
        <v>20</v>
      </c>
      <c r="L468" s="49">
        <v>3617.85</v>
      </c>
      <c r="M468" s="49">
        <v>0</v>
      </c>
      <c r="N468" s="49">
        <f>ROUND(L468*10%,2)</f>
        <v>361.79</v>
      </c>
      <c r="O468" s="49">
        <v>162.80000000000001</v>
      </c>
      <c r="P468" s="49">
        <f t="shared" si="69"/>
        <v>3093.2599999999998</v>
      </c>
      <c r="Q468" s="49">
        <v>4494.8925481941624</v>
      </c>
      <c r="R468" s="49">
        <v>10225.51</v>
      </c>
      <c r="S468" s="62">
        <v>43100</v>
      </c>
    </row>
    <row r="469" spans="1:19" s="199" customFormat="1" ht="15" hidden="1" customHeight="1" x14ac:dyDescent="0.25">
      <c r="A469" s="37">
        <v>425</v>
      </c>
      <c r="B469" s="118" t="s">
        <v>45</v>
      </c>
      <c r="C469" s="58">
        <v>1990</v>
      </c>
      <c r="D469" s="40">
        <v>0</v>
      </c>
      <c r="E469" s="59" t="s">
        <v>1514</v>
      </c>
      <c r="F469" s="1" t="s">
        <v>28</v>
      </c>
      <c r="G469" s="40">
        <v>2</v>
      </c>
      <c r="H469" s="40">
        <v>4</v>
      </c>
      <c r="I469" s="60">
        <v>275.3</v>
      </c>
      <c r="J469" s="60">
        <v>275.3</v>
      </c>
      <c r="K469" s="61">
        <v>11</v>
      </c>
      <c r="L469" s="49">
        <v>44401.17</v>
      </c>
      <c r="M469" s="49">
        <v>0</v>
      </c>
      <c r="N469" s="49">
        <f>ROUND(L469*10%,2)</f>
        <v>4440.12</v>
      </c>
      <c r="O469" s="49">
        <f>ROUND(N469*0.45,2)</f>
        <v>1998.05</v>
      </c>
      <c r="P469" s="49">
        <f t="shared" si="69"/>
        <v>37963</v>
      </c>
      <c r="Q469" s="49">
        <f>L469/J469</f>
        <v>161.28285506719939</v>
      </c>
      <c r="R469" s="49">
        <v>26754.720000000001</v>
      </c>
      <c r="S469" s="62">
        <v>43100</v>
      </c>
    </row>
    <row r="470" spans="1:19" s="90" customFormat="1" ht="12.75" hidden="1" customHeight="1" x14ac:dyDescent="0.25">
      <c r="A470" s="40"/>
      <c r="B470" s="50" t="s">
        <v>26</v>
      </c>
      <c r="C470" s="52"/>
      <c r="D470" s="53"/>
      <c r="E470" s="56"/>
      <c r="F470" s="53"/>
      <c r="G470" s="53"/>
      <c r="H470" s="53"/>
      <c r="I470" s="48">
        <f t="shared" ref="I470:P470" si="71">SUM(I449:I469)</f>
        <v>30756.5</v>
      </c>
      <c r="J470" s="48">
        <f t="shared" si="71"/>
        <v>24583.85</v>
      </c>
      <c r="K470" s="54">
        <f t="shared" si="71"/>
        <v>1454</v>
      </c>
      <c r="L470" s="48">
        <f>SUM(L449:L469)</f>
        <v>5663499.3699999992</v>
      </c>
      <c r="M470" s="48">
        <f t="shared" si="71"/>
        <v>0</v>
      </c>
      <c r="N470" s="48">
        <v>91340.41</v>
      </c>
      <c r="O470" s="48">
        <f t="shared" si="71"/>
        <v>45652.040000000008</v>
      </c>
      <c r="P470" s="48">
        <f t="shared" si="71"/>
        <v>5526506.9199999999</v>
      </c>
      <c r="Q470" s="48">
        <f>L470/J470</f>
        <v>230.37479361450707</v>
      </c>
      <c r="R470" s="48"/>
      <c r="S470" s="40"/>
    </row>
    <row r="471" spans="1:19" s="90" customFormat="1" ht="12.75" hidden="1" customHeight="1" x14ac:dyDescent="0.25">
      <c r="A471" s="40"/>
      <c r="B471" s="50" t="s">
        <v>406</v>
      </c>
      <c r="C471" s="52"/>
      <c r="D471" s="53"/>
      <c r="E471" s="56"/>
      <c r="F471" s="53"/>
      <c r="G471" s="53"/>
      <c r="H471" s="53"/>
      <c r="I471" s="48"/>
      <c r="J471" s="48"/>
      <c r="K471" s="54"/>
      <c r="L471" s="48"/>
      <c r="M471" s="48"/>
      <c r="N471" s="48"/>
      <c r="O471" s="48"/>
      <c r="P471" s="48"/>
      <c r="Q471" s="48"/>
      <c r="R471" s="48"/>
      <c r="S471" s="40"/>
    </row>
    <row r="472" spans="1:19" s="199" customFormat="1" ht="15" hidden="1" customHeight="1" x14ac:dyDescent="0.25">
      <c r="A472" s="40">
        <v>426</v>
      </c>
      <c r="B472" s="57" t="s">
        <v>1196</v>
      </c>
      <c r="C472" s="58">
        <v>1998</v>
      </c>
      <c r="D472" s="40">
        <v>0</v>
      </c>
      <c r="E472" s="59" t="s">
        <v>1514</v>
      </c>
      <c r="F472" s="1" t="s">
        <v>66</v>
      </c>
      <c r="G472" s="40">
        <v>3</v>
      </c>
      <c r="H472" s="40">
        <v>3</v>
      </c>
      <c r="I472" s="126">
        <v>1808.5</v>
      </c>
      <c r="J472" s="126">
        <v>1587.2</v>
      </c>
      <c r="K472" s="127">
        <v>85</v>
      </c>
      <c r="L472" s="49">
        <v>758648.28</v>
      </c>
      <c r="M472" s="49">
        <v>0</v>
      </c>
      <c r="N472" s="49">
        <v>0</v>
      </c>
      <c r="O472" s="49">
        <v>0</v>
      </c>
      <c r="P472" s="49">
        <f t="shared" ref="P472" si="72">L472-(M472+N472+O472)</f>
        <v>758648.28</v>
      </c>
      <c r="Q472" s="49">
        <f t="shared" ref="Q472:Q508" si="73">L472/J472</f>
        <v>477.97900705645162</v>
      </c>
      <c r="R472" s="49">
        <v>16848.400000000001</v>
      </c>
      <c r="S472" s="62">
        <v>43100</v>
      </c>
    </row>
    <row r="473" spans="1:19" s="90" customFormat="1" ht="12.75" hidden="1" customHeight="1" x14ac:dyDescent="0.25">
      <c r="A473" s="40">
        <v>427</v>
      </c>
      <c r="B473" s="57" t="s">
        <v>407</v>
      </c>
      <c r="C473" s="119">
        <v>1987</v>
      </c>
      <c r="D473" s="40">
        <v>0</v>
      </c>
      <c r="E473" s="59" t="s">
        <v>1514</v>
      </c>
      <c r="F473" s="1" t="s">
        <v>66</v>
      </c>
      <c r="G473" s="40">
        <v>5</v>
      </c>
      <c r="H473" s="40">
        <v>4</v>
      </c>
      <c r="I473" s="60">
        <v>4013.2</v>
      </c>
      <c r="J473" s="60">
        <v>3573.8</v>
      </c>
      <c r="K473" s="61">
        <v>190</v>
      </c>
      <c r="L473" s="49">
        <v>2747161.54</v>
      </c>
      <c r="M473" s="49">
        <v>0</v>
      </c>
      <c r="N473" s="49">
        <v>0</v>
      </c>
      <c r="O473" s="49">
        <v>0</v>
      </c>
      <c r="P473" s="49">
        <f t="shared" ref="P473:P507" si="74">L473-(M473+N473+O473)</f>
        <v>2747161.54</v>
      </c>
      <c r="Q473" s="49">
        <f t="shared" si="73"/>
        <v>768.69481784095353</v>
      </c>
      <c r="R473" s="49">
        <v>16848.400000000001</v>
      </c>
      <c r="S473" s="62">
        <v>43100</v>
      </c>
    </row>
    <row r="474" spans="1:19" s="90" customFormat="1" ht="12.75" hidden="1" customHeight="1" x14ac:dyDescent="0.25">
      <c r="A474" s="40">
        <v>428</v>
      </c>
      <c r="B474" s="57" t="s">
        <v>1265</v>
      </c>
      <c r="C474" s="119">
        <v>1991</v>
      </c>
      <c r="D474" s="40">
        <v>0</v>
      </c>
      <c r="E474" s="59" t="s">
        <v>1514</v>
      </c>
      <c r="F474" s="1" t="s">
        <v>66</v>
      </c>
      <c r="G474" s="40">
        <v>5</v>
      </c>
      <c r="H474" s="40">
        <v>6</v>
      </c>
      <c r="I474" s="60">
        <v>5842.34</v>
      </c>
      <c r="J474" s="60">
        <v>5089.6000000000004</v>
      </c>
      <c r="K474" s="61">
        <v>250</v>
      </c>
      <c r="L474" s="49">
        <v>285981.26</v>
      </c>
      <c r="M474" s="49">
        <v>0</v>
      </c>
      <c r="N474" s="49">
        <v>0</v>
      </c>
      <c r="O474" s="49">
        <v>0</v>
      </c>
      <c r="P474" s="49">
        <f t="shared" si="74"/>
        <v>285981.26</v>
      </c>
      <c r="Q474" s="49">
        <f t="shared" si="73"/>
        <v>56.189339044325685</v>
      </c>
      <c r="R474" s="49">
        <v>16848.400000000001</v>
      </c>
      <c r="S474" s="62">
        <v>43100</v>
      </c>
    </row>
    <row r="475" spans="1:19" s="90" customFormat="1" ht="12.75" hidden="1" customHeight="1" x14ac:dyDescent="0.25">
      <c r="A475" s="40">
        <v>429</v>
      </c>
      <c r="B475" s="57" t="s">
        <v>1058</v>
      </c>
      <c r="C475" s="119">
        <v>1987</v>
      </c>
      <c r="D475" s="40">
        <v>0</v>
      </c>
      <c r="E475" s="59" t="s">
        <v>1514</v>
      </c>
      <c r="F475" s="1" t="s">
        <v>66</v>
      </c>
      <c r="G475" s="40">
        <v>5</v>
      </c>
      <c r="H475" s="40">
        <v>4</v>
      </c>
      <c r="I475" s="60">
        <v>3933.3</v>
      </c>
      <c r="J475" s="60">
        <v>3520.5</v>
      </c>
      <c r="K475" s="61">
        <v>190</v>
      </c>
      <c r="L475" s="49">
        <v>308842.23999999999</v>
      </c>
      <c r="M475" s="49">
        <v>0</v>
      </c>
      <c r="N475" s="49">
        <v>0</v>
      </c>
      <c r="O475" s="49">
        <v>0</v>
      </c>
      <c r="P475" s="49">
        <f t="shared" si="74"/>
        <v>308842.23999999999</v>
      </c>
      <c r="Q475" s="49">
        <f t="shared" si="73"/>
        <v>87.726811532452771</v>
      </c>
      <c r="R475" s="49">
        <v>16848.400000000001</v>
      </c>
      <c r="S475" s="62">
        <v>43100</v>
      </c>
    </row>
    <row r="476" spans="1:19" s="199" customFormat="1" ht="15" hidden="1" customHeight="1" x14ac:dyDescent="0.25">
      <c r="A476" s="40">
        <v>430</v>
      </c>
      <c r="B476" s="57" t="s">
        <v>408</v>
      </c>
      <c r="C476" s="58">
        <v>1998</v>
      </c>
      <c r="D476" s="40">
        <v>0</v>
      </c>
      <c r="E476" s="59" t="s">
        <v>1514</v>
      </c>
      <c r="F476" s="49" t="s">
        <v>66</v>
      </c>
      <c r="G476" s="40">
        <v>5</v>
      </c>
      <c r="H476" s="40">
        <v>6</v>
      </c>
      <c r="I476" s="60">
        <v>5682.8</v>
      </c>
      <c r="J476" s="60">
        <v>5113.2</v>
      </c>
      <c r="K476" s="61">
        <v>282</v>
      </c>
      <c r="L476" s="49">
        <v>16980658.109999999</v>
      </c>
      <c r="M476" s="49">
        <v>0</v>
      </c>
      <c r="N476" s="49">
        <v>0</v>
      </c>
      <c r="O476" s="49">
        <v>0</v>
      </c>
      <c r="P476" s="49">
        <f t="shared" si="74"/>
        <v>16980658.109999999</v>
      </c>
      <c r="Q476" s="49">
        <f t="shared" si="73"/>
        <v>3320.945417742314</v>
      </c>
      <c r="R476" s="49">
        <v>16848.400000000001</v>
      </c>
      <c r="S476" s="62">
        <v>43100</v>
      </c>
    </row>
    <row r="477" spans="1:19" s="199" customFormat="1" ht="15" hidden="1" customHeight="1" x14ac:dyDescent="0.25">
      <c r="A477" s="40">
        <v>431</v>
      </c>
      <c r="B477" s="57" t="s">
        <v>409</v>
      </c>
      <c r="C477" s="58">
        <v>1987</v>
      </c>
      <c r="D477" s="40">
        <v>0</v>
      </c>
      <c r="E477" s="59" t="s">
        <v>1514</v>
      </c>
      <c r="F477" s="37" t="s">
        <v>51</v>
      </c>
      <c r="G477" s="40">
        <v>2</v>
      </c>
      <c r="H477" s="40">
        <v>2</v>
      </c>
      <c r="I477" s="60">
        <v>1187.7</v>
      </c>
      <c r="J477" s="60">
        <v>1017.1</v>
      </c>
      <c r="K477" s="61">
        <v>91</v>
      </c>
      <c r="L477" s="49">
        <v>1834320.15</v>
      </c>
      <c r="M477" s="49">
        <v>0</v>
      </c>
      <c r="N477" s="49">
        <v>0</v>
      </c>
      <c r="O477" s="49">
        <f>ROUND(L477*0.045,2)</f>
        <v>82544.41</v>
      </c>
      <c r="P477" s="49">
        <f t="shared" si="74"/>
        <v>1751775.74</v>
      </c>
      <c r="Q477" s="49">
        <f t="shared" si="73"/>
        <v>1803.4806312063708</v>
      </c>
      <c r="R477" s="49">
        <v>10225.51</v>
      </c>
      <c r="S477" s="62">
        <v>43100</v>
      </c>
    </row>
    <row r="478" spans="1:19" s="199" customFormat="1" ht="15" hidden="1" customHeight="1" x14ac:dyDescent="0.25">
      <c r="A478" s="40">
        <v>432</v>
      </c>
      <c r="B478" s="57" t="s">
        <v>410</v>
      </c>
      <c r="C478" s="58">
        <v>1987</v>
      </c>
      <c r="D478" s="40">
        <v>0</v>
      </c>
      <c r="E478" s="59" t="s">
        <v>1514</v>
      </c>
      <c r="F478" s="37" t="s">
        <v>51</v>
      </c>
      <c r="G478" s="40">
        <v>2</v>
      </c>
      <c r="H478" s="40">
        <v>2</v>
      </c>
      <c r="I478" s="60">
        <v>1208</v>
      </c>
      <c r="J478" s="60">
        <v>1023</v>
      </c>
      <c r="K478" s="61">
        <v>87</v>
      </c>
      <c r="L478" s="49">
        <v>1873678</v>
      </c>
      <c r="M478" s="49">
        <v>0</v>
      </c>
      <c r="N478" s="49">
        <v>0</v>
      </c>
      <c r="O478" s="49">
        <v>0</v>
      </c>
      <c r="P478" s="49">
        <f t="shared" si="74"/>
        <v>1873678</v>
      </c>
      <c r="Q478" s="49">
        <f t="shared" si="73"/>
        <v>1831.5522971652003</v>
      </c>
      <c r="R478" s="49">
        <v>10225.51</v>
      </c>
      <c r="S478" s="62">
        <v>43100</v>
      </c>
    </row>
    <row r="479" spans="1:19" s="199" customFormat="1" ht="15" hidden="1" customHeight="1" x14ac:dyDescent="0.25">
      <c r="A479" s="40">
        <v>433</v>
      </c>
      <c r="B479" s="57" t="s">
        <v>411</v>
      </c>
      <c r="C479" s="58">
        <v>1987</v>
      </c>
      <c r="D479" s="40">
        <v>0</v>
      </c>
      <c r="E479" s="59" t="s">
        <v>1514</v>
      </c>
      <c r="F479" s="37" t="s">
        <v>51</v>
      </c>
      <c r="G479" s="40">
        <v>2</v>
      </c>
      <c r="H479" s="40">
        <v>3</v>
      </c>
      <c r="I479" s="60">
        <v>1014.5</v>
      </c>
      <c r="J479" s="60">
        <v>999.1</v>
      </c>
      <c r="K479" s="61">
        <v>55</v>
      </c>
      <c r="L479" s="49">
        <v>1795103.29</v>
      </c>
      <c r="M479" s="49">
        <v>0</v>
      </c>
      <c r="N479" s="49">
        <v>0</v>
      </c>
      <c r="O479" s="49">
        <v>0</v>
      </c>
      <c r="P479" s="49">
        <f t="shared" si="74"/>
        <v>1795103.29</v>
      </c>
      <c r="Q479" s="49">
        <f t="shared" si="73"/>
        <v>1796.7203383044741</v>
      </c>
      <c r="R479" s="49">
        <v>10225.51</v>
      </c>
      <c r="S479" s="62">
        <v>43100</v>
      </c>
    </row>
    <row r="480" spans="1:19" s="199" customFormat="1" ht="15" hidden="1" customHeight="1" x14ac:dyDescent="0.25">
      <c r="A480" s="40">
        <v>434</v>
      </c>
      <c r="B480" s="57" t="s">
        <v>412</v>
      </c>
      <c r="C480" s="58">
        <v>1987</v>
      </c>
      <c r="D480" s="40">
        <v>0</v>
      </c>
      <c r="E480" s="59" t="s">
        <v>1514</v>
      </c>
      <c r="F480" s="37" t="s">
        <v>51</v>
      </c>
      <c r="G480" s="40">
        <v>2</v>
      </c>
      <c r="H480" s="40">
        <v>2</v>
      </c>
      <c r="I480" s="60">
        <v>1236.7</v>
      </c>
      <c r="J480" s="60">
        <v>1025</v>
      </c>
      <c r="K480" s="61">
        <v>79</v>
      </c>
      <c r="L480" s="49">
        <v>1892629.1</v>
      </c>
      <c r="M480" s="49">
        <v>0</v>
      </c>
      <c r="N480" s="49">
        <v>0</v>
      </c>
      <c r="O480" s="49">
        <v>85168.3</v>
      </c>
      <c r="P480" s="49">
        <f t="shared" si="74"/>
        <v>1807460.8</v>
      </c>
      <c r="Q480" s="49">
        <f t="shared" si="73"/>
        <v>1846.4674146341465</v>
      </c>
      <c r="R480" s="49">
        <v>10225.51</v>
      </c>
      <c r="S480" s="62">
        <v>43100</v>
      </c>
    </row>
    <row r="481" spans="1:19" s="199" customFormat="1" ht="15" hidden="1" customHeight="1" x14ac:dyDescent="0.25">
      <c r="A481" s="40">
        <v>435</v>
      </c>
      <c r="B481" s="57" t="s">
        <v>413</v>
      </c>
      <c r="C481" s="58">
        <v>1987</v>
      </c>
      <c r="D481" s="40">
        <v>0</v>
      </c>
      <c r="E481" s="59" t="s">
        <v>1514</v>
      </c>
      <c r="F481" s="37" t="s">
        <v>51</v>
      </c>
      <c r="G481" s="40">
        <v>2</v>
      </c>
      <c r="H481" s="40">
        <v>2</v>
      </c>
      <c r="I481" s="60">
        <v>1217.7</v>
      </c>
      <c r="J481" s="60">
        <v>1012.2</v>
      </c>
      <c r="K481" s="61">
        <v>82</v>
      </c>
      <c r="L481" s="49">
        <v>1561760.25</v>
      </c>
      <c r="M481" s="49">
        <v>0</v>
      </c>
      <c r="N481" s="49">
        <v>0</v>
      </c>
      <c r="O481" s="49">
        <v>0</v>
      </c>
      <c r="P481" s="49">
        <f t="shared" si="74"/>
        <v>1561760.25</v>
      </c>
      <c r="Q481" s="49">
        <f t="shared" si="73"/>
        <v>1542.9364256075874</v>
      </c>
      <c r="R481" s="49">
        <v>10225.51</v>
      </c>
      <c r="S481" s="62">
        <v>43100</v>
      </c>
    </row>
    <row r="482" spans="1:19" s="199" customFormat="1" ht="15" hidden="1" customHeight="1" x14ac:dyDescent="0.25">
      <c r="A482" s="40">
        <v>436</v>
      </c>
      <c r="B482" s="57" t="s">
        <v>414</v>
      </c>
      <c r="C482" s="58">
        <v>1987</v>
      </c>
      <c r="D482" s="40">
        <v>0</v>
      </c>
      <c r="E482" s="59" t="s">
        <v>1514</v>
      </c>
      <c r="F482" s="37" t="s">
        <v>51</v>
      </c>
      <c r="G482" s="40">
        <v>2</v>
      </c>
      <c r="H482" s="40">
        <v>2</v>
      </c>
      <c r="I482" s="60">
        <v>1211.2</v>
      </c>
      <c r="J482" s="60">
        <v>1012.5</v>
      </c>
      <c r="K482" s="61">
        <v>72</v>
      </c>
      <c r="L482" s="49">
        <v>1815908.89</v>
      </c>
      <c r="M482" s="49">
        <v>0</v>
      </c>
      <c r="N482" s="49">
        <v>0</v>
      </c>
      <c r="O482" s="49">
        <v>0</v>
      </c>
      <c r="P482" s="49">
        <f t="shared" si="74"/>
        <v>1815908.89</v>
      </c>
      <c r="Q482" s="49">
        <f t="shared" si="73"/>
        <v>1793.4902617283949</v>
      </c>
      <c r="R482" s="49">
        <v>10225.51</v>
      </c>
      <c r="S482" s="62">
        <v>43100</v>
      </c>
    </row>
    <row r="483" spans="1:19" s="199" customFormat="1" ht="15" hidden="1" customHeight="1" x14ac:dyDescent="0.25">
      <c r="A483" s="40">
        <v>437</v>
      </c>
      <c r="B483" s="57" t="s">
        <v>415</v>
      </c>
      <c r="C483" s="58">
        <v>1987</v>
      </c>
      <c r="D483" s="40">
        <v>0</v>
      </c>
      <c r="E483" s="59" t="s">
        <v>1514</v>
      </c>
      <c r="F483" s="124" t="s">
        <v>51</v>
      </c>
      <c r="G483" s="40">
        <v>2</v>
      </c>
      <c r="H483" s="40">
        <v>2</v>
      </c>
      <c r="I483" s="60">
        <v>1206.0999999999999</v>
      </c>
      <c r="J483" s="60">
        <v>1020</v>
      </c>
      <c r="K483" s="61">
        <v>72</v>
      </c>
      <c r="L483" s="49">
        <v>1762417.55</v>
      </c>
      <c r="M483" s="49">
        <v>0</v>
      </c>
      <c r="N483" s="49">
        <v>0</v>
      </c>
      <c r="O483" s="49">
        <v>0</v>
      </c>
      <c r="P483" s="49">
        <f t="shared" si="74"/>
        <v>1762417.55</v>
      </c>
      <c r="Q483" s="49">
        <f t="shared" si="73"/>
        <v>1727.8603431372549</v>
      </c>
      <c r="R483" s="49">
        <v>10225.51</v>
      </c>
      <c r="S483" s="62">
        <v>43100</v>
      </c>
    </row>
    <row r="484" spans="1:19" s="199" customFormat="1" ht="15" hidden="1" customHeight="1" x14ac:dyDescent="0.25">
      <c r="A484" s="40">
        <v>438</v>
      </c>
      <c r="B484" s="57" t="s">
        <v>416</v>
      </c>
      <c r="C484" s="58">
        <v>1999</v>
      </c>
      <c r="D484" s="40">
        <v>0</v>
      </c>
      <c r="E484" s="59" t="s">
        <v>1514</v>
      </c>
      <c r="F484" s="1" t="s">
        <v>66</v>
      </c>
      <c r="G484" s="40">
        <v>3</v>
      </c>
      <c r="H484" s="40">
        <v>3</v>
      </c>
      <c r="I484" s="126">
        <v>1832</v>
      </c>
      <c r="J484" s="126">
        <v>1585.5</v>
      </c>
      <c r="K484" s="127">
        <v>91</v>
      </c>
      <c r="L484" s="49">
        <v>2074295.71</v>
      </c>
      <c r="M484" s="49">
        <v>0</v>
      </c>
      <c r="N484" s="49">
        <v>0</v>
      </c>
      <c r="O484" s="49">
        <v>0</v>
      </c>
      <c r="P484" s="49">
        <f t="shared" si="74"/>
        <v>2074295.71</v>
      </c>
      <c r="Q484" s="49">
        <f t="shared" si="73"/>
        <v>1308.2912078208767</v>
      </c>
      <c r="R484" s="49">
        <v>16848.400000000001</v>
      </c>
      <c r="S484" s="62">
        <v>43100</v>
      </c>
    </row>
    <row r="485" spans="1:19" s="199" customFormat="1" ht="15" hidden="1" customHeight="1" x14ac:dyDescent="0.25">
      <c r="A485" s="40">
        <v>439</v>
      </c>
      <c r="B485" s="57" t="s">
        <v>417</v>
      </c>
      <c r="C485" s="58">
        <v>1982</v>
      </c>
      <c r="D485" s="40">
        <v>0</v>
      </c>
      <c r="E485" s="59" t="s">
        <v>1514</v>
      </c>
      <c r="F485" s="1" t="s">
        <v>28</v>
      </c>
      <c r="G485" s="40">
        <v>2</v>
      </c>
      <c r="H485" s="40">
        <v>3</v>
      </c>
      <c r="I485" s="60">
        <v>963.7</v>
      </c>
      <c r="J485" s="60">
        <v>861.6</v>
      </c>
      <c r="K485" s="61">
        <v>55</v>
      </c>
      <c r="L485" s="49">
        <v>1438501.1</v>
      </c>
      <c r="M485" s="49">
        <v>0</v>
      </c>
      <c r="N485" s="49">
        <v>0</v>
      </c>
      <c r="O485" s="49">
        <f>ROUND(L485*0.045,2)</f>
        <v>64732.55</v>
      </c>
      <c r="P485" s="49">
        <f t="shared" si="74"/>
        <v>1373768.55</v>
      </c>
      <c r="Q485" s="49">
        <f t="shared" si="73"/>
        <v>1669.56952181987</v>
      </c>
      <c r="R485" s="49">
        <v>26754.720000000001</v>
      </c>
      <c r="S485" s="62">
        <v>43100</v>
      </c>
    </row>
    <row r="486" spans="1:19" s="199" customFormat="1" ht="15" hidden="1" customHeight="1" x14ac:dyDescent="0.25">
      <c r="A486" s="40">
        <v>440</v>
      </c>
      <c r="B486" s="57" t="s">
        <v>418</v>
      </c>
      <c r="C486" s="58">
        <v>1995</v>
      </c>
      <c r="D486" s="40">
        <v>0</v>
      </c>
      <c r="E486" s="59" t="s">
        <v>1514</v>
      </c>
      <c r="F486" s="1" t="s">
        <v>28</v>
      </c>
      <c r="G486" s="40">
        <v>2</v>
      </c>
      <c r="H486" s="40">
        <v>3</v>
      </c>
      <c r="I486" s="60">
        <v>1018.2</v>
      </c>
      <c r="J486" s="60">
        <v>934.7</v>
      </c>
      <c r="K486" s="61">
        <v>67</v>
      </c>
      <c r="L486" s="49">
        <v>2562399.73</v>
      </c>
      <c r="M486" s="49">
        <v>0</v>
      </c>
      <c r="N486" s="49">
        <v>0</v>
      </c>
      <c r="O486" s="49">
        <v>115307.97</v>
      </c>
      <c r="P486" s="49">
        <f t="shared" si="74"/>
        <v>2447091.7599999998</v>
      </c>
      <c r="Q486" s="49">
        <f t="shared" si="73"/>
        <v>2741.4140686851397</v>
      </c>
      <c r="R486" s="49">
        <v>26754.720000000001</v>
      </c>
      <c r="S486" s="62">
        <v>43100</v>
      </c>
    </row>
    <row r="487" spans="1:19" s="199" customFormat="1" ht="15" hidden="1" customHeight="1" x14ac:dyDescent="0.25">
      <c r="A487" s="40">
        <v>441</v>
      </c>
      <c r="B487" s="57" t="s">
        <v>419</v>
      </c>
      <c r="C487" s="58">
        <v>1983</v>
      </c>
      <c r="D487" s="40">
        <v>0</v>
      </c>
      <c r="E487" s="59" t="s">
        <v>1514</v>
      </c>
      <c r="F487" s="1" t="s">
        <v>66</v>
      </c>
      <c r="G487" s="40">
        <v>2</v>
      </c>
      <c r="H487" s="40">
        <v>2</v>
      </c>
      <c r="I487" s="126">
        <v>579.5</v>
      </c>
      <c r="J487" s="126">
        <v>495.1</v>
      </c>
      <c r="K487" s="127">
        <v>39</v>
      </c>
      <c r="L487" s="49">
        <v>1550081.63</v>
      </c>
      <c r="M487" s="49">
        <v>0</v>
      </c>
      <c r="N487" s="49">
        <v>0</v>
      </c>
      <c r="O487" s="49">
        <v>0</v>
      </c>
      <c r="P487" s="49">
        <f t="shared" si="74"/>
        <v>1550081.63</v>
      </c>
      <c r="Q487" s="49">
        <f t="shared" si="73"/>
        <v>3130.8455463542714</v>
      </c>
      <c r="R487" s="49">
        <v>16848.400000000001</v>
      </c>
      <c r="S487" s="62">
        <v>43100</v>
      </c>
    </row>
    <row r="488" spans="1:19" s="199" customFormat="1" ht="15" hidden="1" customHeight="1" x14ac:dyDescent="0.25">
      <c r="A488" s="40">
        <v>442</v>
      </c>
      <c r="B488" s="57" t="s">
        <v>420</v>
      </c>
      <c r="C488" s="58">
        <v>1985</v>
      </c>
      <c r="D488" s="40">
        <v>0</v>
      </c>
      <c r="E488" s="59" t="s">
        <v>1514</v>
      </c>
      <c r="F488" s="1" t="s">
        <v>66</v>
      </c>
      <c r="G488" s="40">
        <v>2</v>
      </c>
      <c r="H488" s="40">
        <v>2</v>
      </c>
      <c r="I488" s="126">
        <v>587</v>
      </c>
      <c r="J488" s="126">
        <v>502.9</v>
      </c>
      <c r="K488" s="127">
        <v>32</v>
      </c>
      <c r="L488" s="49">
        <v>1502270.11</v>
      </c>
      <c r="M488" s="49">
        <v>0</v>
      </c>
      <c r="N488" s="49">
        <v>0</v>
      </c>
      <c r="O488" s="49">
        <f>ROUND(N488*0.45,2)</f>
        <v>0</v>
      </c>
      <c r="P488" s="49">
        <f t="shared" si="74"/>
        <v>1502270.11</v>
      </c>
      <c r="Q488" s="49">
        <f t="shared" si="73"/>
        <v>2987.2143766156296</v>
      </c>
      <c r="R488" s="49">
        <v>16848.400000000001</v>
      </c>
      <c r="S488" s="62">
        <v>43100</v>
      </c>
    </row>
    <row r="489" spans="1:19" s="199" customFormat="1" ht="15" hidden="1" customHeight="1" x14ac:dyDescent="0.25">
      <c r="A489" s="40">
        <v>443</v>
      </c>
      <c r="B489" s="57" t="s">
        <v>421</v>
      </c>
      <c r="C489" s="58">
        <v>1996</v>
      </c>
      <c r="D489" s="40">
        <v>0</v>
      </c>
      <c r="E489" s="59" t="s">
        <v>1514</v>
      </c>
      <c r="F489" s="1" t="s">
        <v>66</v>
      </c>
      <c r="G489" s="40">
        <v>2</v>
      </c>
      <c r="H489" s="40">
        <v>2</v>
      </c>
      <c r="I489" s="60">
        <v>1163.9000000000001</v>
      </c>
      <c r="J489" s="60">
        <v>982.4</v>
      </c>
      <c r="K489" s="61">
        <v>42</v>
      </c>
      <c r="L489" s="49">
        <v>205180.6</v>
      </c>
      <c r="M489" s="49">
        <v>0</v>
      </c>
      <c r="N489" s="49">
        <v>0</v>
      </c>
      <c r="O489" s="49">
        <v>0</v>
      </c>
      <c r="P489" s="49">
        <f t="shared" si="74"/>
        <v>205180.6</v>
      </c>
      <c r="Q489" s="49">
        <f t="shared" si="73"/>
        <v>208.85647394136808</v>
      </c>
      <c r="R489" s="49">
        <v>16848.400000000001</v>
      </c>
      <c r="S489" s="62">
        <v>43100</v>
      </c>
    </row>
    <row r="490" spans="1:19" s="199" customFormat="1" ht="15" hidden="1" customHeight="1" x14ac:dyDescent="0.25">
      <c r="A490" s="40">
        <v>444</v>
      </c>
      <c r="B490" s="57" t="s">
        <v>1197</v>
      </c>
      <c r="C490" s="58">
        <v>1990</v>
      </c>
      <c r="D490" s="40">
        <v>0</v>
      </c>
      <c r="E490" s="59" t="s">
        <v>1514</v>
      </c>
      <c r="F490" s="124" t="s">
        <v>51</v>
      </c>
      <c r="G490" s="40">
        <v>2</v>
      </c>
      <c r="H490" s="40">
        <v>2</v>
      </c>
      <c r="I490" s="60">
        <v>954.2</v>
      </c>
      <c r="J490" s="60">
        <v>578.79999999999995</v>
      </c>
      <c r="K490" s="61">
        <v>36</v>
      </c>
      <c r="L490" s="49">
        <v>64416.2</v>
      </c>
      <c r="M490" s="49">
        <v>0</v>
      </c>
      <c r="N490" s="49">
        <v>0</v>
      </c>
      <c r="O490" s="49">
        <v>0</v>
      </c>
      <c r="P490" s="49">
        <f t="shared" si="74"/>
        <v>64416.2</v>
      </c>
      <c r="Q490" s="49">
        <f t="shared" si="73"/>
        <v>111.29267449896338</v>
      </c>
      <c r="R490" s="49">
        <v>10225.51</v>
      </c>
      <c r="S490" s="62">
        <v>43100</v>
      </c>
    </row>
    <row r="491" spans="1:19" s="199" customFormat="1" ht="15" hidden="1" customHeight="1" x14ac:dyDescent="0.25">
      <c r="A491" s="40">
        <v>445</v>
      </c>
      <c r="B491" s="57" t="s">
        <v>1198</v>
      </c>
      <c r="C491" s="58">
        <v>1982</v>
      </c>
      <c r="D491" s="40">
        <v>0</v>
      </c>
      <c r="E491" s="59" t="s">
        <v>1514</v>
      </c>
      <c r="F491" s="124" t="s">
        <v>51</v>
      </c>
      <c r="G491" s="40">
        <v>2</v>
      </c>
      <c r="H491" s="40">
        <v>3</v>
      </c>
      <c r="I491" s="94">
        <v>853.5</v>
      </c>
      <c r="J491" s="94">
        <v>743.6</v>
      </c>
      <c r="K491" s="61">
        <v>31</v>
      </c>
      <c r="L491" s="49">
        <v>1848075.19</v>
      </c>
      <c r="M491" s="49">
        <v>0</v>
      </c>
      <c r="N491" s="49">
        <v>0</v>
      </c>
      <c r="O491" s="49">
        <v>0</v>
      </c>
      <c r="P491" s="49">
        <f t="shared" si="74"/>
        <v>1848075.19</v>
      </c>
      <c r="Q491" s="49">
        <f t="shared" si="73"/>
        <v>2485.3082167832167</v>
      </c>
      <c r="R491" s="49">
        <v>10225.51</v>
      </c>
      <c r="S491" s="62">
        <v>43100</v>
      </c>
    </row>
    <row r="492" spans="1:19" s="199" customFormat="1" ht="15" hidden="1" customHeight="1" x14ac:dyDescent="0.25">
      <c r="A492" s="40">
        <v>446</v>
      </c>
      <c r="B492" s="57" t="s">
        <v>1305</v>
      </c>
      <c r="C492" s="58">
        <v>1981</v>
      </c>
      <c r="D492" s="40">
        <v>0</v>
      </c>
      <c r="E492" s="59" t="s">
        <v>1514</v>
      </c>
      <c r="F492" s="1" t="s">
        <v>66</v>
      </c>
      <c r="G492" s="40">
        <v>2</v>
      </c>
      <c r="H492" s="40">
        <v>2</v>
      </c>
      <c r="I492" s="125">
        <v>1078.0999999999999</v>
      </c>
      <c r="J492" s="125">
        <v>760</v>
      </c>
      <c r="K492" s="61">
        <v>93</v>
      </c>
      <c r="L492" s="49">
        <v>2270997.9500000002</v>
      </c>
      <c r="M492" s="49">
        <v>0</v>
      </c>
      <c r="N492" s="49">
        <v>0</v>
      </c>
      <c r="O492" s="49">
        <v>0</v>
      </c>
      <c r="P492" s="49">
        <f t="shared" si="74"/>
        <v>2270997.9500000002</v>
      </c>
      <c r="Q492" s="49">
        <f t="shared" si="73"/>
        <v>2988.1551973684213</v>
      </c>
      <c r="R492" s="49">
        <v>16848.400000000001</v>
      </c>
      <c r="S492" s="62">
        <v>43100</v>
      </c>
    </row>
    <row r="493" spans="1:19" s="199" customFormat="1" ht="15" hidden="1" customHeight="1" x14ac:dyDescent="0.25">
      <c r="A493" s="40">
        <v>447</v>
      </c>
      <c r="B493" s="57" t="s">
        <v>1200</v>
      </c>
      <c r="C493" s="58">
        <v>1986</v>
      </c>
      <c r="D493" s="40">
        <v>0</v>
      </c>
      <c r="E493" s="59" t="s">
        <v>1514</v>
      </c>
      <c r="F493" s="124" t="s">
        <v>51</v>
      </c>
      <c r="G493" s="40">
        <v>2</v>
      </c>
      <c r="H493" s="40">
        <v>2</v>
      </c>
      <c r="I493" s="60">
        <v>841.5</v>
      </c>
      <c r="J493" s="60">
        <v>736.5</v>
      </c>
      <c r="K493" s="61">
        <v>44</v>
      </c>
      <c r="L493" s="49">
        <v>634404.97</v>
      </c>
      <c r="M493" s="49">
        <v>0</v>
      </c>
      <c r="N493" s="49">
        <v>0</v>
      </c>
      <c r="O493" s="49">
        <v>0</v>
      </c>
      <c r="P493" s="49">
        <f t="shared" si="74"/>
        <v>634404.97</v>
      </c>
      <c r="Q493" s="49">
        <f t="shared" si="73"/>
        <v>861.37809911744739</v>
      </c>
      <c r="R493" s="49">
        <v>10225.51</v>
      </c>
      <c r="S493" s="62">
        <v>43100</v>
      </c>
    </row>
    <row r="494" spans="1:19" s="199" customFormat="1" ht="15" hidden="1" customHeight="1" x14ac:dyDescent="0.25">
      <c r="A494" s="40">
        <v>448</v>
      </c>
      <c r="B494" s="57" t="s">
        <v>1201</v>
      </c>
      <c r="C494" s="58">
        <v>1985</v>
      </c>
      <c r="D494" s="40">
        <v>0</v>
      </c>
      <c r="E494" s="59" t="s">
        <v>1514</v>
      </c>
      <c r="F494" s="1" t="s">
        <v>28</v>
      </c>
      <c r="G494" s="40">
        <v>2</v>
      </c>
      <c r="H494" s="40">
        <v>2</v>
      </c>
      <c r="I494" s="60">
        <v>806</v>
      </c>
      <c r="J494" s="60">
        <v>739.3</v>
      </c>
      <c r="K494" s="61">
        <v>55</v>
      </c>
      <c r="L494" s="49">
        <v>526260.47999999998</v>
      </c>
      <c r="M494" s="49">
        <v>0</v>
      </c>
      <c r="N494" s="49">
        <v>0</v>
      </c>
      <c r="O494" s="49">
        <v>0</v>
      </c>
      <c r="P494" s="49">
        <f t="shared" si="74"/>
        <v>526260.47999999998</v>
      </c>
      <c r="Q494" s="49">
        <f t="shared" si="73"/>
        <v>711.83616934938459</v>
      </c>
      <c r="R494" s="49">
        <v>26754.720000000001</v>
      </c>
      <c r="S494" s="62">
        <v>43100</v>
      </c>
    </row>
    <row r="495" spans="1:19" s="199" customFormat="1" ht="15" hidden="1" customHeight="1" x14ac:dyDescent="0.25">
      <c r="A495" s="40">
        <v>449</v>
      </c>
      <c r="B495" s="57" t="s">
        <v>1202</v>
      </c>
      <c r="C495" s="58">
        <v>1986</v>
      </c>
      <c r="D495" s="40">
        <v>0</v>
      </c>
      <c r="E495" s="59" t="s">
        <v>1514</v>
      </c>
      <c r="F495" s="1" t="s">
        <v>28</v>
      </c>
      <c r="G495" s="40">
        <v>2</v>
      </c>
      <c r="H495" s="40">
        <v>2</v>
      </c>
      <c r="I495" s="60">
        <v>793.8</v>
      </c>
      <c r="J495" s="60">
        <v>724.9</v>
      </c>
      <c r="K495" s="61">
        <v>40</v>
      </c>
      <c r="L495" s="49">
        <v>1638069.79</v>
      </c>
      <c r="M495" s="49">
        <v>0</v>
      </c>
      <c r="N495" s="49">
        <v>0</v>
      </c>
      <c r="O495" s="49">
        <v>0</v>
      </c>
      <c r="P495" s="49">
        <f t="shared" si="74"/>
        <v>1638069.79</v>
      </c>
      <c r="Q495" s="49">
        <f t="shared" si="73"/>
        <v>2259.7182921782314</v>
      </c>
      <c r="R495" s="49">
        <v>26754.720000000001</v>
      </c>
      <c r="S495" s="62">
        <v>43100</v>
      </c>
    </row>
    <row r="496" spans="1:19" s="199" customFormat="1" ht="15" hidden="1" customHeight="1" x14ac:dyDescent="0.25">
      <c r="A496" s="40">
        <v>450</v>
      </c>
      <c r="B496" s="57" t="s">
        <v>1203</v>
      </c>
      <c r="C496" s="58">
        <v>1986</v>
      </c>
      <c r="D496" s="40">
        <v>0</v>
      </c>
      <c r="E496" s="59" t="s">
        <v>1514</v>
      </c>
      <c r="F496" s="1" t="s">
        <v>28</v>
      </c>
      <c r="G496" s="40">
        <v>2</v>
      </c>
      <c r="H496" s="40">
        <v>2</v>
      </c>
      <c r="I496" s="60">
        <v>789</v>
      </c>
      <c r="J496" s="60">
        <v>725.2</v>
      </c>
      <c r="K496" s="61">
        <v>62</v>
      </c>
      <c r="L496" s="49">
        <v>1643124.73</v>
      </c>
      <c r="M496" s="49">
        <v>0</v>
      </c>
      <c r="N496" s="49">
        <v>0</v>
      </c>
      <c r="O496" s="49">
        <v>0</v>
      </c>
      <c r="P496" s="49">
        <f t="shared" si="74"/>
        <v>1643124.73</v>
      </c>
      <c r="Q496" s="49">
        <f t="shared" si="73"/>
        <v>2265.7539023717595</v>
      </c>
      <c r="R496" s="49">
        <v>26754.720000000001</v>
      </c>
      <c r="S496" s="62">
        <v>43100</v>
      </c>
    </row>
    <row r="497" spans="1:19" s="199" customFormat="1" ht="15" hidden="1" customHeight="1" x14ac:dyDescent="0.25">
      <c r="A497" s="40">
        <v>451</v>
      </c>
      <c r="B497" s="57" t="s">
        <v>1204</v>
      </c>
      <c r="C497" s="58">
        <v>1984</v>
      </c>
      <c r="D497" s="40">
        <v>0</v>
      </c>
      <c r="E497" s="59" t="s">
        <v>1514</v>
      </c>
      <c r="F497" s="124" t="s">
        <v>51</v>
      </c>
      <c r="G497" s="40">
        <v>2</v>
      </c>
      <c r="H497" s="40">
        <v>3</v>
      </c>
      <c r="I497" s="60">
        <v>857.9</v>
      </c>
      <c r="J497" s="60">
        <v>750.7</v>
      </c>
      <c r="K497" s="61">
        <v>51</v>
      </c>
      <c r="L497" s="49">
        <v>243085.78</v>
      </c>
      <c r="M497" s="49">
        <v>0</v>
      </c>
      <c r="N497" s="49">
        <v>0</v>
      </c>
      <c r="O497" s="49">
        <v>0</v>
      </c>
      <c r="P497" s="49">
        <f t="shared" si="74"/>
        <v>243085.78</v>
      </c>
      <c r="Q497" s="49">
        <f t="shared" si="73"/>
        <v>323.81214866124947</v>
      </c>
      <c r="R497" s="49">
        <v>10225.51</v>
      </c>
      <c r="S497" s="62">
        <v>43100</v>
      </c>
    </row>
    <row r="498" spans="1:19" s="199" customFormat="1" ht="15" hidden="1" customHeight="1" x14ac:dyDescent="0.25">
      <c r="A498" s="40">
        <v>452</v>
      </c>
      <c r="B498" s="57" t="s">
        <v>1205</v>
      </c>
      <c r="C498" s="58">
        <v>1984</v>
      </c>
      <c r="D498" s="40">
        <v>0</v>
      </c>
      <c r="E498" s="59" t="s">
        <v>1514</v>
      </c>
      <c r="F498" s="124" t="s">
        <v>51</v>
      </c>
      <c r="G498" s="40">
        <v>2</v>
      </c>
      <c r="H498" s="40">
        <v>2</v>
      </c>
      <c r="I498" s="60">
        <v>916.8</v>
      </c>
      <c r="J498" s="60">
        <v>788.9</v>
      </c>
      <c r="K498" s="61">
        <v>55</v>
      </c>
      <c r="L498" s="49">
        <v>286381.06</v>
      </c>
      <c r="M498" s="49">
        <v>0</v>
      </c>
      <c r="N498" s="49">
        <v>0</v>
      </c>
      <c r="O498" s="49">
        <v>0</v>
      </c>
      <c r="P498" s="49">
        <f t="shared" si="74"/>
        <v>286381.06</v>
      </c>
      <c r="Q498" s="49">
        <f t="shared" si="73"/>
        <v>363.01313220940551</v>
      </c>
      <c r="R498" s="49">
        <v>10225.51</v>
      </c>
      <c r="S498" s="62">
        <v>43100</v>
      </c>
    </row>
    <row r="499" spans="1:19" s="199" customFormat="1" ht="15" hidden="1" customHeight="1" x14ac:dyDescent="0.25">
      <c r="A499" s="40">
        <v>453</v>
      </c>
      <c r="B499" s="57" t="s">
        <v>422</v>
      </c>
      <c r="C499" s="58">
        <v>1996</v>
      </c>
      <c r="D499" s="40">
        <v>0</v>
      </c>
      <c r="E499" s="59" t="s">
        <v>1514</v>
      </c>
      <c r="F499" s="1" t="s">
        <v>66</v>
      </c>
      <c r="G499" s="40">
        <v>5</v>
      </c>
      <c r="H499" s="40">
        <v>1</v>
      </c>
      <c r="I499" s="60">
        <v>3540.3</v>
      </c>
      <c r="J499" s="60">
        <v>2622.5</v>
      </c>
      <c r="K499" s="61">
        <v>229</v>
      </c>
      <c r="L499" s="49">
        <v>2397521.5</v>
      </c>
      <c r="M499" s="49">
        <v>0</v>
      </c>
      <c r="N499" s="49">
        <v>0</v>
      </c>
      <c r="O499" s="49">
        <v>0</v>
      </c>
      <c r="P499" s="49">
        <f t="shared" si="74"/>
        <v>2397521.5</v>
      </c>
      <c r="Q499" s="49">
        <f t="shared" si="73"/>
        <v>914.21220209723549</v>
      </c>
      <c r="R499" s="49">
        <v>16848.400000000001</v>
      </c>
      <c r="S499" s="62">
        <v>43100</v>
      </c>
    </row>
    <row r="500" spans="1:19" s="199" customFormat="1" ht="25.5" hidden="1" customHeight="1" x14ac:dyDescent="0.25">
      <c r="A500" s="40">
        <v>454</v>
      </c>
      <c r="B500" s="57" t="s">
        <v>423</v>
      </c>
      <c r="C500" s="58">
        <v>1986</v>
      </c>
      <c r="D500" s="40">
        <v>0</v>
      </c>
      <c r="E500" s="59" t="s">
        <v>1514</v>
      </c>
      <c r="F500" s="1" t="s">
        <v>66</v>
      </c>
      <c r="G500" s="40">
        <v>5</v>
      </c>
      <c r="H500" s="40">
        <v>2</v>
      </c>
      <c r="I500" s="60">
        <v>3009.9</v>
      </c>
      <c r="J500" s="60">
        <v>2443.4</v>
      </c>
      <c r="K500" s="61">
        <v>219</v>
      </c>
      <c r="L500" s="49">
        <v>6130905.2800000003</v>
      </c>
      <c r="M500" s="49">
        <v>0</v>
      </c>
      <c r="N500" s="49">
        <v>0</v>
      </c>
      <c r="O500" s="49">
        <v>0</v>
      </c>
      <c r="P500" s="49">
        <f t="shared" si="74"/>
        <v>6130905.2800000003</v>
      </c>
      <c r="Q500" s="49">
        <f t="shared" si="73"/>
        <v>2509.1697143324877</v>
      </c>
      <c r="R500" s="49">
        <v>16848.400000000001</v>
      </c>
      <c r="S500" s="62">
        <v>43100</v>
      </c>
    </row>
    <row r="501" spans="1:19" s="199" customFormat="1" ht="15" hidden="1" customHeight="1" x14ac:dyDescent="0.25">
      <c r="A501" s="40">
        <v>455</v>
      </c>
      <c r="B501" s="57" t="s">
        <v>1206</v>
      </c>
      <c r="C501" s="58">
        <v>1986</v>
      </c>
      <c r="D501" s="40">
        <v>0</v>
      </c>
      <c r="E501" s="59" t="s">
        <v>1514</v>
      </c>
      <c r="F501" s="1" t="s">
        <v>66</v>
      </c>
      <c r="G501" s="40">
        <v>5</v>
      </c>
      <c r="H501" s="40">
        <v>2</v>
      </c>
      <c r="I501" s="60">
        <v>9030</v>
      </c>
      <c r="J501" s="60">
        <v>8039.4</v>
      </c>
      <c r="K501" s="61">
        <v>527</v>
      </c>
      <c r="L501" s="49">
        <v>26419578.649999999</v>
      </c>
      <c r="M501" s="49">
        <v>0</v>
      </c>
      <c r="N501" s="49">
        <v>0</v>
      </c>
      <c r="O501" s="49">
        <v>0</v>
      </c>
      <c r="P501" s="49">
        <f t="shared" si="74"/>
        <v>26419578.649999999</v>
      </c>
      <c r="Q501" s="49">
        <f t="shared" si="73"/>
        <v>3286.2624884941661</v>
      </c>
      <c r="R501" s="49">
        <v>16848.400000000001</v>
      </c>
      <c r="S501" s="62">
        <v>43100</v>
      </c>
    </row>
    <row r="502" spans="1:19" s="199" customFormat="1" ht="15" hidden="1" customHeight="1" x14ac:dyDescent="0.25">
      <c r="A502" s="40">
        <v>456</v>
      </c>
      <c r="B502" s="57" t="s">
        <v>424</v>
      </c>
      <c r="C502" s="58">
        <v>1991</v>
      </c>
      <c r="D502" s="40">
        <v>0</v>
      </c>
      <c r="E502" s="59" t="s">
        <v>1514</v>
      </c>
      <c r="F502" s="1" t="s">
        <v>66</v>
      </c>
      <c r="G502" s="40">
        <v>5</v>
      </c>
      <c r="H502" s="40">
        <v>6</v>
      </c>
      <c r="I502" s="60">
        <v>5823.5</v>
      </c>
      <c r="J502" s="60">
        <v>5084.1000000000004</v>
      </c>
      <c r="K502" s="61">
        <v>291</v>
      </c>
      <c r="L502" s="49">
        <v>4312424.26</v>
      </c>
      <c r="M502" s="49">
        <v>0</v>
      </c>
      <c r="N502" s="49">
        <v>0</v>
      </c>
      <c r="O502" s="49">
        <v>0</v>
      </c>
      <c r="P502" s="49">
        <f t="shared" si="74"/>
        <v>4312424.26</v>
      </c>
      <c r="Q502" s="49">
        <f t="shared" si="73"/>
        <v>848.21782813083917</v>
      </c>
      <c r="R502" s="49">
        <v>16848.400000000001</v>
      </c>
      <c r="S502" s="62">
        <v>43100</v>
      </c>
    </row>
    <row r="503" spans="1:19" s="199" customFormat="1" ht="15" hidden="1" customHeight="1" x14ac:dyDescent="0.25">
      <c r="A503" s="40">
        <v>457</v>
      </c>
      <c r="B503" s="57" t="s">
        <v>425</v>
      </c>
      <c r="C503" s="58">
        <v>1996</v>
      </c>
      <c r="D503" s="40">
        <v>0</v>
      </c>
      <c r="E503" s="59" t="s">
        <v>1514</v>
      </c>
      <c r="F503" s="49" t="s">
        <v>28</v>
      </c>
      <c r="G503" s="40">
        <v>2</v>
      </c>
      <c r="H503" s="40">
        <v>1</v>
      </c>
      <c r="I503" s="60">
        <v>395.2</v>
      </c>
      <c r="J503" s="60">
        <v>334.1</v>
      </c>
      <c r="K503" s="61">
        <v>16</v>
      </c>
      <c r="L503" s="49">
        <v>754453.2</v>
      </c>
      <c r="M503" s="49">
        <v>0</v>
      </c>
      <c r="N503" s="49">
        <v>0</v>
      </c>
      <c r="O503" s="49">
        <v>0</v>
      </c>
      <c r="P503" s="49">
        <f t="shared" si="74"/>
        <v>754453.2</v>
      </c>
      <c r="Q503" s="49">
        <f t="shared" si="73"/>
        <v>2258.1658186171803</v>
      </c>
      <c r="R503" s="49">
        <v>26754.720000000001</v>
      </c>
      <c r="S503" s="62">
        <v>43100</v>
      </c>
    </row>
    <row r="504" spans="1:19" s="199" customFormat="1" ht="15" hidden="1" customHeight="1" x14ac:dyDescent="0.25">
      <c r="A504" s="40">
        <v>458</v>
      </c>
      <c r="B504" s="57" t="s">
        <v>426</v>
      </c>
      <c r="C504" s="58">
        <v>1991</v>
      </c>
      <c r="D504" s="40">
        <v>0</v>
      </c>
      <c r="E504" s="59" t="s">
        <v>1514</v>
      </c>
      <c r="F504" s="124" t="s">
        <v>51</v>
      </c>
      <c r="G504" s="40">
        <v>2</v>
      </c>
      <c r="H504" s="40">
        <v>3</v>
      </c>
      <c r="I504" s="60">
        <v>1164.0999999999999</v>
      </c>
      <c r="J504" s="60">
        <v>883.2</v>
      </c>
      <c r="K504" s="61">
        <v>58</v>
      </c>
      <c r="L504" s="49">
        <v>2136512.73</v>
      </c>
      <c r="M504" s="49">
        <v>0</v>
      </c>
      <c r="N504" s="49">
        <v>0</v>
      </c>
      <c r="O504" s="49">
        <v>0</v>
      </c>
      <c r="P504" s="49">
        <f t="shared" si="74"/>
        <v>2136512.73</v>
      </c>
      <c r="Q504" s="49">
        <f t="shared" si="73"/>
        <v>2419.0587975543476</v>
      </c>
      <c r="R504" s="49">
        <v>10225.51</v>
      </c>
      <c r="S504" s="62">
        <v>43100</v>
      </c>
    </row>
    <row r="505" spans="1:19" s="199" customFormat="1" ht="15" hidden="1" customHeight="1" x14ac:dyDescent="0.25">
      <c r="A505" s="40">
        <v>459</v>
      </c>
      <c r="B505" s="57" t="s">
        <v>1266</v>
      </c>
      <c r="C505" s="58">
        <v>1985</v>
      </c>
      <c r="D505" s="40">
        <v>0</v>
      </c>
      <c r="E505" s="59" t="s">
        <v>1514</v>
      </c>
      <c r="F505" s="1" t="s">
        <v>66</v>
      </c>
      <c r="G505" s="40">
        <v>5</v>
      </c>
      <c r="H505" s="40">
        <v>6</v>
      </c>
      <c r="I505" s="60">
        <v>5829.4</v>
      </c>
      <c r="J505" s="60">
        <v>5109.3</v>
      </c>
      <c r="K505" s="61">
        <v>282</v>
      </c>
      <c r="L505" s="49">
        <v>1485161.65</v>
      </c>
      <c r="M505" s="49">
        <v>0</v>
      </c>
      <c r="N505" s="49">
        <v>0</v>
      </c>
      <c r="O505" s="49">
        <v>0</v>
      </c>
      <c r="P505" s="49">
        <f t="shared" si="74"/>
        <v>1485161.65</v>
      </c>
      <c r="Q505" s="49">
        <f t="shared" si="73"/>
        <v>290.67810658994381</v>
      </c>
      <c r="R505" s="49">
        <v>16848.400000000001</v>
      </c>
      <c r="S505" s="62">
        <v>43100</v>
      </c>
    </row>
    <row r="506" spans="1:19" s="199" customFormat="1" ht="15" hidden="1" customHeight="1" x14ac:dyDescent="0.25">
      <c r="A506" s="40">
        <v>460</v>
      </c>
      <c r="B506" s="57" t="s">
        <v>427</v>
      </c>
      <c r="C506" s="58">
        <v>1989</v>
      </c>
      <c r="D506" s="40">
        <v>0</v>
      </c>
      <c r="E506" s="59" t="s">
        <v>1514</v>
      </c>
      <c r="F506" s="1" t="s">
        <v>66</v>
      </c>
      <c r="G506" s="40">
        <v>5</v>
      </c>
      <c r="H506" s="40">
        <v>4</v>
      </c>
      <c r="I506" s="60">
        <v>4071</v>
      </c>
      <c r="J506" s="60">
        <v>3533.2</v>
      </c>
      <c r="K506" s="61">
        <v>198</v>
      </c>
      <c r="L506" s="49">
        <v>9351417.4600000009</v>
      </c>
      <c r="M506" s="49">
        <v>0</v>
      </c>
      <c r="N506" s="49">
        <v>0</v>
      </c>
      <c r="O506" s="49">
        <v>0</v>
      </c>
      <c r="P506" s="49">
        <f t="shared" si="74"/>
        <v>9351417.4600000009</v>
      </c>
      <c r="Q506" s="49">
        <f t="shared" si="73"/>
        <v>2646.727459526775</v>
      </c>
      <c r="R506" s="49">
        <v>16848.400000000001</v>
      </c>
      <c r="S506" s="62">
        <v>43100</v>
      </c>
    </row>
    <row r="507" spans="1:19" s="199" customFormat="1" ht="15" hidden="1" customHeight="1" x14ac:dyDescent="0.25">
      <c r="A507" s="40">
        <v>461</v>
      </c>
      <c r="B507" s="57" t="s">
        <v>428</v>
      </c>
      <c r="C507" s="58">
        <v>1988</v>
      </c>
      <c r="D507" s="40">
        <v>0</v>
      </c>
      <c r="E507" s="59" t="s">
        <v>1514</v>
      </c>
      <c r="F507" s="1" t="s">
        <v>66</v>
      </c>
      <c r="G507" s="40">
        <v>5</v>
      </c>
      <c r="H507" s="40">
        <v>4</v>
      </c>
      <c r="I507" s="60">
        <v>4050.6</v>
      </c>
      <c r="J507" s="60">
        <v>3539.9</v>
      </c>
      <c r="K507" s="61">
        <v>186</v>
      </c>
      <c r="L507" s="49">
        <v>9439338.6500000004</v>
      </c>
      <c r="M507" s="49">
        <v>0</v>
      </c>
      <c r="N507" s="49">
        <v>0</v>
      </c>
      <c r="O507" s="49">
        <v>0</v>
      </c>
      <c r="P507" s="49">
        <f t="shared" si="74"/>
        <v>9439338.6500000004</v>
      </c>
      <c r="Q507" s="49">
        <f t="shared" si="73"/>
        <v>2666.5551710500299</v>
      </c>
      <c r="R507" s="49">
        <v>16848.400000000001</v>
      </c>
      <c r="S507" s="62">
        <v>43100</v>
      </c>
    </row>
    <row r="508" spans="1:19" s="90" customFormat="1" ht="12.75" hidden="1" customHeight="1" x14ac:dyDescent="0.25">
      <c r="A508" s="40"/>
      <c r="B508" s="50" t="s">
        <v>429</v>
      </c>
      <c r="C508" s="52"/>
      <c r="D508" s="53"/>
      <c r="E508" s="56"/>
      <c r="F508" s="53"/>
      <c r="G508" s="53"/>
      <c r="H508" s="53"/>
      <c r="I508" s="48">
        <f t="shared" ref="I508:P508" si="75">ROUND(SUM(I472:I507),2)</f>
        <v>80511.14</v>
      </c>
      <c r="J508" s="48">
        <f t="shared" si="75"/>
        <v>69492.399999999994</v>
      </c>
      <c r="K508" s="54">
        <f t="shared" si="75"/>
        <v>4334</v>
      </c>
      <c r="L508" s="48">
        <f>ROUND(SUM(L472:L507),2)</f>
        <v>114531967.06999999</v>
      </c>
      <c r="M508" s="48">
        <f t="shared" si="75"/>
        <v>0</v>
      </c>
      <c r="N508" s="48">
        <f t="shared" si="75"/>
        <v>0</v>
      </c>
      <c r="O508" s="48">
        <f t="shared" si="75"/>
        <v>347753.23</v>
      </c>
      <c r="P508" s="48">
        <f t="shared" si="75"/>
        <v>114184213.84</v>
      </c>
      <c r="Q508" s="48">
        <f t="shared" si="73"/>
        <v>1648.1221985425746</v>
      </c>
      <c r="R508" s="48"/>
      <c r="S508" s="40"/>
    </row>
    <row r="509" spans="1:19" s="90" customFormat="1" ht="12.75" hidden="1" customHeight="1" x14ac:dyDescent="0.25">
      <c r="A509" s="40"/>
      <c r="B509" s="50" t="s">
        <v>472</v>
      </c>
      <c r="C509" s="52"/>
      <c r="D509" s="53"/>
      <c r="E509" s="56"/>
      <c r="F509" s="53"/>
      <c r="G509" s="53"/>
      <c r="H509" s="53"/>
      <c r="I509" s="48"/>
      <c r="J509" s="48"/>
      <c r="K509" s="54"/>
      <c r="L509" s="48"/>
      <c r="M509" s="48"/>
      <c r="N509" s="48"/>
      <c r="O509" s="48"/>
      <c r="P509" s="48"/>
      <c r="Q509" s="48"/>
      <c r="R509" s="48"/>
      <c r="S509" s="40"/>
    </row>
    <row r="510" spans="1:19" s="199" customFormat="1" ht="15" hidden="1" customHeight="1" x14ac:dyDescent="0.25">
      <c r="A510" s="37">
        <v>462</v>
      </c>
      <c r="B510" s="57" t="s">
        <v>473</v>
      </c>
      <c r="C510" s="58">
        <v>1978</v>
      </c>
      <c r="D510" s="40">
        <v>0</v>
      </c>
      <c r="E510" s="59" t="s">
        <v>1514</v>
      </c>
      <c r="F510" s="1" t="s">
        <v>28</v>
      </c>
      <c r="G510" s="40">
        <v>5</v>
      </c>
      <c r="H510" s="40">
        <v>2</v>
      </c>
      <c r="I510" s="60">
        <v>5589.4</v>
      </c>
      <c r="J510" s="60">
        <v>3191.3</v>
      </c>
      <c r="K510" s="61">
        <v>250</v>
      </c>
      <c r="L510" s="49">
        <v>5998732.2599999998</v>
      </c>
      <c r="M510" s="49">
        <v>0</v>
      </c>
      <c r="N510" s="49">
        <v>599873.22</v>
      </c>
      <c r="O510" s="49">
        <f t="shared" ref="O510:O514" si="76">ROUND(L510*0.045,2)</f>
        <v>269942.95</v>
      </c>
      <c r="P510" s="49">
        <f t="shared" ref="P510:P515" si="77">L510-(M510+N510+O510)</f>
        <v>5128916.09</v>
      </c>
      <c r="Q510" s="49">
        <f t="shared" ref="Q510:Q516" si="78">L510/J510</f>
        <v>1879.7143045154012</v>
      </c>
      <c r="R510" s="49">
        <v>26754.720000000001</v>
      </c>
      <c r="S510" s="62">
        <v>43100</v>
      </c>
    </row>
    <row r="511" spans="1:19" s="199" customFormat="1" ht="15" hidden="1" customHeight="1" x14ac:dyDescent="0.25">
      <c r="A511" s="37">
        <v>463</v>
      </c>
      <c r="B511" s="57" t="s">
        <v>474</v>
      </c>
      <c r="C511" s="58">
        <v>1975</v>
      </c>
      <c r="D511" s="40">
        <v>0</v>
      </c>
      <c r="E511" s="59" t="s">
        <v>1514</v>
      </c>
      <c r="F511" s="1" t="s">
        <v>28</v>
      </c>
      <c r="G511" s="40">
        <v>5</v>
      </c>
      <c r="H511" s="40">
        <v>4</v>
      </c>
      <c r="I511" s="60">
        <v>3381.91</v>
      </c>
      <c r="J511" s="60">
        <v>3381.91</v>
      </c>
      <c r="K511" s="61">
        <v>172</v>
      </c>
      <c r="L511" s="49">
        <v>12026239.869999999</v>
      </c>
      <c r="M511" s="49">
        <v>0</v>
      </c>
      <c r="N511" s="49">
        <f t="shared" ref="N511:N515" si="79">ROUND(L511*10%,2)</f>
        <v>1202623.99</v>
      </c>
      <c r="O511" s="49">
        <f t="shared" si="76"/>
        <v>541180.79</v>
      </c>
      <c r="P511" s="49">
        <f t="shared" si="77"/>
        <v>10282435.09</v>
      </c>
      <c r="Q511" s="49">
        <f t="shared" si="78"/>
        <v>3556.0496494584422</v>
      </c>
      <c r="R511" s="49">
        <v>26754.720000000001</v>
      </c>
      <c r="S511" s="62">
        <v>43100</v>
      </c>
    </row>
    <row r="512" spans="1:19" s="199" customFormat="1" ht="15" hidden="1" customHeight="1" x14ac:dyDescent="0.25">
      <c r="A512" s="37">
        <v>464</v>
      </c>
      <c r="B512" s="57" t="s">
        <v>475</v>
      </c>
      <c r="C512" s="58">
        <v>1976</v>
      </c>
      <c r="D512" s="40">
        <v>2004</v>
      </c>
      <c r="E512" s="59" t="s">
        <v>1514</v>
      </c>
      <c r="F512" s="1" t="s">
        <v>28</v>
      </c>
      <c r="G512" s="40">
        <v>5</v>
      </c>
      <c r="H512" s="40">
        <v>8</v>
      </c>
      <c r="I512" s="60">
        <v>6005.6</v>
      </c>
      <c r="J512" s="60">
        <v>6005.6</v>
      </c>
      <c r="K512" s="61">
        <v>307</v>
      </c>
      <c r="L512" s="49">
        <v>20285996.940000001</v>
      </c>
      <c r="M512" s="49">
        <v>0</v>
      </c>
      <c r="N512" s="49">
        <f t="shared" si="79"/>
        <v>2028599.69</v>
      </c>
      <c r="O512" s="49">
        <v>912869.87</v>
      </c>
      <c r="P512" s="49">
        <f t="shared" si="77"/>
        <v>17344527.380000003</v>
      </c>
      <c r="Q512" s="49">
        <f t="shared" si="78"/>
        <v>3377.8468329559078</v>
      </c>
      <c r="R512" s="49">
        <v>26754.720000000001</v>
      </c>
      <c r="S512" s="62">
        <v>43100</v>
      </c>
    </row>
    <row r="513" spans="1:19" s="199" customFormat="1" ht="15" hidden="1" customHeight="1" x14ac:dyDescent="0.25">
      <c r="A513" s="37">
        <v>465</v>
      </c>
      <c r="B513" s="57" t="s">
        <v>476</v>
      </c>
      <c r="C513" s="58">
        <v>1978</v>
      </c>
      <c r="D513" s="40">
        <v>0</v>
      </c>
      <c r="E513" s="59" t="s">
        <v>1514</v>
      </c>
      <c r="F513" s="1" t="s">
        <v>28</v>
      </c>
      <c r="G513" s="40">
        <v>5</v>
      </c>
      <c r="H513" s="40">
        <v>2</v>
      </c>
      <c r="I513" s="60">
        <v>5161.82</v>
      </c>
      <c r="J513" s="60">
        <v>3383.21</v>
      </c>
      <c r="K513" s="61">
        <v>177</v>
      </c>
      <c r="L513" s="49">
        <v>4228628.59</v>
      </c>
      <c r="M513" s="49">
        <v>0</v>
      </c>
      <c r="N513" s="49">
        <f t="shared" si="79"/>
        <v>422862.86</v>
      </c>
      <c r="O513" s="49">
        <f t="shared" si="76"/>
        <v>190288.29</v>
      </c>
      <c r="P513" s="49">
        <f t="shared" si="77"/>
        <v>3615477.44</v>
      </c>
      <c r="Q513" s="49">
        <f t="shared" si="78"/>
        <v>1249.8865249275095</v>
      </c>
      <c r="R513" s="49">
        <v>26754.720000000001</v>
      </c>
      <c r="S513" s="62">
        <v>43100</v>
      </c>
    </row>
    <row r="514" spans="1:19" s="199" customFormat="1" ht="15" hidden="1" customHeight="1" x14ac:dyDescent="0.25">
      <c r="A514" s="37">
        <v>466</v>
      </c>
      <c r="B514" s="57" t="s">
        <v>477</v>
      </c>
      <c r="C514" s="58">
        <v>1977</v>
      </c>
      <c r="D514" s="40">
        <v>0</v>
      </c>
      <c r="E514" s="59" t="s">
        <v>1514</v>
      </c>
      <c r="F514" s="1" t="s">
        <v>28</v>
      </c>
      <c r="G514" s="40">
        <v>5</v>
      </c>
      <c r="H514" s="40">
        <v>4</v>
      </c>
      <c r="I514" s="60">
        <v>5183.9799999999996</v>
      </c>
      <c r="J514" s="60">
        <v>3388.4</v>
      </c>
      <c r="K514" s="61">
        <v>196</v>
      </c>
      <c r="L514" s="49">
        <v>10899133.25</v>
      </c>
      <c r="M514" s="49">
        <v>0</v>
      </c>
      <c r="N514" s="49">
        <f t="shared" si="79"/>
        <v>1089913.33</v>
      </c>
      <c r="O514" s="49">
        <f t="shared" si="76"/>
        <v>490461</v>
      </c>
      <c r="P514" s="49">
        <f t="shared" si="77"/>
        <v>9318758.9199999999</v>
      </c>
      <c r="Q514" s="49">
        <f t="shared" si="78"/>
        <v>3216.6017146735921</v>
      </c>
      <c r="R514" s="49">
        <v>26754.720000000001</v>
      </c>
      <c r="S514" s="62">
        <v>43100</v>
      </c>
    </row>
    <row r="515" spans="1:19" s="199" customFormat="1" ht="15" hidden="1" customHeight="1" x14ac:dyDescent="0.25">
      <c r="A515" s="37">
        <v>467</v>
      </c>
      <c r="B515" s="57" t="s">
        <v>478</v>
      </c>
      <c r="C515" s="58">
        <v>1976</v>
      </c>
      <c r="D515" s="40">
        <v>0</v>
      </c>
      <c r="E515" s="59" t="s">
        <v>1514</v>
      </c>
      <c r="F515" s="1" t="s">
        <v>28</v>
      </c>
      <c r="G515" s="40">
        <v>5</v>
      </c>
      <c r="H515" s="40">
        <v>4</v>
      </c>
      <c r="I515" s="60">
        <v>5205.53</v>
      </c>
      <c r="J515" s="60">
        <v>3461.6</v>
      </c>
      <c r="K515" s="61">
        <v>148</v>
      </c>
      <c r="L515" s="49">
        <v>11574727.939999999</v>
      </c>
      <c r="M515" s="49">
        <v>0</v>
      </c>
      <c r="N515" s="49">
        <f t="shared" si="79"/>
        <v>1157472.79</v>
      </c>
      <c r="O515" s="49">
        <v>520862.75</v>
      </c>
      <c r="P515" s="49">
        <f t="shared" si="77"/>
        <v>9896392.3999999985</v>
      </c>
      <c r="Q515" s="49">
        <f t="shared" si="78"/>
        <v>3343.7508493182345</v>
      </c>
      <c r="R515" s="49">
        <v>26754.720000000001</v>
      </c>
      <c r="S515" s="62">
        <v>43100</v>
      </c>
    </row>
    <row r="516" spans="1:19" s="90" customFormat="1" ht="12.75" hidden="1" customHeight="1" x14ac:dyDescent="0.25">
      <c r="A516" s="40"/>
      <c r="B516" s="50" t="s">
        <v>479</v>
      </c>
      <c r="C516" s="52"/>
      <c r="D516" s="53"/>
      <c r="E516" s="56"/>
      <c r="F516" s="53"/>
      <c r="G516" s="53"/>
      <c r="H516" s="53"/>
      <c r="I516" s="48">
        <f t="shared" ref="I516:P516" si="80">ROUND(SUM(I510:I515),2)</f>
        <v>30528.240000000002</v>
      </c>
      <c r="J516" s="48">
        <f t="shared" si="80"/>
        <v>22812.02</v>
      </c>
      <c r="K516" s="54">
        <f t="shared" si="80"/>
        <v>1250</v>
      </c>
      <c r="L516" s="48">
        <f>ROUND(SUM(L510:L515),2)</f>
        <v>65013458.850000001</v>
      </c>
      <c r="M516" s="48">
        <f t="shared" si="80"/>
        <v>0</v>
      </c>
      <c r="N516" s="48">
        <v>6501345.8799999999</v>
      </c>
      <c r="O516" s="48">
        <f t="shared" si="80"/>
        <v>2925605.65</v>
      </c>
      <c r="P516" s="48">
        <f t="shared" si="80"/>
        <v>55586507.32</v>
      </c>
      <c r="Q516" s="48">
        <f t="shared" si="78"/>
        <v>2849.9650118665509</v>
      </c>
      <c r="R516" s="48"/>
      <c r="S516" s="40"/>
    </row>
    <row r="517" spans="1:19" s="90" customFormat="1" hidden="1" x14ac:dyDescent="0.25">
      <c r="A517" s="40"/>
      <c r="B517" s="50" t="s">
        <v>467</v>
      </c>
      <c r="C517" s="52"/>
      <c r="D517" s="53"/>
      <c r="E517" s="56"/>
      <c r="F517" s="53"/>
      <c r="G517" s="53"/>
      <c r="H517" s="53"/>
      <c r="I517" s="48"/>
      <c r="J517" s="48"/>
      <c r="K517" s="54"/>
      <c r="L517" s="48"/>
      <c r="M517" s="48"/>
      <c r="N517" s="48"/>
      <c r="O517" s="48"/>
      <c r="P517" s="48"/>
      <c r="Q517" s="48"/>
      <c r="R517" s="48"/>
      <c r="S517" s="40"/>
    </row>
    <row r="518" spans="1:19" s="116" customFormat="1" ht="30" hidden="1" x14ac:dyDescent="0.25">
      <c r="A518" s="37">
        <v>468</v>
      </c>
      <c r="B518" s="57" t="s">
        <v>430</v>
      </c>
      <c r="C518" s="58">
        <v>1978</v>
      </c>
      <c r="D518" s="40">
        <v>0</v>
      </c>
      <c r="E518" s="59" t="s">
        <v>1514</v>
      </c>
      <c r="F518" s="124" t="s">
        <v>51</v>
      </c>
      <c r="G518" s="40">
        <v>2</v>
      </c>
      <c r="H518" s="40">
        <v>3</v>
      </c>
      <c r="I518" s="60">
        <v>828.9</v>
      </c>
      <c r="J518" s="60">
        <v>746.8</v>
      </c>
      <c r="K518" s="61">
        <v>35</v>
      </c>
      <c r="L518" s="49">
        <v>849127.28</v>
      </c>
      <c r="M518" s="49">
        <v>0</v>
      </c>
      <c r="N518" s="49">
        <v>0</v>
      </c>
      <c r="O518" s="49">
        <v>0</v>
      </c>
      <c r="P518" s="49">
        <f t="shared" ref="P518:P537" si="81">L518-(M518+N518+O518)</f>
        <v>849127.28</v>
      </c>
      <c r="Q518" s="49">
        <f t="shared" ref="Q518:Q550" si="82">L518/J518</f>
        <v>1137.0209962506697</v>
      </c>
      <c r="R518" s="49">
        <v>10225.51</v>
      </c>
      <c r="S518" s="62">
        <v>43100</v>
      </c>
    </row>
    <row r="519" spans="1:19" s="116" customFormat="1" ht="30" hidden="1" x14ac:dyDescent="0.25">
      <c r="A519" s="37">
        <v>469</v>
      </c>
      <c r="B519" s="57" t="s">
        <v>431</v>
      </c>
      <c r="C519" s="58">
        <v>1984</v>
      </c>
      <c r="D519" s="40">
        <v>0</v>
      </c>
      <c r="E519" s="59" t="s">
        <v>1514</v>
      </c>
      <c r="F519" s="124" t="s">
        <v>51</v>
      </c>
      <c r="G519" s="40">
        <v>3</v>
      </c>
      <c r="H519" s="40">
        <v>3</v>
      </c>
      <c r="I519" s="60">
        <v>1211.0999999999999</v>
      </c>
      <c r="J519" s="60">
        <v>1112.8</v>
      </c>
      <c r="K519" s="61">
        <v>41</v>
      </c>
      <c r="L519" s="49">
        <v>2119668.34</v>
      </c>
      <c r="M519" s="49">
        <v>0</v>
      </c>
      <c r="N519" s="49">
        <v>0</v>
      </c>
      <c r="O519" s="49">
        <f>ROUND(L519*0.045,2)</f>
        <v>95385.08</v>
      </c>
      <c r="P519" s="49">
        <f t="shared" si="81"/>
        <v>2024283.2599999998</v>
      </c>
      <c r="Q519" s="49">
        <f t="shared" si="82"/>
        <v>1904.8062005751258</v>
      </c>
      <c r="R519" s="49">
        <v>10225.51</v>
      </c>
      <c r="S519" s="62">
        <v>43100</v>
      </c>
    </row>
    <row r="520" spans="1:19" s="116" customFormat="1" ht="30" hidden="1" x14ac:dyDescent="0.25">
      <c r="A520" s="37">
        <v>470</v>
      </c>
      <c r="B520" s="57" t="s">
        <v>434</v>
      </c>
      <c r="C520" s="58">
        <v>1988</v>
      </c>
      <c r="D520" s="40">
        <v>0</v>
      </c>
      <c r="E520" s="59" t="s">
        <v>1514</v>
      </c>
      <c r="F520" s="124" t="s">
        <v>51</v>
      </c>
      <c r="G520" s="40">
        <v>1</v>
      </c>
      <c r="H520" s="40">
        <v>2</v>
      </c>
      <c r="I520" s="60">
        <v>251.3</v>
      </c>
      <c r="J520" s="60">
        <v>220.3</v>
      </c>
      <c r="K520" s="61">
        <v>14</v>
      </c>
      <c r="L520" s="49">
        <v>418589.58</v>
      </c>
      <c r="M520" s="49">
        <v>0</v>
      </c>
      <c r="N520" s="49">
        <v>0</v>
      </c>
      <c r="O520" s="49">
        <f t="shared" ref="O520:O527" si="83">ROUND(L520*0.045,2)</f>
        <v>18836.53</v>
      </c>
      <c r="P520" s="49">
        <f t="shared" si="81"/>
        <v>399753.05000000005</v>
      </c>
      <c r="Q520" s="49">
        <f t="shared" si="82"/>
        <v>1900.0888788016341</v>
      </c>
      <c r="R520" s="49">
        <v>10225.51</v>
      </c>
      <c r="S520" s="62">
        <v>43100</v>
      </c>
    </row>
    <row r="521" spans="1:19" s="116" customFormat="1" ht="30" hidden="1" x14ac:dyDescent="0.25">
      <c r="A521" s="37">
        <v>471</v>
      </c>
      <c r="B521" s="57" t="s">
        <v>436</v>
      </c>
      <c r="C521" s="58">
        <v>1986</v>
      </c>
      <c r="D521" s="40">
        <v>0</v>
      </c>
      <c r="E521" s="59" t="s">
        <v>1514</v>
      </c>
      <c r="F521" s="124" t="s">
        <v>51</v>
      </c>
      <c r="G521" s="40">
        <v>2</v>
      </c>
      <c r="H521" s="40">
        <v>3</v>
      </c>
      <c r="I521" s="60">
        <v>824.9</v>
      </c>
      <c r="J521" s="60">
        <v>733.5</v>
      </c>
      <c r="K521" s="61">
        <v>33</v>
      </c>
      <c r="L521" s="49">
        <v>296807.45</v>
      </c>
      <c r="M521" s="49">
        <v>0</v>
      </c>
      <c r="N521" s="49">
        <f t="shared" ref="N521:N531" si="84">ROUND(L521*10%,2)</f>
        <v>29680.75</v>
      </c>
      <c r="O521" s="49">
        <f t="shared" si="83"/>
        <v>13356.34</v>
      </c>
      <c r="P521" s="49">
        <f t="shared" si="81"/>
        <v>253770.36000000002</v>
      </c>
      <c r="Q521" s="49">
        <f t="shared" si="82"/>
        <v>404.64546693933198</v>
      </c>
      <c r="R521" s="49">
        <v>10225.51</v>
      </c>
      <c r="S521" s="62">
        <v>43100</v>
      </c>
    </row>
    <row r="522" spans="1:19" s="116" customFormat="1" ht="30" hidden="1" x14ac:dyDescent="0.25">
      <c r="A522" s="37">
        <v>472</v>
      </c>
      <c r="B522" s="57" t="s">
        <v>437</v>
      </c>
      <c r="C522" s="58">
        <v>1983</v>
      </c>
      <c r="D522" s="40">
        <v>0</v>
      </c>
      <c r="E522" s="59" t="s">
        <v>1514</v>
      </c>
      <c r="F522" s="124" t="s">
        <v>51</v>
      </c>
      <c r="G522" s="40">
        <v>2</v>
      </c>
      <c r="H522" s="40">
        <v>3</v>
      </c>
      <c r="I522" s="60">
        <v>837.1</v>
      </c>
      <c r="J522" s="60">
        <v>746.8</v>
      </c>
      <c r="K522" s="61">
        <v>40</v>
      </c>
      <c r="L522" s="49">
        <v>1779411.83</v>
      </c>
      <c r="M522" s="49">
        <v>0</v>
      </c>
      <c r="N522" s="49">
        <f t="shared" si="84"/>
        <v>177941.18</v>
      </c>
      <c r="O522" s="49">
        <f t="shared" si="83"/>
        <v>80073.53</v>
      </c>
      <c r="P522" s="49">
        <f t="shared" si="81"/>
        <v>1521397.12</v>
      </c>
      <c r="Q522" s="49">
        <f t="shared" si="82"/>
        <v>2382.7153588644887</v>
      </c>
      <c r="R522" s="49">
        <v>10225.51</v>
      </c>
      <c r="S522" s="62">
        <v>43100</v>
      </c>
    </row>
    <row r="523" spans="1:19" s="116" customFormat="1" hidden="1" x14ac:dyDescent="0.25">
      <c r="A523" s="37">
        <v>473</v>
      </c>
      <c r="B523" s="57" t="s">
        <v>438</v>
      </c>
      <c r="C523" s="58">
        <v>1983</v>
      </c>
      <c r="D523" s="40">
        <v>0</v>
      </c>
      <c r="E523" s="59" t="s">
        <v>1514</v>
      </c>
      <c r="F523" s="1" t="s">
        <v>28</v>
      </c>
      <c r="G523" s="40">
        <v>3</v>
      </c>
      <c r="H523" s="40">
        <v>5</v>
      </c>
      <c r="I523" s="60">
        <v>3079.1</v>
      </c>
      <c r="J523" s="60">
        <v>2877</v>
      </c>
      <c r="K523" s="61">
        <v>102</v>
      </c>
      <c r="L523" s="49">
        <v>10296769.859999999</v>
      </c>
      <c r="M523" s="49">
        <v>0</v>
      </c>
      <c r="N523" s="49">
        <v>0</v>
      </c>
      <c r="O523" s="49">
        <f t="shared" si="83"/>
        <v>463354.64</v>
      </c>
      <c r="P523" s="49">
        <f t="shared" si="81"/>
        <v>9833415.2199999988</v>
      </c>
      <c r="Q523" s="49">
        <f t="shared" si="82"/>
        <v>3578.9954327424398</v>
      </c>
      <c r="R523" s="49">
        <v>26754.720000000001</v>
      </c>
      <c r="S523" s="62">
        <v>43100</v>
      </c>
    </row>
    <row r="524" spans="1:19" s="116" customFormat="1" ht="30" hidden="1" x14ac:dyDescent="0.25">
      <c r="A524" s="37">
        <v>474</v>
      </c>
      <c r="B524" s="57" t="s">
        <v>439</v>
      </c>
      <c r="C524" s="58">
        <v>1971</v>
      </c>
      <c r="D524" s="40">
        <v>0</v>
      </c>
      <c r="E524" s="59" t="s">
        <v>1514</v>
      </c>
      <c r="F524" s="124" t="s">
        <v>51</v>
      </c>
      <c r="G524" s="40">
        <v>2</v>
      </c>
      <c r="H524" s="40">
        <v>2</v>
      </c>
      <c r="I524" s="60">
        <v>536.5</v>
      </c>
      <c r="J524" s="60">
        <v>495.3</v>
      </c>
      <c r="K524" s="61">
        <v>30</v>
      </c>
      <c r="L524" s="49">
        <v>135781.85</v>
      </c>
      <c r="M524" s="49">
        <v>0</v>
      </c>
      <c r="N524" s="49">
        <v>13578.18</v>
      </c>
      <c r="O524" s="49">
        <f t="shared" si="83"/>
        <v>6110.18</v>
      </c>
      <c r="P524" s="49">
        <f t="shared" si="81"/>
        <v>116093.49</v>
      </c>
      <c r="Q524" s="49">
        <f t="shared" si="82"/>
        <v>274.14062184534629</v>
      </c>
      <c r="R524" s="49">
        <v>10225.51</v>
      </c>
      <c r="S524" s="62">
        <v>43100</v>
      </c>
    </row>
    <row r="525" spans="1:19" s="116" customFormat="1" ht="30" hidden="1" x14ac:dyDescent="0.25">
      <c r="A525" s="37">
        <v>475</v>
      </c>
      <c r="B525" s="57" t="s">
        <v>440</v>
      </c>
      <c r="C525" s="58">
        <v>1975</v>
      </c>
      <c r="D525" s="40">
        <v>0</v>
      </c>
      <c r="E525" s="59" t="s">
        <v>1514</v>
      </c>
      <c r="F525" s="124" t="s">
        <v>51</v>
      </c>
      <c r="G525" s="40">
        <v>2</v>
      </c>
      <c r="H525" s="40">
        <v>2</v>
      </c>
      <c r="I525" s="60">
        <v>560.5</v>
      </c>
      <c r="J525" s="60">
        <v>516</v>
      </c>
      <c r="K525" s="61">
        <v>34</v>
      </c>
      <c r="L525" s="49">
        <v>114067.35</v>
      </c>
      <c r="M525" s="49">
        <v>0</v>
      </c>
      <c r="N525" s="49">
        <v>11406.73</v>
      </c>
      <c r="O525" s="49">
        <v>5133.04</v>
      </c>
      <c r="P525" s="49">
        <f t="shared" si="81"/>
        <v>97527.58</v>
      </c>
      <c r="Q525" s="49">
        <f t="shared" si="82"/>
        <v>221.06075581395351</v>
      </c>
      <c r="R525" s="49">
        <v>10225.51</v>
      </c>
      <c r="S525" s="62">
        <v>43100</v>
      </c>
    </row>
    <row r="526" spans="1:19" s="116" customFormat="1" ht="30" hidden="1" x14ac:dyDescent="0.25">
      <c r="A526" s="37">
        <v>476</v>
      </c>
      <c r="B526" s="57" t="s">
        <v>441</v>
      </c>
      <c r="C526" s="58">
        <v>1989</v>
      </c>
      <c r="D526" s="40">
        <v>0</v>
      </c>
      <c r="E526" s="59" t="s">
        <v>1514</v>
      </c>
      <c r="F526" s="124" t="s">
        <v>51</v>
      </c>
      <c r="G526" s="40">
        <v>2</v>
      </c>
      <c r="H526" s="40">
        <v>3</v>
      </c>
      <c r="I526" s="60">
        <v>1309.8</v>
      </c>
      <c r="J526" s="60">
        <v>1136.5</v>
      </c>
      <c r="K526" s="61">
        <v>60</v>
      </c>
      <c r="L526" s="49">
        <v>2322356.4</v>
      </c>
      <c r="M526" s="49">
        <v>0</v>
      </c>
      <c r="N526" s="49">
        <v>232235.63</v>
      </c>
      <c r="O526" s="49">
        <f t="shared" si="83"/>
        <v>104506.04</v>
      </c>
      <c r="P526" s="49">
        <f t="shared" si="81"/>
        <v>1985614.73</v>
      </c>
      <c r="Q526" s="49">
        <f t="shared" si="82"/>
        <v>2043.4284205895292</v>
      </c>
      <c r="R526" s="49">
        <v>10225.51</v>
      </c>
      <c r="S526" s="62">
        <v>43100</v>
      </c>
    </row>
    <row r="527" spans="1:19" s="116" customFormat="1" ht="30" hidden="1" x14ac:dyDescent="0.25">
      <c r="A527" s="37">
        <v>477</v>
      </c>
      <c r="B527" s="57" t="s">
        <v>442</v>
      </c>
      <c r="C527" s="58">
        <v>1982</v>
      </c>
      <c r="D527" s="40">
        <v>0</v>
      </c>
      <c r="E527" s="59" t="s">
        <v>1514</v>
      </c>
      <c r="F527" s="124" t="s">
        <v>51</v>
      </c>
      <c r="G527" s="40">
        <v>2</v>
      </c>
      <c r="H527" s="40">
        <v>3</v>
      </c>
      <c r="I527" s="60">
        <v>1027</v>
      </c>
      <c r="J527" s="60">
        <v>937</v>
      </c>
      <c r="K527" s="61">
        <v>46</v>
      </c>
      <c r="L527" s="49">
        <v>2683278</v>
      </c>
      <c r="M527" s="49">
        <v>0</v>
      </c>
      <c r="N527" s="49">
        <v>268327.81</v>
      </c>
      <c r="O527" s="49">
        <f t="shared" si="83"/>
        <v>120747.51</v>
      </c>
      <c r="P527" s="49">
        <f t="shared" si="81"/>
        <v>2294202.6800000002</v>
      </c>
      <c r="Q527" s="49">
        <f t="shared" si="82"/>
        <v>2863.6905016008536</v>
      </c>
      <c r="R527" s="49">
        <v>10225.51</v>
      </c>
      <c r="S527" s="62">
        <v>43100</v>
      </c>
    </row>
    <row r="528" spans="1:19" s="116" customFormat="1" hidden="1" x14ac:dyDescent="0.25">
      <c r="A528" s="37">
        <v>478</v>
      </c>
      <c r="B528" s="57" t="s">
        <v>443</v>
      </c>
      <c r="C528" s="58">
        <v>1989</v>
      </c>
      <c r="D528" s="40">
        <v>0</v>
      </c>
      <c r="E528" s="59" t="s">
        <v>1514</v>
      </c>
      <c r="F528" s="1" t="s">
        <v>28</v>
      </c>
      <c r="G528" s="40">
        <v>3</v>
      </c>
      <c r="H528" s="40">
        <v>3</v>
      </c>
      <c r="I528" s="60">
        <v>1028.3</v>
      </c>
      <c r="J528" s="60">
        <v>924</v>
      </c>
      <c r="K528" s="61">
        <v>44</v>
      </c>
      <c r="L528" s="49">
        <v>2254341.88</v>
      </c>
      <c r="M528" s="49">
        <v>0</v>
      </c>
      <c r="N528" s="49">
        <v>220927.03</v>
      </c>
      <c r="O528" s="49">
        <f>ROUND(N528*0.45,2)</f>
        <v>99417.16</v>
      </c>
      <c r="P528" s="49">
        <f t="shared" si="81"/>
        <v>1933997.69</v>
      </c>
      <c r="Q528" s="49">
        <f t="shared" si="82"/>
        <v>2439.7639393939394</v>
      </c>
      <c r="R528" s="49">
        <v>26754.720000000001</v>
      </c>
      <c r="S528" s="62">
        <v>43100</v>
      </c>
    </row>
    <row r="529" spans="1:19" s="116" customFormat="1" ht="30" hidden="1" x14ac:dyDescent="0.25">
      <c r="A529" s="37">
        <v>479</v>
      </c>
      <c r="B529" s="57" t="s">
        <v>444</v>
      </c>
      <c r="C529" s="58">
        <v>1961</v>
      </c>
      <c r="D529" s="40">
        <v>0</v>
      </c>
      <c r="E529" s="59" t="s">
        <v>1514</v>
      </c>
      <c r="F529" s="124" t="s">
        <v>51</v>
      </c>
      <c r="G529" s="40">
        <v>2</v>
      </c>
      <c r="H529" s="40">
        <v>1</v>
      </c>
      <c r="I529" s="60">
        <v>381.1</v>
      </c>
      <c r="J529" s="60">
        <v>348.3</v>
      </c>
      <c r="K529" s="61">
        <v>16</v>
      </c>
      <c r="L529" s="49">
        <v>854947.12</v>
      </c>
      <c r="M529" s="49">
        <v>0</v>
      </c>
      <c r="N529" s="49">
        <f t="shared" si="84"/>
        <v>85494.71</v>
      </c>
      <c r="O529" s="49">
        <f>ROUND(N529*0.45,2)</f>
        <v>38472.620000000003</v>
      </c>
      <c r="P529" s="49">
        <f t="shared" si="81"/>
        <v>730979.79</v>
      </c>
      <c r="Q529" s="49">
        <f t="shared" si="82"/>
        <v>2454.6285386161353</v>
      </c>
      <c r="R529" s="49">
        <v>10225.51</v>
      </c>
      <c r="S529" s="62">
        <v>43100</v>
      </c>
    </row>
    <row r="530" spans="1:19" s="116" customFormat="1" ht="30" hidden="1" x14ac:dyDescent="0.25">
      <c r="A530" s="37">
        <v>480</v>
      </c>
      <c r="B530" s="57" t="s">
        <v>445</v>
      </c>
      <c r="C530" s="58">
        <v>1987</v>
      </c>
      <c r="D530" s="40">
        <v>0</v>
      </c>
      <c r="E530" s="59" t="s">
        <v>1514</v>
      </c>
      <c r="F530" s="124" t="s">
        <v>51</v>
      </c>
      <c r="G530" s="40">
        <v>2</v>
      </c>
      <c r="H530" s="40">
        <v>3</v>
      </c>
      <c r="I530" s="60">
        <v>842.7</v>
      </c>
      <c r="J530" s="60">
        <v>737.9</v>
      </c>
      <c r="K530" s="61">
        <v>33</v>
      </c>
      <c r="L530" s="49">
        <v>1797740.37</v>
      </c>
      <c r="M530" s="49">
        <v>0</v>
      </c>
      <c r="N530" s="49">
        <f t="shared" si="84"/>
        <v>179774.04</v>
      </c>
      <c r="O530" s="49">
        <f>ROUND(L530*0.045,2)</f>
        <v>80898.320000000007</v>
      </c>
      <c r="P530" s="49">
        <f t="shared" si="81"/>
        <v>1537068.01</v>
      </c>
      <c r="Q530" s="49">
        <f t="shared" si="82"/>
        <v>2436.2926819352219</v>
      </c>
      <c r="R530" s="49">
        <v>10225.51</v>
      </c>
      <c r="S530" s="62">
        <v>43100</v>
      </c>
    </row>
    <row r="531" spans="1:19" s="116" customFormat="1" ht="30" hidden="1" x14ac:dyDescent="0.25">
      <c r="A531" s="37">
        <v>481</v>
      </c>
      <c r="B531" s="57" t="s">
        <v>446</v>
      </c>
      <c r="C531" s="58">
        <v>1983</v>
      </c>
      <c r="D531" s="40">
        <v>0</v>
      </c>
      <c r="E531" s="59" t="s">
        <v>1514</v>
      </c>
      <c r="F531" s="124" t="s">
        <v>51</v>
      </c>
      <c r="G531" s="40">
        <v>2</v>
      </c>
      <c r="H531" s="40">
        <v>3</v>
      </c>
      <c r="I531" s="60">
        <v>1133.8</v>
      </c>
      <c r="J531" s="60">
        <v>992.8</v>
      </c>
      <c r="K531" s="61">
        <v>49</v>
      </c>
      <c r="L531" s="49">
        <v>1643604.19</v>
      </c>
      <c r="M531" s="49">
        <v>0</v>
      </c>
      <c r="N531" s="49">
        <f t="shared" si="84"/>
        <v>164360.42000000001</v>
      </c>
      <c r="O531" s="49">
        <f>ROUND(N531*0.45,2)</f>
        <v>73962.19</v>
      </c>
      <c r="P531" s="49">
        <f t="shared" si="81"/>
        <v>1405281.5799999998</v>
      </c>
      <c r="Q531" s="49">
        <f t="shared" si="82"/>
        <v>1655.5239625302177</v>
      </c>
      <c r="R531" s="49">
        <v>10225.51</v>
      </c>
      <c r="S531" s="62">
        <v>43100</v>
      </c>
    </row>
    <row r="532" spans="1:19" s="3" customFormat="1" ht="30" hidden="1" x14ac:dyDescent="0.25">
      <c r="A532" s="37">
        <v>482</v>
      </c>
      <c r="B532" s="57" t="s">
        <v>447</v>
      </c>
      <c r="C532" s="58">
        <v>1993</v>
      </c>
      <c r="D532" s="40">
        <v>0</v>
      </c>
      <c r="E532" s="59" t="s">
        <v>1514</v>
      </c>
      <c r="F532" s="124" t="s">
        <v>51</v>
      </c>
      <c r="G532" s="40">
        <v>2</v>
      </c>
      <c r="H532" s="40">
        <v>3</v>
      </c>
      <c r="I532" s="60">
        <v>823.8</v>
      </c>
      <c r="J532" s="60">
        <v>730.2</v>
      </c>
      <c r="K532" s="61">
        <v>53</v>
      </c>
      <c r="L532" s="49">
        <v>1555655.14</v>
      </c>
      <c r="M532" s="49">
        <v>0</v>
      </c>
      <c r="N532" s="49">
        <v>0</v>
      </c>
      <c r="O532" s="49">
        <f>ROUND(N532*0.45,2)</f>
        <v>0</v>
      </c>
      <c r="P532" s="49">
        <f t="shared" si="81"/>
        <v>1555655.14</v>
      </c>
      <c r="Q532" s="49">
        <f t="shared" si="82"/>
        <v>2130.4507532182961</v>
      </c>
      <c r="R532" s="49">
        <v>10225.51</v>
      </c>
      <c r="S532" s="62">
        <v>43100</v>
      </c>
    </row>
    <row r="533" spans="1:19" s="3" customFormat="1" ht="30" hidden="1" x14ac:dyDescent="0.25">
      <c r="A533" s="37">
        <v>483</v>
      </c>
      <c r="B533" s="57" t="s">
        <v>448</v>
      </c>
      <c r="C533" s="58">
        <v>1983</v>
      </c>
      <c r="D533" s="40">
        <v>0</v>
      </c>
      <c r="E533" s="59" t="s">
        <v>1514</v>
      </c>
      <c r="F533" s="124" t="s">
        <v>51</v>
      </c>
      <c r="G533" s="40">
        <v>2</v>
      </c>
      <c r="H533" s="40">
        <v>3</v>
      </c>
      <c r="I533" s="60">
        <v>821.8</v>
      </c>
      <c r="J533" s="60">
        <v>728.2</v>
      </c>
      <c r="K533" s="61">
        <v>26</v>
      </c>
      <c r="L533" s="49">
        <v>1771632.7</v>
      </c>
      <c r="M533" s="49">
        <v>0</v>
      </c>
      <c r="N533" s="49">
        <v>173671.93</v>
      </c>
      <c r="O533" s="49">
        <f>ROUND(L533*0.045,2)</f>
        <v>79723.47</v>
      </c>
      <c r="P533" s="49">
        <f t="shared" si="81"/>
        <v>1518237.3</v>
      </c>
      <c r="Q533" s="49">
        <f t="shared" si="82"/>
        <v>2432.8930238945341</v>
      </c>
      <c r="R533" s="49">
        <v>10225.51</v>
      </c>
      <c r="S533" s="62">
        <v>43100</v>
      </c>
    </row>
    <row r="534" spans="1:19" s="3" customFormat="1" ht="30" hidden="1" x14ac:dyDescent="0.25">
      <c r="A534" s="37">
        <v>484</v>
      </c>
      <c r="B534" s="57" t="s">
        <v>449</v>
      </c>
      <c r="C534" s="58">
        <v>1986</v>
      </c>
      <c r="D534" s="40">
        <v>0</v>
      </c>
      <c r="E534" s="59" t="s">
        <v>1514</v>
      </c>
      <c r="F534" s="124" t="s">
        <v>51</v>
      </c>
      <c r="G534" s="40">
        <v>2</v>
      </c>
      <c r="H534" s="40">
        <v>3</v>
      </c>
      <c r="I534" s="60">
        <v>905</v>
      </c>
      <c r="J534" s="60">
        <v>738.8</v>
      </c>
      <c r="K534" s="61">
        <v>36</v>
      </c>
      <c r="L534" s="49">
        <v>2617538.7000000002</v>
      </c>
      <c r="M534" s="49">
        <v>0</v>
      </c>
      <c r="N534" s="49">
        <f>ROUND(L534*10%,2)</f>
        <v>261753.87</v>
      </c>
      <c r="O534" s="49">
        <f>ROUND(N534*0.45,2)</f>
        <v>117789.24</v>
      </c>
      <c r="P534" s="49">
        <f t="shared" si="81"/>
        <v>2237995.5900000003</v>
      </c>
      <c r="Q534" s="49">
        <f t="shared" si="82"/>
        <v>3542.9597996751495</v>
      </c>
      <c r="R534" s="49">
        <v>10225.51</v>
      </c>
      <c r="S534" s="62">
        <v>43100</v>
      </c>
    </row>
    <row r="535" spans="1:19" s="3" customFormat="1" ht="30" hidden="1" x14ac:dyDescent="0.25">
      <c r="A535" s="37">
        <v>485</v>
      </c>
      <c r="B535" s="92" t="s">
        <v>450</v>
      </c>
      <c r="C535" s="93">
        <v>1989</v>
      </c>
      <c r="D535" s="41">
        <v>0</v>
      </c>
      <c r="E535" s="59" t="s">
        <v>1514</v>
      </c>
      <c r="F535" s="124" t="s">
        <v>51</v>
      </c>
      <c r="G535" s="41">
        <v>2</v>
      </c>
      <c r="H535" s="41">
        <v>3</v>
      </c>
      <c r="I535" s="94">
        <v>1360.5</v>
      </c>
      <c r="J535" s="94">
        <v>1191.0999999999999</v>
      </c>
      <c r="K535" s="95">
        <v>71</v>
      </c>
      <c r="L535" s="96">
        <v>2355422.85</v>
      </c>
      <c r="M535" s="49">
        <v>0</v>
      </c>
      <c r="N535" s="49">
        <v>0</v>
      </c>
      <c r="O535" s="49">
        <f t="shared" ref="O535:O536" si="85">ROUND(N535*0.45,2)</f>
        <v>0</v>
      </c>
      <c r="P535" s="49">
        <f t="shared" si="81"/>
        <v>2355422.85</v>
      </c>
      <c r="Q535" s="49">
        <f t="shared" si="82"/>
        <v>1977.5189740575941</v>
      </c>
      <c r="R535" s="49">
        <v>10225.51</v>
      </c>
      <c r="S535" s="62">
        <v>43100</v>
      </c>
    </row>
    <row r="536" spans="1:19" s="3" customFormat="1" ht="30" hidden="1" x14ac:dyDescent="0.25">
      <c r="A536" s="37">
        <v>486</v>
      </c>
      <c r="B536" s="57" t="s">
        <v>451</v>
      </c>
      <c r="C536" s="93">
        <v>1979</v>
      </c>
      <c r="D536" s="41">
        <v>0</v>
      </c>
      <c r="E536" s="59" t="s">
        <v>1514</v>
      </c>
      <c r="F536" s="124" t="s">
        <v>51</v>
      </c>
      <c r="G536" s="41">
        <v>2</v>
      </c>
      <c r="H536" s="41">
        <v>3</v>
      </c>
      <c r="I536" s="94">
        <v>851.4</v>
      </c>
      <c r="J536" s="94">
        <v>760.5</v>
      </c>
      <c r="K536" s="95">
        <v>43</v>
      </c>
      <c r="L536" s="96">
        <v>1062178.58</v>
      </c>
      <c r="M536" s="49">
        <v>0</v>
      </c>
      <c r="N536" s="49">
        <f>ROUND(L536*10%,2)</f>
        <v>106217.86</v>
      </c>
      <c r="O536" s="49">
        <f t="shared" si="85"/>
        <v>47798.04</v>
      </c>
      <c r="P536" s="49">
        <f t="shared" si="81"/>
        <v>908162.68</v>
      </c>
      <c r="Q536" s="49">
        <f t="shared" si="82"/>
        <v>1396.6845233399081</v>
      </c>
      <c r="R536" s="49">
        <v>10225.51</v>
      </c>
      <c r="S536" s="62">
        <v>43100</v>
      </c>
    </row>
    <row r="537" spans="1:19" s="3" customFormat="1" ht="30" hidden="1" x14ac:dyDescent="0.25">
      <c r="A537" s="37">
        <v>487</v>
      </c>
      <c r="B537" s="57" t="s">
        <v>452</v>
      </c>
      <c r="C537" s="58">
        <v>1988</v>
      </c>
      <c r="D537" s="40">
        <v>0</v>
      </c>
      <c r="E537" s="59" t="s">
        <v>1514</v>
      </c>
      <c r="F537" s="124" t="s">
        <v>51</v>
      </c>
      <c r="G537" s="40">
        <v>2</v>
      </c>
      <c r="H537" s="40">
        <v>3</v>
      </c>
      <c r="I537" s="60">
        <v>834.5</v>
      </c>
      <c r="J537" s="60">
        <v>742.7</v>
      </c>
      <c r="K537" s="61">
        <v>39</v>
      </c>
      <c r="L537" s="49">
        <v>1128380.43</v>
      </c>
      <c r="M537" s="49">
        <v>0</v>
      </c>
      <c r="N537" s="49">
        <v>112838.05</v>
      </c>
      <c r="O537" s="49">
        <f>ROUND(N537*0.45,2)</f>
        <v>50777.120000000003</v>
      </c>
      <c r="P537" s="49">
        <f t="shared" si="81"/>
        <v>964765.25999999989</v>
      </c>
      <c r="Q537" s="49">
        <f t="shared" si="82"/>
        <v>1519.2950451056952</v>
      </c>
      <c r="R537" s="49">
        <v>10225.51</v>
      </c>
      <c r="S537" s="62">
        <v>43100</v>
      </c>
    </row>
    <row r="538" spans="1:19" s="3" customFormat="1" ht="30" hidden="1" x14ac:dyDescent="0.25">
      <c r="A538" s="37">
        <v>488</v>
      </c>
      <c r="B538" s="57" t="s">
        <v>453</v>
      </c>
      <c r="C538" s="58">
        <v>1983</v>
      </c>
      <c r="D538" s="40">
        <v>0</v>
      </c>
      <c r="E538" s="59" t="s">
        <v>1514</v>
      </c>
      <c r="F538" s="124" t="s">
        <v>51</v>
      </c>
      <c r="G538" s="40">
        <v>2</v>
      </c>
      <c r="H538" s="40">
        <v>2</v>
      </c>
      <c r="I538" s="60">
        <v>1360</v>
      </c>
      <c r="J538" s="60">
        <v>1100.2</v>
      </c>
      <c r="K538" s="61">
        <v>89</v>
      </c>
      <c r="L538" s="49">
        <v>1371872.43</v>
      </c>
      <c r="M538" s="49">
        <v>0</v>
      </c>
      <c r="N538" s="49">
        <v>137187.25</v>
      </c>
      <c r="O538" s="49">
        <f>ROUND(L538*0.045,2)</f>
        <v>61734.26</v>
      </c>
      <c r="P538" s="49">
        <f t="shared" ref="P538:P549" si="86">L538-(M538+N538+O538)</f>
        <v>1172950.92</v>
      </c>
      <c r="Q538" s="49">
        <f t="shared" si="82"/>
        <v>1246.9300399927286</v>
      </c>
      <c r="R538" s="49">
        <v>10225.51</v>
      </c>
      <c r="S538" s="62">
        <v>43100</v>
      </c>
    </row>
    <row r="539" spans="1:19" s="3" customFormat="1" ht="30" hidden="1" x14ac:dyDescent="0.25">
      <c r="A539" s="37">
        <v>489</v>
      </c>
      <c r="B539" s="57" t="s">
        <v>454</v>
      </c>
      <c r="C539" s="58">
        <v>1984</v>
      </c>
      <c r="D539" s="40">
        <v>0</v>
      </c>
      <c r="E539" s="59" t="s">
        <v>1514</v>
      </c>
      <c r="F539" s="124" t="s">
        <v>51</v>
      </c>
      <c r="G539" s="40">
        <v>2</v>
      </c>
      <c r="H539" s="40">
        <v>2</v>
      </c>
      <c r="I539" s="60">
        <v>465.6</v>
      </c>
      <c r="J539" s="60">
        <v>368.5</v>
      </c>
      <c r="K539" s="61">
        <v>18</v>
      </c>
      <c r="L539" s="49">
        <v>2274646.2799999998</v>
      </c>
      <c r="M539" s="49">
        <v>0</v>
      </c>
      <c r="N539" s="49">
        <f>ROUND(L539*10%,2)</f>
        <v>227464.63</v>
      </c>
      <c r="O539" s="49">
        <f>ROUND(L539*0.045,2)</f>
        <v>102359.08</v>
      </c>
      <c r="P539" s="49">
        <f t="shared" si="86"/>
        <v>1944822.5699999998</v>
      </c>
      <c r="Q539" s="49">
        <f t="shared" si="82"/>
        <v>6172.7171777476251</v>
      </c>
      <c r="R539" s="49">
        <v>10225.51</v>
      </c>
      <c r="S539" s="62">
        <v>43100</v>
      </c>
    </row>
    <row r="540" spans="1:19" s="3" customFormat="1" hidden="1" x14ac:dyDescent="0.25">
      <c r="A540" s="37">
        <v>490</v>
      </c>
      <c r="B540" s="57" t="s">
        <v>228</v>
      </c>
      <c r="C540" s="58">
        <v>1985</v>
      </c>
      <c r="D540" s="40">
        <v>0</v>
      </c>
      <c r="E540" s="59" t="s">
        <v>1514</v>
      </c>
      <c r="F540" s="1" t="s">
        <v>66</v>
      </c>
      <c r="G540" s="40">
        <v>6</v>
      </c>
      <c r="H540" s="40">
        <v>7</v>
      </c>
      <c r="I540" s="60">
        <v>7407.6</v>
      </c>
      <c r="J540" s="60">
        <v>5892.8</v>
      </c>
      <c r="K540" s="61">
        <v>338</v>
      </c>
      <c r="L540" s="49">
        <v>10519432.93</v>
      </c>
      <c r="M540" s="49">
        <v>0</v>
      </c>
      <c r="N540" s="49">
        <f>ROUND(L540*10%,2)</f>
        <v>1051943.29</v>
      </c>
      <c r="O540" s="49">
        <f>ROUND(N540*0.45,2)</f>
        <v>473374.48</v>
      </c>
      <c r="P540" s="49">
        <f t="shared" si="86"/>
        <v>8994115.1600000001</v>
      </c>
      <c r="Q540" s="49">
        <f t="shared" si="82"/>
        <v>1785.1332015340754</v>
      </c>
      <c r="R540" s="49">
        <v>20124.66</v>
      </c>
      <c r="S540" s="62">
        <v>43100</v>
      </c>
    </row>
    <row r="541" spans="1:19" s="3" customFormat="1" ht="30" hidden="1" x14ac:dyDescent="0.25">
      <c r="A541" s="37">
        <v>491</v>
      </c>
      <c r="B541" s="57" t="s">
        <v>458</v>
      </c>
      <c r="C541" s="58">
        <v>1975</v>
      </c>
      <c r="D541" s="40">
        <v>0</v>
      </c>
      <c r="E541" s="59" t="s">
        <v>1514</v>
      </c>
      <c r="F541" s="124" t="s">
        <v>51</v>
      </c>
      <c r="G541" s="40">
        <v>2</v>
      </c>
      <c r="H541" s="40">
        <v>2</v>
      </c>
      <c r="I541" s="60">
        <v>548.29999999999995</v>
      </c>
      <c r="J541" s="60">
        <v>504.5</v>
      </c>
      <c r="K541" s="61">
        <v>32</v>
      </c>
      <c r="L541" s="49">
        <v>878433.24</v>
      </c>
      <c r="M541" s="49">
        <v>0</v>
      </c>
      <c r="N541" s="49">
        <v>0</v>
      </c>
      <c r="O541" s="49">
        <f>ROUND(N541*0.45,2)</f>
        <v>0</v>
      </c>
      <c r="P541" s="49">
        <f t="shared" si="86"/>
        <v>878433.24</v>
      </c>
      <c r="Q541" s="49">
        <f t="shared" si="82"/>
        <v>1741.1957185332012</v>
      </c>
      <c r="R541" s="49">
        <v>10225.51</v>
      </c>
      <c r="S541" s="62">
        <v>43100</v>
      </c>
    </row>
    <row r="542" spans="1:19" s="3" customFormat="1" hidden="1" x14ac:dyDescent="0.25">
      <c r="A542" s="37">
        <v>492</v>
      </c>
      <c r="B542" s="57" t="s">
        <v>29</v>
      </c>
      <c r="C542" s="58">
        <v>1985</v>
      </c>
      <c r="D542" s="40">
        <v>0</v>
      </c>
      <c r="E542" s="59" t="s">
        <v>1514</v>
      </c>
      <c r="F542" s="1" t="s">
        <v>28</v>
      </c>
      <c r="G542" s="40">
        <v>3</v>
      </c>
      <c r="H542" s="40">
        <v>1</v>
      </c>
      <c r="I542" s="60">
        <v>1525.6</v>
      </c>
      <c r="J542" s="60">
        <v>1525.6</v>
      </c>
      <c r="K542" s="61">
        <v>109</v>
      </c>
      <c r="L542" s="49">
        <v>7823824.9299999997</v>
      </c>
      <c r="M542" s="49">
        <v>0</v>
      </c>
      <c r="N542" s="49">
        <v>0</v>
      </c>
      <c r="O542" s="49">
        <v>0</v>
      </c>
      <c r="P542" s="49">
        <f t="shared" si="86"/>
        <v>7823824.9299999997</v>
      </c>
      <c r="Q542" s="49">
        <f t="shared" si="82"/>
        <v>5128.3592881489249</v>
      </c>
      <c r="R542" s="49">
        <v>26754.720000000001</v>
      </c>
      <c r="S542" s="62">
        <v>43100</v>
      </c>
    </row>
    <row r="543" spans="1:19" s="3" customFormat="1" hidden="1" x14ac:dyDescent="0.25">
      <c r="A543" s="37">
        <v>493</v>
      </c>
      <c r="B543" s="57" t="s">
        <v>459</v>
      </c>
      <c r="C543" s="58">
        <v>1988</v>
      </c>
      <c r="D543" s="40">
        <v>0</v>
      </c>
      <c r="E543" s="59" t="s">
        <v>1514</v>
      </c>
      <c r="F543" s="1" t="s">
        <v>28</v>
      </c>
      <c r="G543" s="40">
        <v>3</v>
      </c>
      <c r="H543" s="40">
        <v>3</v>
      </c>
      <c r="I543" s="60">
        <v>2043.9</v>
      </c>
      <c r="J543" s="60">
        <v>2043.9</v>
      </c>
      <c r="K543" s="61">
        <v>50</v>
      </c>
      <c r="L543" s="49">
        <v>9525662.2200000007</v>
      </c>
      <c r="M543" s="49">
        <v>0</v>
      </c>
      <c r="N543" s="49">
        <v>0</v>
      </c>
      <c r="O543" s="49">
        <f>ROUND(N543*0.45,2)</f>
        <v>0</v>
      </c>
      <c r="P543" s="49">
        <f t="shared" si="86"/>
        <v>9525662.2200000007</v>
      </c>
      <c r="Q543" s="49">
        <f t="shared" si="82"/>
        <v>4660.5324233083811</v>
      </c>
      <c r="R543" s="49">
        <v>26754.720000000001</v>
      </c>
      <c r="S543" s="62">
        <v>43100</v>
      </c>
    </row>
    <row r="544" spans="1:19" s="3" customFormat="1" hidden="1" x14ac:dyDescent="0.25">
      <c r="A544" s="37">
        <v>494</v>
      </c>
      <c r="B544" s="57" t="s">
        <v>1221</v>
      </c>
      <c r="C544" s="58">
        <v>1976</v>
      </c>
      <c r="D544" s="40">
        <v>0</v>
      </c>
      <c r="E544" s="59" t="s">
        <v>1514</v>
      </c>
      <c r="F544" s="1" t="s">
        <v>28</v>
      </c>
      <c r="G544" s="40">
        <v>2</v>
      </c>
      <c r="H544" s="40">
        <v>2</v>
      </c>
      <c r="I544" s="60">
        <v>762.6</v>
      </c>
      <c r="J544" s="60">
        <v>674.7</v>
      </c>
      <c r="K544" s="61">
        <v>39</v>
      </c>
      <c r="L544" s="49">
        <v>3068773.53</v>
      </c>
      <c r="M544" s="49">
        <v>0</v>
      </c>
      <c r="N544" s="49">
        <v>0</v>
      </c>
      <c r="O544" s="49">
        <v>0</v>
      </c>
      <c r="P544" s="49">
        <f t="shared" si="86"/>
        <v>3068773.53</v>
      </c>
      <c r="Q544" s="49">
        <f t="shared" si="82"/>
        <v>4548.3526456202753</v>
      </c>
      <c r="R544" s="49">
        <v>26754.720000000001</v>
      </c>
      <c r="S544" s="62">
        <v>43100</v>
      </c>
    </row>
    <row r="545" spans="1:19" s="3" customFormat="1" hidden="1" x14ac:dyDescent="0.25">
      <c r="A545" s="37">
        <v>495</v>
      </c>
      <c r="B545" s="57" t="s">
        <v>461</v>
      </c>
      <c r="C545" s="58">
        <v>1987</v>
      </c>
      <c r="D545" s="40">
        <v>0</v>
      </c>
      <c r="E545" s="59" t="s">
        <v>1514</v>
      </c>
      <c r="F545" s="1" t="s">
        <v>66</v>
      </c>
      <c r="G545" s="40">
        <v>2</v>
      </c>
      <c r="H545" s="40">
        <v>2</v>
      </c>
      <c r="I545" s="60">
        <v>673.2</v>
      </c>
      <c r="J545" s="60">
        <v>626</v>
      </c>
      <c r="K545" s="61">
        <v>28</v>
      </c>
      <c r="L545" s="49">
        <v>2680742.5</v>
      </c>
      <c r="M545" s="49">
        <v>0</v>
      </c>
      <c r="N545" s="49">
        <f>ROUND(L545*10%,2)</f>
        <v>268074.25</v>
      </c>
      <c r="O545" s="49">
        <f>ROUND(N545*0.45,2)</f>
        <v>120633.41</v>
      </c>
      <c r="P545" s="49">
        <f t="shared" si="86"/>
        <v>2292034.84</v>
      </c>
      <c r="Q545" s="49">
        <f t="shared" si="82"/>
        <v>4282.3362619808304</v>
      </c>
      <c r="R545" s="49">
        <v>16848.400000000001</v>
      </c>
      <c r="S545" s="62">
        <v>43100</v>
      </c>
    </row>
    <row r="546" spans="1:19" s="3" customFormat="1" ht="30" hidden="1" x14ac:dyDescent="0.25">
      <c r="A546" s="37">
        <v>496</v>
      </c>
      <c r="B546" s="57" t="s">
        <v>462</v>
      </c>
      <c r="C546" s="58">
        <v>1988</v>
      </c>
      <c r="D546" s="40">
        <v>0</v>
      </c>
      <c r="E546" s="59" t="s">
        <v>1514</v>
      </c>
      <c r="F546" s="124" t="s">
        <v>51</v>
      </c>
      <c r="G546" s="40">
        <v>2</v>
      </c>
      <c r="H546" s="40">
        <v>4</v>
      </c>
      <c r="I546" s="60">
        <v>1273</v>
      </c>
      <c r="J546" s="60">
        <v>940.89</v>
      </c>
      <c r="K546" s="61">
        <v>77</v>
      </c>
      <c r="L546" s="49">
        <v>1305760.3400000001</v>
      </c>
      <c r="M546" s="49">
        <v>0</v>
      </c>
      <c r="N546" s="49">
        <v>0</v>
      </c>
      <c r="O546" s="49">
        <f>ROUND(N546*0.45,2)</f>
        <v>0</v>
      </c>
      <c r="P546" s="49">
        <f t="shared" si="86"/>
        <v>1305760.3400000001</v>
      </c>
      <c r="Q546" s="49">
        <f t="shared" si="82"/>
        <v>1387.7927706745743</v>
      </c>
      <c r="R546" s="49">
        <v>10225.51</v>
      </c>
      <c r="S546" s="62">
        <v>43100</v>
      </c>
    </row>
    <row r="547" spans="1:19" s="3" customFormat="1" ht="30" hidden="1" x14ac:dyDescent="0.25">
      <c r="A547" s="37">
        <v>497</v>
      </c>
      <c r="B547" s="57" t="s">
        <v>463</v>
      </c>
      <c r="C547" s="58">
        <v>1966</v>
      </c>
      <c r="D547" s="40">
        <v>0</v>
      </c>
      <c r="E547" s="59" t="s">
        <v>1514</v>
      </c>
      <c r="F547" s="124" t="s">
        <v>51</v>
      </c>
      <c r="G547" s="40">
        <v>2</v>
      </c>
      <c r="H547" s="40">
        <v>3</v>
      </c>
      <c r="I547" s="60">
        <v>575.9</v>
      </c>
      <c r="J547" s="60">
        <v>517.4</v>
      </c>
      <c r="K547" s="61">
        <v>28</v>
      </c>
      <c r="L547" s="49">
        <v>632114.47</v>
      </c>
      <c r="M547" s="49">
        <v>0</v>
      </c>
      <c r="N547" s="49">
        <v>0</v>
      </c>
      <c r="O547" s="49">
        <v>0</v>
      </c>
      <c r="P547" s="49">
        <f t="shared" si="86"/>
        <v>632114.47</v>
      </c>
      <c r="Q547" s="49">
        <f t="shared" si="82"/>
        <v>1221.7133165829146</v>
      </c>
      <c r="R547" s="49">
        <v>10225.51</v>
      </c>
      <c r="S547" s="62">
        <v>43100</v>
      </c>
    </row>
    <row r="548" spans="1:19" s="116" customFormat="1" ht="30" hidden="1" x14ac:dyDescent="0.25">
      <c r="A548" s="37">
        <v>498</v>
      </c>
      <c r="B548" s="57" t="s">
        <v>464</v>
      </c>
      <c r="C548" s="58">
        <v>1961</v>
      </c>
      <c r="D548" s="40">
        <v>0</v>
      </c>
      <c r="E548" s="59" t="s">
        <v>1514</v>
      </c>
      <c r="F548" s="124" t="s">
        <v>51</v>
      </c>
      <c r="G548" s="40">
        <v>2</v>
      </c>
      <c r="H548" s="40">
        <v>1</v>
      </c>
      <c r="I548" s="60">
        <v>377.5</v>
      </c>
      <c r="J548" s="60">
        <v>339.9</v>
      </c>
      <c r="K548" s="61">
        <v>21</v>
      </c>
      <c r="L548" s="49">
        <v>383955.73</v>
      </c>
      <c r="M548" s="49">
        <v>0</v>
      </c>
      <c r="N548" s="49">
        <v>0</v>
      </c>
      <c r="O548" s="49">
        <v>0</v>
      </c>
      <c r="P548" s="49">
        <f t="shared" si="86"/>
        <v>383955.73</v>
      </c>
      <c r="Q548" s="49">
        <f t="shared" si="82"/>
        <v>1129.6137981759341</v>
      </c>
      <c r="R548" s="49">
        <v>10225.51</v>
      </c>
      <c r="S548" s="62">
        <v>43100</v>
      </c>
    </row>
    <row r="549" spans="1:19" s="116" customFormat="1" ht="30" hidden="1" x14ac:dyDescent="0.25">
      <c r="A549" s="37">
        <v>499</v>
      </c>
      <c r="B549" s="57" t="s">
        <v>465</v>
      </c>
      <c r="C549" s="58">
        <v>1982</v>
      </c>
      <c r="D549" s="40">
        <v>0</v>
      </c>
      <c r="E549" s="59" t="s">
        <v>1514</v>
      </c>
      <c r="F549" s="37" t="s">
        <v>51</v>
      </c>
      <c r="G549" s="40">
        <v>2</v>
      </c>
      <c r="H549" s="40">
        <v>3</v>
      </c>
      <c r="I549" s="60">
        <v>1145</v>
      </c>
      <c r="J549" s="60">
        <v>956.1</v>
      </c>
      <c r="K549" s="61">
        <v>42</v>
      </c>
      <c r="L549" s="49">
        <v>2212777.92</v>
      </c>
      <c r="M549" s="49">
        <v>0</v>
      </c>
      <c r="N549" s="49">
        <v>221277.8</v>
      </c>
      <c r="O549" s="49">
        <f>ROUND(N549*0.45,2)</f>
        <v>99575.01</v>
      </c>
      <c r="P549" s="49">
        <f t="shared" si="86"/>
        <v>1891925.1099999999</v>
      </c>
      <c r="Q549" s="49">
        <f t="shared" si="82"/>
        <v>2314.3791653592721</v>
      </c>
      <c r="R549" s="49">
        <v>10225.51</v>
      </c>
      <c r="S549" s="62">
        <v>43100</v>
      </c>
    </row>
    <row r="550" spans="1:19" s="90" customFormat="1" ht="14.25" hidden="1" x14ac:dyDescent="0.25">
      <c r="A550" s="113"/>
      <c r="B550" s="128" t="s">
        <v>466</v>
      </c>
      <c r="C550" s="128"/>
      <c r="D550" s="53"/>
      <c r="E550" s="56"/>
      <c r="F550" s="53"/>
      <c r="G550" s="53"/>
      <c r="H550" s="53"/>
      <c r="I550" s="48">
        <f t="shared" ref="I550:P550" si="87">ROUND(SUM(I518:I549),2)</f>
        <v>37607.300000000003</v>
      </c>
      <c r="J550" s="48">
        <f t="shared" si="87"/>
        <v>32906.99</v>
      </c>
      <c r="K550" s="54">
        <f t="shared" si="87"/>
        <v>1716</v>
      </c>
      <c r="L550" s="48">
        <f>ROUND(SUM(L518:L549),2)</f>
        <v>80735296.420000002</v>
      </c>
      <c r="M550" s="48">
        <f t="shared" si="87"/>
        <v>0</v>
      </c>
      <c r="N550" s="48">
        <v>3944155.41</v>
      </c>
      <c r="O550" s="48">
        <f t="shared" si="87"/>
        <v>2354017.29</v>
      </c>
      <c r="P550" s="48">
        <f t="shared" si="87"/>
        <v>74437123.719999999</v>
      </c>
      <c r="Q550" s="48">
        <f t="shared" si="82"/>
        <v>2453.4391149114522</v>
      </c>
      <c r="R550" s="48"/>
      <c r="S550" s="129"/>
    </row>
    <row r="551" spans="1:19" hidden="1" x14ac:dyDescent="0.25">
      <c r="A551" s="40"/>
      <c r="B551" s="9" t="s">
        <v>480</v>
      </c>
      <c r="C551" s="9"/>
      <c r="D551" s="40"/>
      <c r="E551" s="41"/>
      <c r="F551" s="40"/>
      <c r="G551" s="40"/>
      <c r="H551" s="40"/>
      <c r="I551" s="40"/>
      <c r="J551" s="40"/>
      <c r="K551" s="40"/>
      <c r="L551" s="49"/>
      <c r="M551" s="49"/>
      <c r="N551" s="49"/>
      <c r="O551" s="49"/>
      <c r="P551" s="49"/>
      <c r="Q551" s="49"/>
      <c r="R551" s="49"/>
      <c r="S551" s="40"/>
    </row>
    <row r="552" spans="1:19" s="199" customFormat="1" ht="30" hidden="1" x14ac:dyDescent="0.25">
      <c r="A552" s="37">
        <v>500</v>
      </c>
      <c r="B552" s="57" t="s">
        <v>481</v>
      </c>
      <c r="C552" s="58">
        <v>1975</v>
      </c>
      <c r="D552" s="40">
        <v>0</v>
      </c>
      <c r="E552" s="59" t="s">
        <v>1514</v>
      </c>
      <c r="F552" s="124" t="s">
        <v>51</v>
      </c>
      <c r="G552" s="40">
        <v>2</v>
      </c>
      <c r="H552" s="40">
        <v>2</v>
      </c>
      <c r="I552" s="60">
        <v>1113.4000000000001</v>
      </c>
      <c r="J552" s="60">
        <v>953.5</v>
      </c>
      <c r="K552" s="61">
        <v>40</v>
      </c>
      <c r="L552" s="49">
        <v>84693.09</v>
      </c>
      <c r="M552" s="49">
        <v>0</v>
      </c>
      <c r="N552" s="49">
        <v>0</v>
      </c>
      <c r="O552" s="49">
        <f>ROUND(N552*0.45,2)</f>
        <v>0</v>
      </c>
      <c r="P552" s="49">
        <f t="shared" ref="P552:P559" si="88">L552-(M552+N552+O552)</f>
        <v>84693.09</v>
      </c>
      <c r="Q552" s="49">
        <f t="shared" ref="Q552:Q560" si="89">L552/J552</f>
        <v>88.823377031987405</v>
      </c>
      <c r="R552" s="49">
        <v>10225.51</v>
      </c>
      <c r="S552" s="62">
        <v>43100</v>
      </c>
    </row>
    <row r="553" spans="1:19" s="199" customFormat="1" ht="30" hidden="1" x14ac:dyDescent="0.25">
      <c r="A553" s="37">
        <v>501</v>
      </c>
      <c r="B553" s="57" t="s">
        <v>1170</v>
      </c>
      <c r="C553" s="58">
        <v>1975</v>
      </c>
      <c r="D553" s="40">
        <v>0</v>
      </c>
      <c r="E553" s="59" t="s">
        <v>1514</v>
      </c>
      <c r="F553" s="124" t="s">
        <v>51</v>
      </c>
      <c r="G553" s="40">
        <v>2</v>
      </c>
      <c r="H553" s="40">
        <v>2</v>
      </c>
      <c r="I553" s="60">
        <v>1127.3</v>
      </c>
      <c r="J553" s="60">
        <v>970.3</v>
      </c>
      <c r="K553" s="61">
        <v>37</v>
      </c>
      <c r="L553" s="49">
        <v>1377050.13</v>
      </c>
      <c r="M553" s="49">
        <v>0</v>
      </c>
      <c r="N553" s="49">
        <v>0</v>
      </c>
      <c r="O553" s="49">
        <v>0</v>
      </c>
      <c r="P553" s="49">
        <f t="shared" si="88"/>
        <v>1377050.13</v>
      </c>
      <c r="Q553" s="49">
        <f t="shared" si="89"/>
        <v>1419.2003813253632</v>
      </c>
      <c r="R553" s="49">
        <v>10225.51</v>
      </c>
      <c r="S553" s="62">
        <v>43100</v>
      </c>
    </row>
    <row r="554" spans="1:19" s="199" customFormat="1" ht="30" hidden="1" x14ac:dyDescent="0.25">
      <c r="A554" s="37">
        <v>502</v>
      </c>
      <c r="B554" s="57" t="s">
        <v>1169</v>
      </c>
      <c r="C554" s="58">
        <v>1982</v>
      </c>
      <c r="D554" s="40">
        <v>0</v>
      </c>
      <c r="E554" s="59" t="s">
        <v>1514</v>
      </c>
      <c r="F554" s="124" t="s">
        <v>51</v>
      </c>
      <c r="G554" s="40">
        <v>2</v>
      </c>
      <c r="H554" s="40">
        <v>3</v>
      </c>
      <c r="I554" s="60">
        <v>1321.4</v>
      </c>
      <c r="J554" s="60">
        <v>1156.0999999999999</v>
      </c>
      <c r="K554" s="61">
        <v>43</v>
      </c>
      <c r="L554" s="49">
        <v>225078.68</v>
      </c>
      <c r="M554" s="49">
        <v>0</v>
      </c>
      <c r="N554" s="49">
        <v>0</v>
      </c>
      <c r="O554" s="49">
        <f>ROUND(N554*0.45,2)</f>
        <v>0</v>
      </c>
      <c r="P554" s="49">
        <f t="shared" si="88"/>
        <v>225078.68</v>
      </c>
      <c r="Q554" s="49">
        <f t="shared" si="89"/>
        <v>194.68789897067728</v>
      </c>
      <c r="R554" s="49">
        <v>10225.51</v>
      </c>
      <c r="S554" s="62">
        <v>43100</v>
      </c>
    </row>
    <row r="555" spans="1:19" s="199" customFormat="1" ht="30" hidden="1" x14ac:dyDescent="0.25">
      <c r="A555" s="37">
        <v>503</v>
      </c>
      <c r="B555" s="57" t="s">
        <v>1171</v>
      </c>
      <c r="C555" s="58">
        <v>1982</v>
      </c>
      <c r="D555" s="40">
        <v>0</v>
      </c>
      <c r="E555" s="59" t="s">
        <v>1514</v>
      </c>
      <c r="F555" s="124" t="s">
        <v>51</v>
      </c>
      <c r="G555" s="40">
        <v>2</v>
      </c>
      <c r="H555" s="40">
        <v>3</v>
      </c>
      <c r="I555" s="60">
        <v>922.1</v>
      </c>
      <c r="J555" s="60">
        <v>767.1</v>
      </c>
      <c r="K555" s="61">
        <v>38</v>
      </c>
      <c r="L555" s="49">
        <v>64454.080000000002</v>
      </c>
      <c r="M555" s="49">
        <v>0</v>
      </c>
      <c r="N555" s="49">
        <v>0</v>
      </c>
      <c r="O555" s="49">
        <v>0</v>
      </c>
      <c r="P555" s="49">
        <f t="shared" si="88"/>
        <v>64454.080000000002</v>
      </c>
      <c r="Q555" s="49">
        <f t="shared" si="89"/>
        <v>84.023047842523795</v>
      </c>
      <c r="R555" s="49">
        <v>10225.51</v>
      </c>
      <c r="S555" s="62">
        <v>43100</v>
      </c>
    </row>
    <row r="556" spans="1:19" s="199" customFormat="1" ht="30" hidden="1" x14ac:dyDescent="0.25">
      <c r="A556" s="37">
        <v>504</v>
      </c>
      <c r="B556" s="57" t="s">
        <v>482</v>
      </c>
      <c r="C556" s="58">
        <v>1978</v>
      </c>
      <c r="D556" s="40">
        <v>0</v>
      </c>
      <c r="E556" s="59" t="s">
        <v>1514</v>
      </c>
      <c r="F556" s="124" t="s">
        <v>51</v>
      </c>
      <c r="G556" s="40">
        <v>2</v>
      </c>
      <c r="H556" s="40">
        <v>2</v>
      </c>
      <c r="I556" s="60">
        <v>595.20000000000005</v>
      </c>
      <c r="J556" s="60">
        <v>518.5</v>
      </c>
      <c r="K556" s="61">
        <v>26</v>
      </c>
      <c r="L556" s="49">
        <v>41086.639999999999</v>
      </c>
      <c r="M556" s="49">
        <v>0</v>
      </c>
      <c r="N556" s="49">
        <v>0</v>
      </c>
      <c r="O556" s="49">
        <v>0</v>
      </c>
      <c r="P556" s="49">
        <f t="shared" si="88"/>
        <v>41086.639999999999</v>
      </c>
      <c r="Q556" s="49">
        <f t="shared" si="89"/>
        <v>79.241350048216006</v>
      </c>
      <c r="R556" s="49">
        <v>10225.51</v>
      </c>
      <c r="S556" s="62">
        <v>43100</v>
      </c>
    </row>
    <row r="557" spans="1:19" s="199" customFormat="1" ht="30" hidden="1" x14ac:dyDescent="0.25">
      <c r="A557" s="37">
        <v>505</v>
      </c>
      <c r="B557" s="57" t="s">
        <v>483</v>
      </c>
      <c r="C557" s="58">
        <v>1980</v>
      </c>
      <c r="D557" s="40">
        <v>0</v>
      </c>
      <c r="E557" s="59" t="s">
        <v>1514</v>
      </c>
      <c r="F557" s="124" t="s">
        <v>51</v>
      </c>
      <c r="G557" s="40">
        <v>1</v>
      </c>
      <c r="H557" s="40">
        <v>1</v>
      </c>
      <c r="I557" s="60">
        <v>184.6</v>
      </c>
      <c r="J557" s="60">
        <v>184.6</v>
      </c>
      <c r="K557" s="61">
        <v>13</v>
      </c>
      <c r="L557" s="49">
        <v>20270.55</v>
      </c>
      <c r="M557" s="49">
        <v>0</v>
      </c>
      <c r="N557" s="49">
        <v>0</v>
      </c>
      <c r="O557" s="49">
        <f>ROUND(N557*0.45,2)</f>
        <v>0</v>
      </c>
      <c r="P557" s="49">
        <f t="shared" si="88"/>
        <v>20270.55</v>
      </c>
      <c r="Q557" s="49">
        <f t="shared" si="89"/>
        <v>109.80796316359697</v>
      </c>
      <c r="R557" s="49">
        <v>10225.51</v>
      </c>
      <c r="S557" s="62">
        <v>43100</v>
      </c>
    </row>
    <row r="558" spans="1:19" s="199" customFormat="1" ht="30" hidden="1" x14ac:dyDescent="0.25">
      <c r="A558" s="37">
        <v>506</v>
      </c>
      <c r="B558" s="57" t="s">
        <v>484</v>
      </c>
      <c r="C558" s="58">
        <v>1981</v>
      </c>
      <c r="D558" s="40">
        <v>0</v>
      </c>
      <c r="E558" s="59" t="s">
        <v>1514</v>
      </c>
      <c r="F558" s="124" t="s">
        <v>51</v>
      </c>
      <c r="G558" s="40">
        <v>2</v>
      </c>
      <c r="H558" s="40">
        <v>3</v>
      </c>
      <c r="I558" s="60">
        <v>840.5</v>
      </c>
      <c r="J558" s="60">
        <v>757.9</v>
      </c>
      <c r="K558" s="61">
        <v>37</v>
      </c>
      <c r="L558" s="49">
        <v>24425.82</v>
      </c>
      <c r="M558" s="49">
        <v>0</v>
      </c>
      <c r="N558" s="49">
        <v>0</v>
      </c>
      <c r="O558" s="49">
        <f>ROUND(L558*0.045,2)</f>
        <v>1099.1600000000001</v>
      </c>
      <c r="P558" s="49">
        <f t="shared" si="88"/>
        <v>23326.66</v>
      </c>
      <c r="Q558" s="49">
        <f t="shared" si="89"/>
        <v>32.228288692439634</v>
      </c>
      <c r="R558" s="49">
        <v>10225.51</v>
      </c>
      <c r="S558" s="62">
        <v>43100</v>
      </c>
    </row>
    <row r="559" spans="1:19" s="199" customFormat="1" ht="30" hidden="1" x14ac:dyDescent="0.25">
      <c r="A559" s="37">
        <v>507</v>
      </c>
      <c r="B559" s="57" t="s">
        <v>485</v>
      </c>
      <c r="C559" s="58">
        <v>1978</v>
      </c>
      <c r="D559" s="40">
        <v>0</v>
      </c>
      <c r="E559" s="59" t="s">
        <v>1514</v>
      </c>
      <c r="F559" s="124" t="s">
        <v>51</v>
      </c>
      <c r="G559" s="40">
        <v>2</v>
      </c>
      <c r="H559" s="40">
        <v>3</v>
      </c>
      <c r="I559" s="60">
        <v>824.1</v>
      </c>
      <c r="J559" s="60">
        <v>720.1</v>
      </c>
      <c r="K559" s="61">
        <v>40</v>
      </c>
      <c r="L559" s="49">
        <v>1604613.9</v>
      </c>
      <c r="M559" s="49">
        <v>0</v>
      </c>
      <c r="N559" s="49">
        <v>0</v>
      </c>
      <c r="O559" s="49">
        <f>ROUND(L559*0.045,2)</f>
        <v>72207.63</v>
      </c>
      <c r="P559" s="49">
        <f t="shared" si="88"/>
        <v>1532406.27</v>
      </c>
      <c r="Q559" s="49">
        <f t="shared" si="89"/>
        <v>2228.3209276489374</v>
      </c>
      <c r="R559" s="49">
        <v>10225.51</v>
      </c>
      <c r="S559" s="62">
        <v>43100</v>
      </c>
    </row>
    <row r="560" spans="1:19" s="90" customFormat="1" ht="14.25" hidden="1" x14ac:dyDescent="0.25">
      <c r="A560" s="48"/>
      <c r="B560" s="114" t="s">
        <v>486</v>
      </c>
      <c r="C560" s="114"/>
      <c r="D560" s="48"/>
      <c r="E560" s="100"/>
      <c r="F560" s="48"/>
      <c r="G560" s="48"/>
      <c r="H560" s="48"/>
      <c r="I560" s="48">
        <f t="shared" ref="I560:P560" si="90">ROUND(SUM(I552:I559),2)</f>
        <v>6928.6</v>
      </c>
      <c r="J560" s="48">
        <f t="shared" si="90"/>
        <v>6028.1</v>
      </c>
      <c r="K560" s="130">
        <f t="shared" si="90"/>
        <v>274</v>
      </c>
      <c r="L560" s="48">
        <f>ROUND(SUM(L552:L559),2)</f>
        <v>3441672.89</v>
      </c>
      <c r="M560" s="48">
        <f t="shared" si="90"/>
        <v>0</v>
      </c>
      <c r="N560" s="48">
        <f t="shared" si="90"/>
        <v>0</v>
      </c>
      <c r="O560" s="48">
        <f t="shared" si="90"/>
        <v>73306.789999999994</v>
      </c>
      <c r="P560" s="48">
        <f t="shared" si="90"/>
        <v>3368366.1</v>
      </c>
      <c r="Q560" s="48">
        <f t="shared" si="89"/>
        <v>570.93825417627443</v>
      </c>
      <c r="R560" s="48"/>
      <c r="S560" s="48"/>
    </row>
    <row r="561" spans="1:19" s="90" customFormat="1" x14ac:dyDescent="0.25">
      <c r="A561" s="40"/>
      <c r="B561" s="50" t="s">
        <v>811</v>
      </c>
      <c r="C561" s="52"/>
      <c r="D561" s="53"/>
      <c r="E561" s="56"/>
      <c r="F561" s="53"/>
      <c r="G561" s="53"/>
      <c r="H561" s="53"/>
      <c r="I561" s="48"/>
      <c r="J561" s="48"/>
      <c r="K561" s="130"/>
      <c r="L561" s="48"/>
      <c r="M561" s="48"/>
      <c r="N561" s="48"/>
      <c r="O561" s="48"/>
      <c r="P561" s="48"/>
      <c r="Q561" s="48"/>
      <c r="R561" s="48"/>
      <c r="S561" s="40"/>
    </row>
    <row r="562" spans="1:19" x14ac:dyDescent="0.25">
      <c r="A562" s="40">
        <v>508</v>
      </c>
      <c r="B562" s="57" t="s">
        <v>194</v>
      </c>
      <c r="C562" s="58">
        <v>1987</v>
      </c>
      <c r="D562" s="40">
        <v>0</v>
      </c>
      <c r="E562" s="59" t="s">
        <v>1514</v>
      </c>
      <c r="F562" s="1" t="s">
        <v>28</v>
      </c>
      <c r="G562" s="40">
        <v>3</v>
      </c>
      <c r="H562" s="40">
        <v>3</v>
      </c>
      <c r="I562" s="131">
        <v>1428.56</v>
      </c>
      <c r="J562" s="131">
        <v>1322.06</v>
      </c>
      <c r="K562" s="127">
        <v>70</v>
      </c>
      <c r="L562" s="126">
        <v>3805991.63</v>
      </c>
      <c r="M562" s="126">
        <v>0</v>
      </c>
      <c r="N562" s="126">
        <f t="shared" ref="N562:N563" si="91">ROUND(L562*10%,2)</f>
        <v>380599.16</v>
      </c>
      <c r="O562" s="126">
        <f t="shared" ref="O562:O567" si="92">ROUND(L562*4.5%,2)</f>
        <v>171269.62</v>
      </c>
      <c r="P562" s="126">
        <f t="shared" ref="P562:P567" si="93">L562-(M562+N562+O562)</f>
        <v>3254122.8499999996</v>
      </c>
      <c r="Q562" s="49">
        <f t="shared" ref="Q562:Q568" si="94">L562/J562</f>
        <v>2878.8342662208979</v>
      </c>
      <c r="R562" s="49">
        <v>26754.720000000001</v>
      </c>
      <c r="S562" s="62">
        <v>43100</v>
      </c>
    </row>
    <row r="563" spans="1:19" s="3" customFormat="1" x14ac:dyDescent="0.25">
      <c r="A563" s="40">
        <v>509</v>
      </c>
      <c r="B563" s="57" t="s">
        <v>468</v>
      </c>
      <c r="C563" s="58">
        <v>1991</v>
      </c>
      <c r="D563" s="40">
        <v>0</v>
      </c>
      <c r="E563" s="59" t="s">
        <v>1514</v>
      </c>
      <c r="F563" s="1" t="s">
        <v>28</v>
      </c>
      <c r="G563" s="40">
        <v>5</v>
      </c>
      <c r="H563" s="40">
        <v>8</v>
      </c>
      <c r="I563" s="131">
        <v>6876.33</v>
      </c>
      <c r="J563" s="131">
        <v>6350.06</v>
      </c>
      <c r="K563" s="127">
        <v>303</v>
      </c>
      <c r="L563" s="126">
        <v>25121838.120000001</v>
      </c>
      <c r="M563" s="126">
        <v>0</v>
      </c>
      <c r="N563" s="126">
        <f t="shared" si="91"/>
        <v>2512183.81</v>
      </c>
      <c r="O563" s="126">
        <f t="shared" si="92"/>
        <v>1130482.72</v>
      </c>
      <c r="P563" s="126">
        <f t="shared" si="93"/>
        <v>21479171.59</v>
      </c>
      <c r="Q563" s="49">
        <f t="shared" si="94"/>
        <v>3956.1575985108802</v>
      </c>
      <c r="R563" s="49">
        <v>26754.720000000001</v>
      </c>
      <c r="S563" s="62">
        <v>43100</v>
      </c>
    </row>
    <row r="564" spans="1:19" s="3" customFormat="1" x14ac:dyDescent="0.25">
      <c r="A564" s="40">
        <v>510</v>
      </c>
      <c r="B564" s="57" t="s">
        <v>224</v>
      </c>
      <c r="C564" s="58">
        <v>1986</v>
      </c>
      <c r="D564" s="40">
        <v>0</v>
      </c>
      <c r="E564" s="59" t="s">
        <v>1514</v>
      </c>
      <c r="F564" s="1" t="s">
        <v>28</v>
      </c>
      <c r="G564" s="40">
        <v>5</v>
      </c>
      <c r="H564" s="40">
        <v>5</v>
      </c>
      <c r="I564" s="131">
        <v>4959.8999999999996</v>
      </c>
      <c r="J564" s="131">
        <v>4557.7</v>
      </c>
      <c r="K564" s="127">
        <v>197</v>
      </c>
      <c r="L564" s="126">
        <v>19450838.399999999</v>
      </c>
      <c r="M564" s="126">
        <v>0</v>
      </c>
      <c r="N564" s="126">
        <v>1945083.85</v>
      </c>
      <c r="O564" s="126">
        <f t="shared" si="92"/>
        <v>875287.73</v>
      </c>
      <c r="P564" s="126">
        <f t="shared" si="93"/>
        <v>16630466.819999998</v>
      </c>
      <c r="Q564" s="49">
        <f t="shared" si="94"/>
        <v>4267.6872984180618</v>
      </c>
      <c r="R564" s="49">
        <v>26754.720000000001</v>
      </c>
      <c r="S564" s="62">
        <v>43100</v>
      </c>
    </row>
    <row r="565" spans="1:19" s="3" customFormat="1" x14ac:dyDescent="0.25">
      <c r="A565" s="40">
        <v>511</v>
      </c>
      <c r="B565" s="57" t="s">
        <v>228</v>
      </c>
      <c r="C565" s="58">
        <v>1987</v>
      </c>
      <c r="D565" s="40">
        <v>0</v>
      </c>
      <c r="E565" s="59" t="s">
        <v>1514</v>
      </c>
      <c r="F565" s="1" t="s">
        <v>28</v>
      </c>
      <c r="G565" s="40">
        <v>5</v>
      </c>
      <c r="H565" s="40">
        <v>6</v>
      </c>
      <c r="I565" s="131">
        <v>4988.8999999999996</v>
      </c>
      <c r="J565" s="131">
        <v>4583.8500000000004</v>
      </c>
      <c r="K565" s="127">
        <v>226</v>
      </c>
      <c r="L565" s="126">
        <v>20922544.489999998</v>
      </c>
      <c r="M565" s="126">
        <v>0</v>
      </c>
      <c r="N565" s="126">
        <v>2092254.47</v>
      </c>
      <c r="O565" s="126">
        <v>941514.51</v>
      </c>
      <c r="P565" s="126">
        <f t="shared" si="93"/>
        <v>17888775.509999998</v>
      </c>
      <c r="Q565" s="49">
        <f t="shared" si="94"/>
        <v>4564.4042649737657</v>
      </c>
      <c r="R565" s="49">
        <v>26754.720000000001</v>
      </c>
      <c r="S565" s="62">
        <v>43100</v>
      </c>
    </row>
    <row r="566" spans="1:19" s="3" customFormat="1" x14ac:dyDescent="0.25">
      <c r="A566" s="40">
        <v>512</v>
      </c>
      <c r="B566" s="57" t="s">
        <v>469</v>
      </c>
      <c r="C566" s="58">
        <v>1988</v>
      </c>
      <c r="D566" s="40">
        <v>0</v>
      </c>
      <c r="E566" s="59" t="s">
        <v>1514</v>
      </c>
      <c r="F566" s="1" t="s">
        <v>28</v>
      </c>
      <c r="G566" s="40">
        <v>5</v>
      </c>
      <c r="H566" s="40">
        <v>5</v>
      </c>
      <c r="I566" s="131">
        <v>3556</v>
      </c>
      <c r="J566" s="131">
        <v>3240</v>
      </c>
      <c r="K566" s="127">
        <v>162</v>
      </c>
      <c r="L566" s="126">
        <v>15973947.25</v>
      </c>
      <c r="M566" s="126">
        <v>0</v>
      </c>
      <c r="N566" s="126">
        <v>1597394.72</v>
      </c>
      <c r="O566" s="126">
        <v>718827.65</v>
      </c>
      <c r="P566" s="126">
        <f t="shared" si="93"/>
        <v>13657724.879999999</v>
      </c>
      <c r="Q566" s="49">
        <f t="shared" si="94"/>
        <v>4930.2306327160495</v>
      </c>
      <c r="R566" s="49">
        <v>26754.720000000001</v>
      </c>
      <c r="S566" s="62">
        <v>43100</v>
      </c>
    </row>
    <row r="567" spans="1:19" s="3" customFormat="1" x14ac:dyDescent="0.25">
      <c r="A567" s="40">
        <v>513</v>
      </c>
      <c r="B567" s="57" t="s">
        <v>470</v>
      </c>
      <c r="C567" s="58">
        <v>1986</v>
      </c>
      <c r="D567" s="40">
        <v>0</v>
      </c>
      <c r="E567" s="59" t="s">
        <v>1514</v>
      </c>
      <c r="F567" s="1" t="s">
        <v>28</v>
      </c>
      <c r="G567" s="40">
        <v>2</v>
      </c>
      <c r="H567" s="40">
        <v>1</v>
      </c>
      <c r="I567" s="131">
        <v>609.5</v>
      </c>
      <c r="J567" s="131">
        <v>532.29999999999995</v>
      </c>
      <c r="K567" s="127">
        <v>16</v>
      </c>
      <c r="L567" s="126">
        <v>3623001.47</v>
      </c>
      <c r="M567" s="126">
        <v>0</v>
      </c>
      <c r="N567" s="126">
        <v>362300.14</v>
      </c>
      <c r="O567" s="126">
        <f t="shared" si="92"/>
        <v>163035.07</v>
      </c>
      <c r="P567" s="126">
        <f t="shared" si="93"/>
        <v>3097666.2600000002</v>
      </c>
      <c r="Q567" s="49">
        <f t="shared" si="94"/>
        <v>6806.3149915461217</v>
      </c>
      <c r="R567" s="49">
        <v>26754.720000000001</v>
      </c>
      <c r="S567" s="62">
        <v>43100</v>
      </c>
    </row>
    <row r="568" spans="1:19" s="90" customFormat="1" ht="14.25" x14ac:dyDescent="0.25">
      <c r="A568" s="53"/>
      <c r="B568" s="55" t="s">
        <v>471</v>
      </c>
      <c r="C568" s="55"/>
      <c r="D568" s="53"/>
      <c r="E568" s="56"/>
      <c r="F568" s="53"/>
      <c r="G568" s="53"/>
      <c r="H568" s="53"/>
      <c r="I568" s="47">
        <f>SUM(I562:I567)</f>
        <v>22419.19</v>
      </c>
      <c r="J568" s="47">
        <f>SUM(J562:J567)</f>
        <v>20585.969999999998</v>
      </c>
      <c r="K568" s="42">
        <f>SUM(K562:K567)</f>
        <v>974</v>
      </c>
      <c r="L568" s="47">
        <f>ROUND(SUM(L562:L567),2)</f>
        <v>88898161.359999999</v>
      </c>
      <c r="M568" s="47">
        <f>ROUND(SUM(M562:M567),2)</f>
        <v>0</v>
      </c>
      <c r="N568" s="47">
        <v>8889816.1500000004</v>
      </c>
      <c r="O568" s="47">
        <f>ROUND(SUM(O562:O567),2)</f>
        <v>4000417.3</v>
      </c>
      <c r="P568" s="47">
        <f>ROUND(SUM(P562:P567),2)</f>
        <v>76007927.909999996</v>
      </c>
      <c r="Q568" s="48">
        <f t="shared" si="94"/>
        <v>4318.385840453474</v>
      </c>
      <c r="R568" s="48"/>
      <c r="S568" s="47"/>
    </row>
    <row r="569" spans="1:19" s="202" customFormat="1" x14ac:dyDescent="0.25">
      <c r="A569" s="55" t="s">
        <v>489</v>
      </c>
      <c r="B569" s="55"/>
      <c r="C569" s="55"/>
      <c r="D569" s="55"/>
      <c r="E569" s="128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</row>
    <row r="570" spans="1:19" s="116" customFormat="1" hidden="1" x14ac:dyDescent="0.25">
      <c r="A570" s="53">
        <f>A1237</f>
        <v>624</v>
      </c>
      <c r="B570" s="50" t="s">
        <v>490</v>
      </c>
      <c r="C570" s="51"/>
      <c r="D570" s="52"/>
      <c r="E570" s="46"/>
      <c r="F570" s="40"/>
      <c r="G570" s="40"/>
      <c r="H570" s="40"/>
      <c r="I570" s="47">
        <f t="shared" ref="I570:P570" si="95">ROUND(SUM(I576+I596+I604+I636+I664+I688+I751+I770+I841+I847+I869+I873+I881+I893+I920+I1054+I1081+I1105+I1116+I1214+I1227+I1239),2)</f>
        <v>2806376.57</v>
      </c>
      <c r="J570" s="47">
        <f t="shared" si="95"/>
        <v>2300941.75</v>
      </c>
      <c r="K570" s="42">
        <f t="shared" si="95"/>
        <v>120057</v>
      </c>
      <c r="L570" s="47">
        <f t="shared" si="95"/>
        <v>6389926093.1599998</v>
      </c>
      <c r="M570" s="47">
        <f t="shared" si="95"/>
        <v>0</v>
      </c>
      <c r="N570" s="47">
        <f t="shared" si="95"/>
        <v>87780168.909999996</v>
      </c>
      <c r="O570" s="47">
        <f t="shared" si="95"/>
        <v>50203803.899999999</v>
      </c>
      <c r="P570" s="47">
        <f t="shared" si="95"/>
        <v>6251942120.3500004</v>
      </c>
      <c r="Q570" s="48">
        <f>L570/J570</f>
        <v>2777.0916378739271</v>
      </c>
      <c r="R570" s="49"/>
      <c r="S570" s="40"/>
    </row>
    <row r="571" spans="1:19" s="3" customFormat="1" hidden="1" x14ac:dyDescent="0.25">
      <c r="A571" s="40"/>
      <c r="B571" s="55" t="s">
        <v>491</v>
      </c>
      <c r="C571" s="55"/>
      <c r="D571" s="40"/>
      <c r="E571" s="41"/>
      <c r="F571" s="40"/>
      <c r="G571" s="40"/>
      <c r="H571" s="40"/>
      <c r="I571" s="40"/>
      <c r="J571" s="40"/>
      <c r="K571" s="40"/>
      <c r="L571" s="49"/>
      <c r="M571" s="49"/>
      <c r="N571" s="49"/>
      <c r="O571" s="49"/>
      <c r="P571" s="49"/>
      <c r="Q571" s="49"/>
      <c r="R571" s="49"/>
      <c r="S571" s="40"/>
    </row>
    <row r="572" spans="1:19" s="3" customFormat="1" hidden="1" x14ac:dyDescent="0.25">
      <c r="A572" s="40">
        <v>1</v>
      </c>
      <c r="B572" s="57" t="s">
        <v>492</v>
      </c>
      <c r="C572" s="58">
        <v>1987</v>
      </c>
      <c r="D572" s="40">
        <v>0</v>
      </c>
      <c r="E572" s="59" t="s">
        <v>1514</v>
      </c>
      <c r="F572" s="1" t="s">
        <v>28</v>
      </c>
      <c r="G572" s="40">
        <v>5</v>
      </c>
      <c r="H572" s="40">
        <v>4</v>
      </c>
      <c r="I572" s="60">
        <v>3553.5</v>
      </c>
      <c r="J572" s="60">
        <v>3156.45</v>
      </c>
      <c r="K572" s="61">
        <v>166</v>
      </c>
      <c r="L572" s="49">
        <v>4607571.6900000004</v>
      </c>
      <c r="M572" s="126">
        <v>0</v>
      </c>
      <c r="N572" s="49">
        <v>132205.70000000001</v>
      </c>
      <c r="O572" s="49">
        <v>269056.12</v>
      </c>
      <c r="P572" s="49">
        <f>L572-(M572+N572+O572)</f>
        <v>4206309.87</v>
      </c>
      <c r="Q572" s="49">
        <f>L572/J573</f>
        <v>1442.7064815104738</v>
      </c>
      <c r="R572" s="49">
        <v>16373.82</v>
      </c>
      <c r="S572" s="62">
        <v>43465</v>
      </c>
    </row>
    <row r="573" spans="1:19" s="3" customFormat="1" hidden="1" x14ac:dyDescent="0.25">
      <c r="A573" s="40">
        <v>2</v>
      </c>
      <c r="B573" s="57" t="s">
        <v>493</v>
      </c>
      <c r="C573" s="58">
        <v>1986</v>
      </c>
      <c r="D573" s="40">
        <v>0</v>
      </c>
      <c r="E573" s="59" t="s">
        <v>1514</v>
      </c>
      <c r="F573" s="1" t="s">
        <v>28</v>
      </c>
      <c r="G573" s="40">
        <v>5</v>
      </c>
      <c r="H573" s="40">
        <v>4</v>
      </c>
      <c r="I573" s="60">
        <v>3355.1</v>
      </c>
      <c r="J573" s="60">
        <v>3193.7</v>
      </c>
      <c r="K573" s="61">
        <v>149</v>
      </c>
      <c r="L573" s="49">
        <v>30187922.84</v>
      </c>
      <c r="M573" s="126">
        <v>0</v>
      </c>
      <c r="N573" s="49">
        <f>ROUND(L573*10%,2)</f>
        <v>3018792.28</v>
      </c>
      <c r="O573" s="49">
        <v>963564.85</v>
      </c>
      <c r="P573" s="49">
        <f>L573-(M573+N573+O573)</f>
        <v>26205565.710000001</v>
      </c>
      <c r="Q573" s="49">
        <f>L573/J574</f>
        <v>9335.4123264372083</v>
      </c>
      <c r="R573" s="49">
        <v>16373.82</v>
      </c>
      <c r="S573" s="62">
        <v>43465</v>
      </c>
    </row>
    <row r="574" spans="1:19" s="3" customFormat="1" hidden="1" x14ac:dyDescent="0.25">
      <c r="A574" s="40">
        <v>3</v>
      </c>
      <c r="B574" s="57" t="s">
        <v>494</v>
      </c>
      <c r="C574" s="58">
        <v>1984</v>
      </c>
      <c r="D574" s="40">
        <v>0</v>
      </c>
      <c r="E574" s="59" t="s">
        <v>1514</v>
      </c>
      <c r="F574" s="1" t="s">
        <v>28</v>
      </c>
      <c r="G574" s="40">
        <v>5</v>
      </c>
      <c r="H574" s="40">
        <v>4</v>
      </c>
      <c r="I574" s="60">
        <v>3549.9</v>
      </c>
      <c r="J574" s="60">
        <v>3233.7</v>
      </c>
      <c r="K574" s="61">
        <v>159</v>
      </c>
      <c r="L574" s="49">
        <v>7430510.9699999997</v>
      </c>
      <c r="M574" s="126">
        <v>0</v>
      </c>
      <c r="N574" s="49">
        <v>0</v>
      </c>
      <c r="O574" s="49">
        <v>243233.56</v>
      </c>
      <c r="P574" s="49">
        <f>L574-(M574+N574+O574)</f>
        <v>7187277.4100000001</v>
      </c>
      <c r="Q574" s="49">
        <f>L574/J575</f>
        <v>1625.7545060715456</v>
      </c>
      <c r="R574" s="49">
        <v>16373.82</v>
      </c>
      <c r="S574" s="62">
        <v>43465</v>
      </c>
    </row>
    <row r="575" spans="1:19" s="3" customFormat="1" hidden="1" x14ac:dyDescent="0.25">
      <c r="A575" s="40">
        <v>4</v>
      </c>
      <c r="B575" s="57" t="s">
        <v>495</v>
      </c>
      <c r="C575" s="58">
        <v>1986</v>
      </c>
      <c r="D575" s="40">
        <v>0</v>
      </c>
      <c r="E575" s="59" t="s">
        <v>1514</v>
      </c>
      <c r="F575" s="1" t="s">
        <v>28</v>
      </c>
      <c r="G575" s="40">
        <v>5</v>
      </c>
      <c r="H575" s="40">
        <v>6</v>
      </c>
      <c r="I575" s="60">
        <v>5021.6000000000004</v>
      </c>
      <c r="J575" s="60">
        <v>4570.5</v>
      </c>
      <c r="K575" s="61">
        <v>257</v>
      </c>
      <c r="L575" s="49">
        <v>21607723.68</v>
      </c>
      <c r="M575" s="126">
        <v>0</v>
      </c>
      <c r="N575" s="49">
        <f>ROUND(L575*10%,2)</f>
        <v>2160772.37</v>
      </c>
      <c r="O575" s="49">
        <v>1276745.47</v>
      </c>
      <c r="P575" s="49">
        <f>L575-(M575+N575+O575)</f>
        <v>18170205.84</v>
      </c>
      <c r="Q575" s="49">
        <f>L575/J580</f>
        <v>44187.573987730058</v>
      </c>
      <c r="R575" s="49">
        <v>16373.82</v>
      </c>
      <c r="S575" s="62">
        <v>43465</v>
      </c>
    </row>
    <row r="576" spans="1:19" s="73" customFormat="1" ht="14.25" hidden="1" x14ac:dyDescent="0.25">
      <c r="A576" s="53"/>
      <c r="B576" s="65" t="s">
        <v>496</v>
      </c>
      <c r="C576" s="66"/>
      <c r="D576" s="53"/>
      <c r="E576" s="56"/>
      <c r="F576" s="53"/>
      <c r="G576" s="53"/>
      <c r="H576" s="53"/>
      <c r="I576" s="63">
        <f t="shared" ref="I576:P576" si="96">ROUND(SUM(I572:I575),2)</f>
        <v>15480.1</v>
      </c>
      <c r="J576" s="63">
        <f>ROUND(SUM(J572:J575),2)</f>
        <v>14154.35</v>
      </c>
      <c r="K576" s="42">
        <f t="shared" si="96"/>
        <v>731</v>
      </c>
      <c r="L576" s="47">
        <f>ROUND(SUM(L572:L575),2)</f>
        <v>63833729.18</v>
      </c>
      <c r="M576" s="47">
        <f t="shared" si="96"/>
        <v>0</v>
      </c>
      <c r="N576" s="47">
        <f t="shared" si="96"/>
        <v>5311770.3499999996</v>
      </c>
      <c r="O576" s="47">
        <f t="shared" si="96"/>
        <v>2752600</v>
      </c>
      <c r="P576" s="47">
        <f t="shared" si="96"/>
        <v>55769358.829999998</v>
      </c>
      <c r="Q576" s="48">
        <f>L576/J576</f>
        <v>4509.8311953569046</v>
      </c>
      <c r="R576" s="48"/>
      <c r="S576" s="64"/>
    </row>
    <row r="577" spans="1:19" s="3" customFormat="1" hidden="1" x14ac:dyDescent="0.25">
      <c r="A577" s="40"/>
      <c r="B577" s="50" t="s">
        <v>64</v>
      </c>
      <c r="C577" s="52"/>
      <c r="D577" s="53"/>
      <c r="E577" s="56"/>
      <c r="F577" s="40"/>
      <c r="G577" s="40"/>
      <c r="H577" s="40"/>
      <c r="I577" s="40"/>
      <c r="J577" s="40"/>
      <c r="K577" s="127"/>
      <c r="L577" s="49"/>
      <c r="M577" s="49"/>
      <c r="N577" s="49"/>
      <c r="O577" s="49"/>
      <c r="P577" s="49"/>
      <c r="Q577" s="49"/>
      <c r="R577" s="49"/>
      <c r="S577" s="40"/>
    </row>
    <row r="578" spans="1:19" s="3" customFormat="1" hidden="1" x14ac:dyDescent="0.25">
      <c r="A578" s="40">
        <v>5</v>
      </c>
      <c r="B578" s="92" t="s">
        <v>56</v>
      </c>
      <c r="C578" s="41">
        <v>1972</v>
      </c>
      <c r="D578" s="41">
        <v>0</v>
      </c>
      <c r="E578" s="59" t="s">
        <v>1514</v>
      </c>
      <c r="F578" s="1" t="s">
        <v>51</v>
      </c>
      <c r="G578" s="41">
        <v>2</v>
      </c>
      <c r="H578" s="41">
        <v>2</v>
      </c>
      <c r="I578" s="94">
        <v>551.70000000000005</v>
      </c>
      <c r="J578" s="94">
        <v>504.06</v>
      </c>
      <c r="K578" s="95">
        <v>16</v>
      </c>
      <c r="L578" s="96">
        <v>761718.09</v>
      </c>
      <c r="M578" s="49">
        <v>0</v>
      </c>
      <c r="N578" s="49">
        <v>0</v>
      </c>
      <c r="O578" s="49">
        <v>0</v>
      </c>
      <c r="P578" s="49">
        <f t="shared" ref="P578:P595" si="97">L578-(M578+N578+O578)</f>
        <v>761718.09</v>
      </c>
      <c r="Q578" s="49">
        <f t="shared" ref="Q578:Q596" si="98">L578/J578</f>
        <v>1511.1655160099988</v>
      </c>
      <c r="R578" s="96">
        <v>11802.64</v>
      </c>
      <c r="S578" s="62">
        <v>43465</v>
      </c>
    </row>
    <row r="579" spans="1:19" s="3" customFormat="1" hidden="1" x14ac:dyDescent="0.25">
      <c r="A579" s="40">
        <v>6</v>
      </c>
      <c r="B579" s="92" t="s">
        <v>58</v>
      </c>
      <c r="C579" s="41">
        <v>1972</v>
      </c>
      <c r="D579" s="41">
        <v>0</v>
      </c>
      <c r="E579" s="59" t="s">
        <v>1514</v>
      </c>
      <c r="F579" s="1" t="s">
        <v>51</v>
      </c>
      <c r="G579" s="41">
        <v>2</v>
      </c>
      <c r="H579" s="41">
        <v>2</v>
      </c>
      <c r="I579" s="94">
        <v>536.29999999999995</v>
      </c>
      <c r="J579" s="94">
        <v>493.1</v>
      </c>
      <c r="K579" s="95">
        <v>26</v>
      </c>
      <c r="L579" s="96">
        <v>671248.9</v>
      </c>
      <c r="M579" s="49">
        <v>0</v>
      </c>
      <c r="N579" s="49">
        <v>0</v>
      </c>
      <c r="O579" s="49">
        <v>0</v>
      </c>
      <c r="P579" s="49">
        <f t="shared" si="97"/>
        <v>671248.9</v>
      </c>
      <c r="Q579" s="49">
        <f t="shared" si="98"/>
        <v>1361.2835124721153</v>
      </c>
      <c r="R579" s="96">
        <v>11802.64</v>
      </c>
      <c r="S579" s="62">
        <v>43465</v>
      </c>
    </row>
    <row r="580" spans="1:19" s="6" customFormat="1" hidden="1" x14ac:dyDescent="0.25">
      <c r="A580" s="40">
        <v>7</v>
      </c>
      <c r="B580" s="57" t="s">
        <v>497</v>
      </c>
      <c r="C580" s="40">
        <v>1975</v>
      </c>
      <c r="D580" s="40">
        <v>0</v>
      </c>
      <c r="E580" s="59" t="s">
        <v>1514</v>
      </c>
      <c r="F580" s="1" t="s">
        <v>51</v>
      </c>
      <c r="G580" s="40">
        <v>2</v>
      </c>
      <c r="H580" s="40">
        <v>2</v>
      </c>
      <c r="I580" s="60">
        <v>535.79999999999995</v>
      </c>
      <c r="J580" s="60">
        <v>489</v>
      </c>
      <c r="K580" s="61">
        <v>18</v>
      </c>
      <c r="L580" s="49">
        <v>1112820.98</v>
      </c>
      <c r="M580" s="49">
        <v>0</v>
      </c>
      <c r="N580" s="49">
        <v>0</v>
      </c>
      <c r="O580" s="49">
        <v>0</v>
      </c>
      <c r="P580" s="49">
        <f t="shared" si="97"/>
        <v>1112820.98</v>
      </c>
      <c r="Q580" s="49">
        <f t="shared" si="98"/>
        <v>2275.7075255623722</v>
      </c>
      <c r="R580" s="96">
        <v>11802.64</v>
      </c>
      <c r="S580" s="62">
        <v>43465</v>
      </c>
    </row>
    <row r="581" spans="1:19" s="6" customFormat="1" hidden="1" x14ac:dyDescent="0.25">
      <c r="A581" s="40">
        <v>8</v>
      </c>
      <c r="B581" s="57" t="s">
        <v>498</v>
      </c>
      <c r="C581" s="40">
        <v>1970</v>
      </c>
      <c r="D581" s="40">
        <v>0</v>
      </c>
      <c r="E581" s="59" t="s">
        <v>1514</v>
      </c>
      <c r="F581" s="1" t="s">
        <v>51</v>
      </c>
      <c r="G581" s="40">
        <v>2</v>
      </c>
      <c r="H581" s="40">
        <v>2</v>
      </c>
      <c r="I581" s="60">
        <v>542</v>
      </c>
      <c r="J581" s="60">
        <v>502.4</v>
      </c>
      <c r="K581" s="61">
        <v>21</v>
      </c>
      <c r="L581" s="49">
        <v>3480943.41</v>
      </c>
      <c r="M581" s="49">
        <v>0</v>
      </c>
      <c r="N581" s="49">
        <v>0</v>
      </c>
      <c r="O581" s="49">
        <v>0</v>
      </c>
      <c r="P581" s="49">
        <f t="shared" si="97"/>
        <v>3480943.41</v>
      </c>
      <c r="Q581" s="49">
        <f t="shared" si="98"/>
        <v>6928.6293988853513</v>
      </c>
      <c r="R581" s="96">
        <v>11802.64</v>
      </c>
      <c r="S581" s="62">
        <v>43465</v>
      </c>
    </row>
    <row r="582" spans="1:19" s="6" customFormat="1" hidden="1" x14ac:dyDescent="0.25">
      <c r="A582" s="40">
        <v>9</v>
      </c>
      <c r="B582" s="57" t="s">
        <v>499</v>
      </c>
      <c r="C582" s="40">
        <v>1972</v>
      </c>
      <c r="D582" s="40">
        <v>0</v>
      </c>
      <c r="E582" s="59" t="s">
        <v>1514</v>
      </c>
      <c r="F582" s="1" t="s">
        <v>51</v>
      </c>
      <c r="G582" s="40">
        <v>2</v>
      </c>
      <c r="H582" s="40">
        <v>2</v>
      </c>
      <c r="I582" s="60">
        <v>542.70000000000005</v>
      </c>
      <c r="J582" s="60">
        <v>505.7</v>
      </c>
      <c r="K582" s="61">
        <v>25</v>
      </c>
      <c r="L582" s="49">
        <v>1113179.7</v>
      </c>
      <c r="M582" s="49">
        <v>0</v>
      </c>
      <c r="N582" s="49">
        <v>0</v>
      </c>
      <c r="O582" s="49">
        <v>0</v>
      </c>
      <c r="P582" s="49">
        <f t="shared" si="97"/>
        <v>1113179.7</v>
      </c>
      <c r="Q582" s="49">
        <f t="shared" si="98"/>
        <v>2201.2649792367015</v>
      </c>
      <c r="R582" s="96">
        <v>11802.64</v>
      </c>
      <c r="S582" s="62">
        <v>43465</v>
      </c>
    </row>
    <row r="583" spans="1:19" s="6" customFormat="1" hidden="1" x14ac:dyDescent="0.25">
      <c r="A583" s="40">
        <v>10</v>
      </c>
      <c r="B583" s="57" t="s">
        <v>500</v>
      </c>
      <c r="C583" s="40">
        <v>1971</v>
      </c>
      <c r="D583" s="40">
        <v>0</v>
      </c>
      <c r="E583" s="59" t="s">
        <v>1514</v>
      </c>
      <c r="F583" s="1" t="s">
        <v>51</v>
      </c>
      <c r="G583" s="40">
        <v>2</v>
      </c>
      <c r="H583" s="40">
        <v>2</v>
      </c>
      <c r="I583" s="60">
        <v>539.70000000000005</v>
      </c>
      <c r="J583" s="60">
        <v>493.9</v>
      </c>
      <c r="K583" s="61">
        <v>20</v>
      </c>
      <c r="L583" s="49">
        <v>3479722.11</v>
      </c>
      <c r="M583" s="49">
        <v>0</v>
      </c>
      <c r="N583" s="49">
        <v>0</v>
      </c>
      <c r="O583" s="49">
        <v>0</v>
      </c>
      <c r="P583" s="49">
        <f t="shared" si="97"/>
        <v>3479722.11</v>
      </c>
      <c r="Q583" s="49">
        <f t="shared" si="98"/>
        <v>7045.398076533711</v>
      </c>
      <c r="R583" s="96">
        <v>11802.64</v>
      </c>
      <c r="S583" s="62">
        <v>43465</v>
      </c>
    </row>
    <row r="584" spans="1:19" s="6" customFormat="1" hidden="1" x14ac:dyDescent="0.25">
      <c r="A584" s="40">
        <v>11</v>
      </c>
      <c r="B584" s="57" t="s">
        <v>501</v>
      </c>
      <c r="C584" s="40">
        <v>1970</v>
      </c>
      <c r="D584" s="40">
        <v>0</v>
      </c>
      <c r="E584" s="59" t="s">
        <v>1514</v>
      </c>
      <c r="F584" s="1" t="s">
        <v>51</v>
      </c>
      <c r="G584" s="40">
        <v>2</v>
      </c>
      <c r="H584" s="40">
        <v>2</v>
      </c>
      <c r="I584" s="60">
        <v>538.6</v>
      </c>
      <c r="J584" s="60">
        <v>501.6</v>
      </c>
      <c r="K584" s="61">
        <v>28</v>
      </c>
      <c r="L584" s="49">
        <v>2377676.29</v>
      </c>
      <c r="M584" s="49">
        <v>0</v>
      </c>
      <c r="N584" s="49">
        <v>0</v>
      </c>
      <c r="O584" s="49">
        <v>0</v>
      </c>
      <c r="P584" s="49">
        <f t="shared" si="97"/>
        <v>2377676.29</v>
      </c>
      <c r="Q584" s="49">
        <f t="shared" si="98"/>
        <v>4740.1839912280702</v>
      </c>
      <c r="R584" s="96">
        <v>11802.64</v>
      </c>
      <c r="S584" s="62">
        <v>43465</v>
      </c>
    </row>
    <row r="585" spans="1:19" s="6" customFormat="1" hidden="1" x14ac:dyDescent="0.25">
      <c r="A585" s="40">
        <v>12</v>
      </c>
      <c r="B585" s="57" t="s">
        <v>1479</v>
      </c>
      <c r="C585" s="41">
        <v>1974</v>
      </c>
      <c r="D585" s="41">
        <v>0</v>
      </c>
      <c r="E585" s="59" t="s">
        <v>1514</v>
      </c>
      <c r="F585" s="1" t="s">
        <v>51</v>
      </c>
      <c r="G585" s="41">
        <v>2</v>
      </c>
      <c r="H585" s="41">
        <v>2</v>
      </c>
      <c r="I585" s="94">
        <v>527</v>
      </c>
      <c r="J585" s="94">
        <v>494.77</v>
      </c>
      <c r="K585" s="95">
        <v>27</v>
      </c>
      <c r="L585" s="49">
        <v>557823.48</v>
      </c>
      <c r="M585" s="49">
        <v>0</v>
      </c>
      <c r="N585" s="49">
        <v>0</v>
      </c>
      <c r="O585" s="49">
        <v>0</v>
      </c>
      <c r="P585" s="49">
        <f t="shared" si="97"/>
        <v>557823.48</v>
      </c>
      <c r="Q585" s="49">
        <f t="shared" si="98"/>
        <v>1127.439982213958</v>
      </c>
      <c r="R585" s="96">
        <v>11802.64</v>
      </c>
      <c r="S585" s="62">
        <v>43465</v>
      </c>
    </row>
    <row r="586" spans="1:19" s="6" customFormat="1" hidden="1" x14ac:dyDescent="0.25">
      <c r="A586" s="40">
        <v>13</v>
      </c>
      <c r="B586" s="57" t="s">
        <v>502</v>
      </c>
      <c r="C586" s="40">
        <v>1974</v>
      </c>
      <c r="D586" s="40">
        <v>0</v>
      </c>
      <c r="E586" s="59" t="s">
        <v>1514</v>
      </c>
      <c r="F586" s="1" t="s">
        <v>51</v>
      </c>
      <c r="G586" s="40">
        <v>2</v>
      </c>
      <c r="H586" s="40">
        <v>2</v>
      </c>
      <c r="I586" s="60">
        <v>520.1</v>
      </c>
      <c r="J586" s="60">
        <v>500.9</v>
      </c>
      <c r="K586" s="61">
        <v>24</v>
      </c>
      <c r="L586" s="49">
        <v>1113465.26</v>
      </c>
      <c r="M586" s="49">
        <v>0</v>
      </c>
      <c r="N586" s="49">
        <v>0</v>
      </c>
      <c r="O586" s="49">
        <v>0</v>
      </c>
      <c r="P586" s="49">
        <f t="shared" si="97"/>
        <v>1113465.26</v>
      </c>
      <c r="Q586" s="49">
        <f t="shared" si="98"/>
        <v>2222.9292473547616</v>
      </c>
      <c r="R586" s="96">
        <v>11802.64</v>
      </c>
      <c r="S586" s="62">
        <v>43465</v>
      </c>
    </row>
    <row r="587" spans="1:19" s="6" customFormat="1" hidden="1" x14ac:dyDescent="0.25">
      <c r="A587" s="40">
        <v>14</v>
      </c>
      <c r="B587" s="57" t="s">
        <v>503</v>
      </c>
      <c r="C587" s="40">
        <v>1977</v>
      </c>
      <c r="D587" s="40">
        <v>2002</v>
      </c>
      <c r="E587" s="59" t="s">
        <v>1514</v>
      </c>
      <c r="F587" s="1" t="s">
        <v>51</v>
      </c>
      <c r="G587" s="40">
        <v>2</v>
      </c>
      <c r="H587" s="40">
        <v>2</v>
      </c>
      <c r="I587" s="60">
        <v>1238.0999999999999</v>
      </c>
      <c r="J587" s="60">
        <v>989.24</v>
      </c>
      <c r="K587" s="61">
        <v>53</v>
      </c>
      <c r="L587" s="49">
        <v>8229965</v>
      </c>
      <c r="M587" s="49">
        <v>0</v>
      </c>
      <c r="N587" s="49">
        <v>0</v>
      </c>
      <c r="O587" s="49">
        <v>0</v>
      </c>
      <c r="P587" s="49">
        <f t="shared" si="97"/>
        <v>8229965</v>
      </c>
      <c r="Q587" s="49">
        <f t="shared" si="98"/>
        <v>8319.4826331325057</v>
      </c>
      <c r="R587" s="96">
        <v>11802.64</v>
      </c>
      <c r="S587" s="62">
        <v>43465</v>
      </c>
    </row>
    <row r="588" spans="1:19" s="6" customFormat="1" hidden="1" x14ac:dyDescent="0.25">
      <c r="A588" s="40">
        <v>15</v>
      </c>
      <c r="B588" s="57" t="s">
        <v>504</v>
      </c>
      <c r="C588" s="40">
        <v>1973</v>
      </c>
      <c r="D588" s="40">
        <v>0</v>
      </c>
      <c r="E588" s="59" t="s">
        <v>1514</v>
      </c>
      <c r="F588" s="1" t="s">
        <v>51</v>
      </c>
      <c r="G588" s="40">
        <v>2</v>
      </c>
      <c r="H588" s="40">
        <v>2</v>
      </c>
      <c r="I588" s="60">
        <v>503</v>
      </c>
      <c r="J588" s="60">
        <v>503</v>
      </c>
      <c r="K588" s="61">
        <v>20</v>
      </c>
      <c r="L588" s="49">
        <v>4720705.0999999996</v>
      </c>
      <c r="M588" s="49">
        <v>0</v>
      </c>
      <c r="N588" s="49">
        <v>0</v>
      </c>
      <c r="O588" s="49">
        <v>0</v>
      </c>
      <c r="P588" s="49">
        <f t="shared" si="97"/>
        <v>4720705.0999999996</v>
      </c>
      <c r="Q588" s="49">
        <f t="shared" si="98"/>
        <v>9385.099602385686</v>
      </c>
      <c r="R588" s="96">
        <v>11802.64</v>
      </c>
      <c r="S588" s="62">
        <v>43465</v>
      </c>
    </row>
    <row r="589" spans="1:19" s="6" customFormat="1" hidden="1" x14ac:dyDescent="0.25">
      <c r="A589" s="40">
        <v>16</v>
      </c>
      <c r="B589" s="57" t="s">
        <v>505</v>
      </c>
      <c r="C589" s="40">
        <v>1975</v>
      </c>
      <c r="D589" s="40">
        <v>0</v>
      </c>
      <c r="E589" s="59" t="s">
        <v>1514</v>
      </c>
      <c r="F589" s="1" t="s">
        <v>51</v>
      </c>
      <c r="G589" s="40">
        <v>2</v>
      </c>
      <c r="H589" s="40">
        <v>2</v>
      </c>
      <c r="I589" s="60">
        <v>565.4</v>
      </c>
      <c r="J589" s="60">
        <v>522</v>
      </c>
      <c r="K589" s="61">
        <v>24</v>
      </c>
      <c r="L589" s="49">
        <v>2727120.21</v>
      </c>
      <c r="M589" s="49">
        <v>0</v>
      </c>
      <c r="N589" s="49">
        <v>0</v>
      </c>
      <c r="O589" s="49">
        <v>0</v>
      </c>
      <c r="P589" s="49">
        <f t="shared" si="97"/>
        <v>2727120.21</v>
      </c>
      <c r="Q589" s="49">
        <f t="shared" si="98"/>
        <v>5224.3682183908049</v>
      </c>
      <c r="R589" s="96">
        <v>11802.64</v>
      </c>
      <c r="S589" s="62">
        <v>43465</v>
      </c>
    </row>
    <row r="590" spans="1:19" s="6" customFormat="1" hidden="1" x14ac:dyDescent="0.25">
      <c r="A590" s="40">
        <v>17</v>
      </c>
      <c r="B590" s="57" t="s">
        <v>506</v>
      </c>
      <c r="C590" s="40">
        <v>1975</v>
      </c>
      <c r="D590" s="40">
        <v>1990</v>
      </c>
      <c r="E590" s="59" t="s">
        <v>1514</v>
      </c>
      <c r="F590" s="1" t="s">
        <v>51</v>
      </c>
      <c r="G590" s="40">
        <v>2</v>
      </c>
      <c r="H590" s="40">
        <v>2</v>
      </c>
      <c r="I590" s="60">
        <v>527.9</v>
      </c>
      <c r="J590" s="60">
        <v>490.44</v>
      </c>
      <c r="K590" s="61">
        <v>27</v>
      </c>
      <c r="L590" s="49">
        <v>4289665.1399999997</v>
      </c>
      <c r="M590" s="49">
        <v>0</v>
      </c>
      <c r="N590" s="49">
        <v>0</v>
      </c>
      <c r="O590" s="49">
        <v>0</v>
      </c>
      <c r="P590" s="49">
        <f t="shared" si="97"/>
        <v>4289665.1399999997</v>
      </c>
      <c r="Q590" s="49">
        <f t="shared" si="98"/>
        <v>8746.5645950574981</v>
      </c>
      <c r="R590" s="96">
        <v>11802.64</v>
      </c>
      <c r="S590" s="62">
        <v>43465</v>
      </c>
    </row>
    <row r="591" spans="1:19" s="6" customFormat="1" hidden="1" x14ac:dyDescent="0.25">
      <c r="A591" s="40">
        <v>18</v>
      </c>
      <c r="B591" s="92" t="s">
        <v>1176</v>
      </c>
      <c r="C591" s="41">
        <v>1968</v>
      </c>
      <c r="D591" s="41">
        <v>1997</v>
      </c>
      <c r="E591" s="59" t="s">
        <v>1514</v>
      </c>
      <c r="F591" s="1" t="s">
        <v>51</v>
      </c>
      <c r="G591" s="41">
        <v>2</v>
      </c>
      <c r="H591" s="41">
        <v>2</v>
      </c>
      <c r="I591" s="94">
        <v>533.9</v>
      </c>
      <c r="J591" s="94">
        <v>492.7</v>
      </c>
      <c r="K591" s="95">
        <v>21</v>
      </c>
      <c r="L591" s="96">
        <v>1108863.06</v>
      </c>
      <c r="M591" s="49">
        <v>0</v>
      </c>
      <c r="N591" s="49">
        <v>0</v>
      </c>
      <c r="O591" s="96">
        <v>0</v>
      </c>
      <c r="P591" s="49">
        <f t="shared" si="97"/>
        <v>1108863.06</v>
      </c>
      <c r="Q591" s="49">
        <f t="shared" si="98"/>
        <v>2250.5846559772681</v>
      </c>
      <c r="R591" s="96">
        <v>11802.64</v>
      </c>
      <c r="S591" s="62">
        <v>43465</v>
      </c>
    </row>
    <row r="592" spans="1:19" s="198" customFormat="1" hidden="1" x14ac:dyDescent="0.25">
      <c r="A592" s="40">
        <v>19</v>
      </c>
      <c r="B592" s="57" t="s">
        <v>61</v>
      </c>
      <c r="C592" s="40">
        <v>1976</v>
      </c>
      <c r="D592" s="40">
        <v>1991</v>
      </c>
      <c r="E592" s="59" t="s">
        <v>1514</v>
      </c>
      <c r="F592" s="1" t="s">
        <v>51</v>
      </c>
      <c r="G592" s="40">
        <v>2</v>
      </c>
      <c r="H592" s="40">
        <v>2</v>
      </c>
      <c r="I592" s="60">
        <v>496.8</v>
      </c>
      <c r="J592" s="60">
        <v>495.3</v>
      </c>
      <c r="K592" s="61">
        <v>28</v>
      </c>
      <c r="L592" s="49">
        <v>441891.81</v>
      </c>
      <c r="M592" s="49">
        <v>0</v>
      </c>
      <c r="N592" s="49">
        <v>0</v>
      </c>
      <c r="O592" s="49">
        <v>0</v>
      </c>
      <c r="P592" s="49">
        <f t="shared" si="97"/>
        <v>441891.81</v>
      </c>
      <c r="Q592" s="49">
        <f t="shared" si="98"/>
        <v>892.17001817080552</v>
      </c>
      <c r="R592" s="96">
        <v>11802.64</v>
      </c>
      <c r="S592" s="62">
        <v>43465</v>
      </c>
    </row>
    <row r="593" spans="1:19" s="198" customFormat="1" hidden="1" x14ac:dyDescent="0.25">
      <c r="A593" s="40">
        <v>20</v>
      </c>
      <c r="B593" s="92" t="s">
        <v>62</v>
      </c>
      <c r="C593" s="41">
        <v>1990</v>
      </c>
      <c r="D593" s="41">
        <v>0</v>
      </c>
      <c r="E593" s="59" t="s">
        <v>1514</v>
      </c>
      <c r="F593" s="1" t="s">
        <v>51</v>
      </c>
      <c r="G593" s="41">
        <v>2</v>
      </c>
      <c r="H593" s="41">
        <v>2</v>
      </c>
      <c r="I593" s="94">
        <v>855.3</v>
      </c>
      <c r="J593" s="94">
        <v>855.3</v>
      </c>
      <c r="K593" s="95">
        <v>24</v>
      </c>
      <c r="L593" s="96">
        <v>5056531.7699999996</v>
      </c>
      <c r="M593" s="49">
        <v>0</v>
      </c>
      <c r="N593" s="49">
        <f>ROUND(L593*10%,2)</f>
        <v>505653.18</v>
      </c>
      <c r="O593" s="49">
        <v>0</v>
      </c>
      <c r="P593" s="49">
        <f t="shared" si="97"/>
        <v>4550878.59</v>
      </c>
      <c r="Q593" s="49">
        <f t="shared" si="98"/>
        <v>5911.9978603998597</v>
      </c>
      <c r="R593" s="96">
        <v>11802.64</v>
      </c>
      <c r="S593" s="62">
        <v>43465</v>
      </c>
    </row>
    <row r="594" spans="1:19" s="6" customFormat="1" hidden="1" x14ac:dyDescent="0.25">
      <c r="A594" s="40">
        <v>21</v>
      </c>
      <c r="B594" s="92" t="s">
        <v>829</v>
      </c>
      <c r="C594" s="41">
        <v>1976</v>
      </c>
      <c r="D594" s="41">
        <v>0</v>
      </c>
      <c r="E594" s="59" t="s">
        <v>1514</v>
      </c>
      <c r="F594" s="1" t="s">
        <v>51</v>
      </c>
      <c r="G594" s="41">
        <v>2</v>
      </c>
      <c r="H594" s="41">
        <v>3</v>
      </c>
      <c r="I594" s="94">
        <v>797.2</v>
      </c>
      <c r="J594" s="94">
        <v>749.7</v>
      </c>
      <c r="K594" s="95">
        <v>35</v>
      </c>
      <c r="L594" s="96">
        <v>3524131.61</v>
      </c>
      <c r="M594" s="49">
        <v>0</v>
      </c>
      <c r="N594" s="49">
        <v>0</v>
      </c>
      <c r="O594" s="96">
        <v>0</v>
      </c>
      <c r="P594" s="49">
        <f t="shared" si="97"/>
        <v>3524131.61</v>
      </c>
      <c r="Q594" s="49">
        <f t="shared" si="98"/>
        <v>4700.7224356409224</v>
      </c>
      <c r="R594" s="96">
        <v>11802.64</v>
      </c>
      <c r="S594" s="62">
        <v>43465</v>
      </c>
    </row>
    <row r="595" spans="1:19" s="198" customFormat="1" ht="30" hidden="1" x14ac:dyDescent="0.25">
      <c r="A595" s="40">
        <v>22</v>
      </c>
      <c r="B595" s="57" t="s">
        <v>1177</v>
      </c>
      <c r="C595" s="40">
        <v>1981</v>
      </c>
      <c r="D595" s="40">
        <v>0</v>
      </c>
      <c r="E595" s="59" t="s">
        <v>1514</v>
      </c>
      <c r="F595" s="1" t="s">
        <v>51</v>
      </c>
      <c r="G595" s="40">
        <v>2</v>
      </c>
      <c r="H595" s="40">
        <v>3</v>
      </c>
      <c r="I595" s="60">
        <v>837.7</v>
      </c>
      <c r="J595" s="60">
        <v>747.1</v>
      </c>
      <c r="K595" s="61">
        <v>39</v>
      </c>
      <c r="L595" s="49">
        <v>671491.75</v>
      </c>
      <c r="M595" s="49">
        <v>0</v>
      </c>
      <c r="N595" s="49">
        <v>0</v>
      </c>
      <c r="O595" s="49">
        <v>0</v>
      </c>
      <c r="P595" s="49">
        <f t="shared" si="97"/>
        <v>671491.75</v>
      </c>
      <c r="Q595" s="49">
        <f t="shared" si="98"/>
        <v>898.79768437960115</v>
      </c>
      <c r="R595" s="49">
        <v>10225.51</v>
      </c>
      <c r="S595" s="62">
        <v>43465</v>
      </c>
    </row>
    <row r="596" spans="1:19" s="203" customFormat="1" ht="14.25" hidden="1" x14ac:dyDescent="0.25">
      <c r="A596" s="48"/>
      <c r="B596" s="132" t="s">
        <v>63</v>
      </c>
      <c r="C596" s="133"/>
      <c r="D596" s="48"/>
      <c r="E596" s="100"/>
      <c r="F596" s="48"/>
      <c r="G596" s="48"/>
      <c r="H596" s="48"/>
      <c r="I596" s="48">
        <f t="shared" ref="I596:P596" si="99">ROUND(SUM(I578:I595),2)</f>
        <v>11189.2</v>
      </c>
      <c r="J596" s="48">
        <f t="shared" si="99"/>
        <v>10330.209999999999</v>
      </c>
      <c r="K596" s="42">
        <f t="shared" si="99"/>
        <v>476</v>
      </c>
      <c r="L596" s="48">
        <f t="shared" si="99"/>
        <v>45438963.670000002</v>
      </c>
      <c r="M596" s="48">
        <f t="shared" si="99"/>
        <v>0</v>
      </c>
      <c r="N596" s="48">
        <f t="shared" si="99"/>
        <v>505653.18</v>
      </c>
      <c r="O596" s="48">
        <f t="shared" si="99"/>
        <v>0</v>
      </c>
      <c r="P596" s="48">
        <f t="shared" si="99"/>
        <v>44933310.490000002</v>
      </c>
      <c r="Q596" s="48">
        <f t="shared" si="98"/>
        <v>4398.6485918485687</v>
      </c>
      <c r="R596" s="48"/>
      <c r="S596" s="48"/>
    </row>
    <row r="597" spans="1:19" s="3" customFormat="1" hidden="1" x14ac:dyDescent="0.25">
      <c r="A597" s="40"/>
      <c r="B597" s="50" t="s">
        <v>89</v>
      </c>
      <c r="C597" s="52"/>
      <c r="D597" s="53"/>
      <c r="E597" s="56"/>
      <c r="F597" s="40"/>
      <c r="G597" s="40"/>
      <c r="H597" s="40"/>
      <c r="I597" s="40"/>
      <c r="J597" s="40"/>
      <c r="K597" s="127"/>
      <c r="L597" s="49"/>
      <c r="M597" s="49"/>
      <c r="N597" s="49"/>
      <c r="O597" s="49"/>
      <c r="P597" s="49"/>
      <c r="Q597" s="49"/>
      <c r="R597" s="49"/>
      <c r="S597" s="40"/>
    </row>
    <row r="598" spans="1:19" s="3" customFormat="1" hidden="1" x14ac:dyDescent="0.25">
      <c r="A598" s="41">
        <v>23</v>
      </c>
      <c r="B598" s="92" t="s">
        <v>85</v>
      </c>
      <c r="C598" s="93">
        <v>1987</v>
      </c>
      <c r="D598" s="41">
        <v>0</v>
      </c>
      <c r="E598" s="59" t="s">
        <v>1514</v>
      </c>
      <c r="F598" s="1" t="s">
        <v>28</v>
      </c>
      <c r="G598" s="41">
        <v>3</v>
      </c>
      <c r="H598" s="41">
        <v>2</v>
      </c>
      <c r="I598" s="134">
        <v>1107.9000000000001</v>
      </c>
      <c r="J598" s="94">
        <v>876.2</v>
      </c>
      <c r="K598" s="95">
        <v>38</v>
      </c>
      <c r="L598" s="96">
        <v>1247551.3</v>
      </c>
      <c r="M598" s="96">
        <v>0</v>
      </c>
      <c r="N598" s="49">
        <v>0</v>
      </c>
      <c r="O598" s="96">
        <v>0</v>
      </c>
      <c r="P598" s="49">
        <f t="shared" ref="P598:P603" si="100">L598-(M598+N598+O598)</f>
        <v>1247551.3</v>
      </c>
      <c r="Q598" s="49">
        <f>L598/J598</f>
        <v>1423.8202465190595</v>
      </c>
      <c r="R598" s="49">
        <v>16373.82</v>
      </c>
      <c r="S598" s="62">
        <v>43465</v>
      </c>
    </row>
    <row r="599" spans="1:19" s="3" customFormat="1" hidden="1" x14ac:dyDescent="0.25">
      <c r="A599" s="41">
        <v>24</v>
      </c>
      <c r="B599" s="92" t="s">
        <v>86</v>
      </c>
      <c r="C599" s="58">
        <v>1969</v>
      </c>
      <c r="D599" s="40">
        <v>0</v>
      </c>
      <c r="E599" s="59" t="s">
        <v>1514</v>
      </c>
      <c r="F599" s="1" t="s">
        <v>51</v>
      </c>
      <c r="G599" s="40">
        <v>2</v>
      </c>
      <c r="H599" s="40">
        <v>1</v>
      </c>
      <c r="I599" s="67">
        <v>353.2</v>
      </c>
      <c r="J599" s="60">
        <v>338.2</v>
      </c>
      <c r="K599" s="61">
        <v>16</v>
      </c>
      <c r="L599" s="39">
        <v>60835.45</v>
      </c>
      <c r="M599" s="49">
        <v>0</v>
      </c>
      <c r="N599" s="49">
        <v>0</v>
      </c>
      <c r="O599" s="49">
        <v>50000</v>
      </c>
      <c r="P599" s="49">
        <f t="shared" si="100"/>
        <v>10835.449999999997</v>
      </c>
      <c r="Q599" s="49">
        <f>L599/J599</f>
        <v>179.88010053222945</v>
      </c>
      <c r="R599" s="96">
        <v>11802.64</v>
      </c>
      <c r="S599" s="62">
        <v>43465</v>
      </c>
    </row>
    <row r="600" spans="1:19" s="3" customFormat="1" ht="30" hidden="1" x14ac:dyDescent="0.25">
      <c r="A600" s="41">
        <v>25</v>
      </c>
      <c r="B600" s="92" t="s">
        <v>87</v>
      </c>
      <c r="C600" s="93">
        <v>1986</v>
      </c>
      <c r="D600" s="41">
        <v>0</v>
      </c>
      <c r="E600" s="59" t="s">
        <v>1514</v>
      </c>
      <c r="F600" s="1" t="s">
        <v>28</v>
      </c>
      <c r="G600" s="41">
        <v>3</v>
      </c>
      <c r="H600" s="41">
        <v>2</v>
      </c>
      <c r="I600" s="134">
        <v>1588.33</v>
      </c>
      <c r="J600" s="94">
        <v>1112.33</v>
      </c>
      <c r="K600" s="95">
        <v>56</v>
      </c>
      <c r="L600" s="96">
        <v>4317689.57</v>
      </c>
      <c r="M600" s="96">
        <v>0</v>
      </c>
      <c r="N600" s="49">
        <v>0</v>
      </c>
      <c r="O600" s="96">
        <v>0</v>
      </c>
      <c r="P600" s="49">
        <f t="shared" si="100"/>
        <v>4317689.57</v>
      </c>
      <c r="Q600" s="49">
        <f>L600/J600</f>
        <v>3881.6624293150421</v>
      </c>
      <c r="R600" s="49">
        <v>16373.82</v>
      </c>
      <c r="S600" s="62">
        <v>43465</v>
      </c>
    </row>
    <row r="601" spans="1:19" s="3" customFormat="1" hidden="1" x14ac:dyDescent="0.25">
      <c r="A601" s="41">
        <v>26</v>
      </c>
      <c r="B601" s="57" t="s">
        <v>507</v>
      </c>
      <c r="C601" s="58">
        <v>1986</v>
      </c>
      <c r="D601" s="40">
        <v>0</v>
      </c>
      <c r="E601" s="59" t="s">
        <v>1514</v>
      </c>
      <c r="F601" s="1" t="s">
        <v>28</v>
      </c>
      <c r="G601" s="40">
        <v>3</v>
      </c>
      <c r="H601" s="40">
        <v>2</v>
      </c>
      <c r="I601" s="67">
        <v>1598.9</v>
      </c>
      <c r="J601" s="60">
        <v>1126</v>
      </c>
      <c r="K601" s="61">
        <v>45</v>
      </c>
      <c r="L601" s="39">
        <v>3544204.49</v>
      </c>
      <c r="M601" s="49">
        <v>0</v>
      </c>
      <c r="N601" s="49">
        <v>0</v>
      </c>
      <c r="O601" s="49">
        <v>0</v>
      </c>
      <c r="P601" s="49">
        <f t="shared" si="100"/>
        <v>3544204.49</v>
      </c>
      <c r="Q601" s="49">
        <f>L601/J601</f>
        <v>3147.6061190053288</v>
      </c>
      <c r="R601" s="49">
        <v>16373.82</v>
      </c>
      <c r="S601" s="62">
        <v>43465</v>
      </c>
    </row>
    <row r="602" spans="1:19" s="3" customFormat="1" hidden="1" x14ac:dyDescent="0.25">
      <c r="A602" s="41">
        <v>27</v>
      </c>
      <c r="B602" s="57" t="s">
        <v>508</v>
      </c>
      <c r="C602" s="58">
        <v>1981</v>
      </c>
      <c r="D602" s="40">
        <v>0</v>
      </c>
      <c r="E602" s="59" t="s">
        <v>1514</v>
      </c>
      <c r="F602" s="1" t="s">
        <v>28</v>
      </c>
      <c r="G602" s="40">
        <v>3</v>
      </c>
      <c r="H602" s="40">
        <v>2</v>
      </c>
      <c r="I602" s="67">
        <v>1632.98</v>
      </c>
      <c r="J602" s="60">
        <v>1158.98</v>
      </c>
      <c r="K602" s="61">
        <v>39</v>
      </c>
      <c r="L602" s="39">
        <v>3672874.37</v>
      </c>
      <c r="M602" s="49">
        <v>0</v>
      </c>
      <c r="N602" s="49">
        <v>0</v>
      </c>
      <c r="O602" s="49">
        <v>0</v>
      </c>
      <c r="P602" s="49">
        <f t="shared" si="100"/>
        <v>3672874.37</v>
      </c>
      <c r="Q602" s="49">
        <f>L602/J602</f>
        <v>3169.0575937462254</v>
      </c>
      <c r="R602" s="49">
        <v>16373.82</v>
      </c>
      <c r="S602" s="62">
        <v>43465</v>
      </c>
    </row>
    <row r="603" spans="1:19" s="3" customFormat="1" hidden="1" x14ac:dyDescent="0.25">
      <c r="A603" s="41">
        <v>28</v>
      </c>
      <c r="B603" s="92" t="s">
        <v>1208</v>
      </c>
      <c r="C603" s="93">
        <v>1976</v>
      </c>
      <c r="D603" s="59">
        <v>0</v>
      </c>
      <c r="E603" s="59" t="s">
        <v>1514</v>
      </c>
      <c r="F603" s="1" t="s">
        <v>28</v>
      </c>
      <c r="G603" s="41">
        <v>2</v>
      </c>
      <c r="H603" s="41">
        <v>2</v>
      </c>
      <c r="I603" s="134">
        <v>541.12</v>
      </c>
      <c r="J603" s="94">
        <v>541.12</v>
      </c>
      <c r="K603" s="95">
        <v>12</v>
      </c>
      <c r="L603" s="135">
        <v>651373.41</v>
      </c>
      <c r="M603" s="96">
        <v>0</v>
      </c>
      <c r="N603" s="96">
        <v>0</v>
      </c>
      <c r="O603" s="96">
        <v>0</v>
      </c>
      <c r="P603" s="49">
        <f t="shared" si="100"/>
        <v>651373.41</v>
      </c>
      <c r="Q603" s="96">
        <v>1193.3511235955057</v>
      </c>
      <c r="R603" s="49">
        <v>16373.82</v>
      </c>
      <c r="S603" s="97">
        <v>43465</v>
      </c>
    </row>
    <row r="604" spans="1:19" s="73" customFormat="1" ht="14.25" hidden="1" x14ac:dyDescent="0.25">
      <c r="A604" s="53"/>
      <c r="B604" s="65" t="s">
        <v>88</v>
      </c>
      <c r="C604" s="136"/>
      <c r="D604" s="137"/>
      <c r="E604" s="137"/>
      <c r="F604" s="53"/>
      <c r="G604" s="70"/>
      <c r="H604" s="70"/>
      <c r="I604" s="48">
        <f>ROUND(SUM(I598:I603),2)</f>
        <v>6822.43</v>
      </c>
      <c r="J604" s="48">
        <f t="shared" ref="J604:P604" si="101">ROUND(SUM(J598:J603),2)</f>
        <v>5152.83</v>
      </c>
      <c r="K604" s="42">
        <f t="shared" si="101"/>
        <v>206</v>
      </c>
      <c r="L604" s="48">
        <f t="shared" si="101"/>
        <v>13494528.59</v>
      </c>
      <c r="M604" s="48">
        <f t="shared" si="101"/>
        <v>0</v>
      </c>
      <c r="N604" s="48">
        <f t="shared" si="101"/>
        <v>0</v>
      </c>
      <c r="O604" s="48">
        <f t="shared" si="101"/>
        <v>50000</v>
      </c>
      <c r="P604" s="48">
        <f t="shared" si="101"/>
        <v>13444528.59</v>
      </c>
      <c r="Q604" s="48">
        <f>L604/J604</f>
        <v>2618.857713140158</v>
      </c>
      <c r="R604" s="48"/>
      <c r="S604" s="72"/>
    </row>
    <row r="605" spans="1:19" s="3" customFormat="1" hidden="1" x14ac:dyDescent="0.25">
      <c r="A605" s="40"/>
      <c r="B605" s="55" t="s">
        <v>509</v>
      </c>
      <c r="C605" s="55"/>
      <c r="D605" s="40"/>
      <c r="E605" s="41"/>
      <c r="F605" s="40"/>
      <c r="G605" s="40"/>
      <c r="H605" s="40"/>
      <c r="I605" s="40"/>
      <c r="J605" s="40"/>
      <c r="K605" s="127"/>
      <c r="L605" s="49"/>
      <c r="M605" s="49"/>
      <c r="N605" s="49"/>
      <c r="O605" s="49"/>
      <c r="P605" s="49"/>
      <c r="Q605" s="49"/>
      <c r="R605" s="49"/>
      <c r="S605" s="40"/>
    </row>
    <row r="606" spans="1:19" s="3" customFormat="1" hidden="1" x14ac:dyDescent="0.25">
      <c r="A606" s="41">
        <v>29</v>
      </c>
      <c r="B606" s="57" t="s">
        <v>1275</v>
      </c>
      <c r="C606" s="93">
        <v>2007</v>
      </c>
      <c r="D606" s="41">
        <v>0</v>
      </c>
      <c r="E606" s="59" t="s">
        <v>1514</v>
      </c>
      <c r="F606" s="1" t="s">
        <v>66</v>
      </c>
      <c r="G606" s="41">
        <v>9</v>
      </c>
      <c r="H606" s="41">
        <v>4</v>
      </c>
      <c r="I606" s="134">
        <v>12466.56</v>
      </c>
      <c r="J606" s="94">
        <v>9985.6</v>
      </c>
      <c r="K606" s="95">
        <v>435</v>
      </c>
      <c r="L606" s="96">
        <v>6848710.3099999996</v>
      </c>
      <c r="M606" s="96">
        <v>0</v>
      </c>
      <c r="N606" s="49">
        <v>0</v>
      </c>
      <c r="O606" s="96">
        <v>0</v>
      </c>
      <c r="P606" s="49">
        <f>L606-(M606+N606+O606)</f>
        <v>6848710.3099999996</v>
      </c>
      <c r="Q606" s="49">
        <f t="shared" ref="Q606:Q635" si="102">L606/J606</f>
        <v>685.8586674811728</v>
      </c>
      <c r="R606" s="96">
        <v>19740.84</v>
      </c>
      <c r="S606" s="62">
        <v>43465</v>
      </c>
    </row>
    <row r="607" spans="1:19" s="3" customFormat="1" hidden="1" x14ac:dyDescent="0.25">
      <c r="A607" s="41">
        <v>30</v>
      </c>
      <c r="B607" s="57" t="s">
        <v>510</v>
      </c>
      <c r="C607" s="58">
        <v>1985</v>
      </c>
      <c r="D607" s="40">
        <v>0</v>
      </c>
      <c r="E607" s="59" t="s">
        <v>1514</v>
      </c>
      <c r="F607" s="1" t="s">
        <v>66</v>
      </c>
      <c r="G607" s="40">
        <v>9</v>
      </c>
      <c r="H607" s="40">
        <v>5</v>
      </c>
      <c r="I607" s="60">
        <v>10639.34</v>
      </c>
      <c r="J607" s="60">
        <v>9990.64</v>
      </c>
      <c r="K607" s="61">
        <v>562</v>
      </c>
      <c r="L607" s="39">
        <v>31207935.649999999</v>
      </c>
      <c r="M607" s="49">
        <v>0</v>
      </c>
      <c r="N607" s="49">
        <v>0</v>
      </c>
      <c r="O607" s="49">
        <f>ROUND(L607*0.045,2)</f>
        <v>1404357.1</v>
      </c>
      <c r="P607" s="49">
        <f t="shared" ref="P607" si="103">L607-(M607+N607+O607)</f>
        <v>29803578.549999997</v>
      </c>
      <c r="Q607" s="49">
        <f t="shared" si="102"/>
        <v>3123.7173644531281</v>
      </c>
      <c r="R607" s="96">
        <v>19740.84</v>
      </c>
      <c r="S607" s="62">
        <v>43465</v>
      </c>
    </row>
    <row r="608" spans="1:19" s="3" customFormat="1" hidden="1" x14ac:dyDescent="0.25">
      <c r="A608" s="41">
        <v>31</v>
      </c>
      <c r="B608" s="57" t="s">
        <v>65</v>
      </c>
      <c r="C608" s="58">
        <v>1983</v>
      </c>
      <c r="D608" s="40">
        <v>0</v>
      </c>
      <c r="E608" s="59" t="s">
        <v>1514</v>
      </c>
      <c r="F608" s="1" t="s">
        <v>66</v>
      </c>
      <c r="G608" s="40">
        <v>5</v>
      </c>
      <c r="H608" s="40">
        <v>5</v>
      </c>
      <c r="I608" s="60">
        <v>3720.6</v>
      </c>
      <c r="J608" s="60">
        <v>3377.9</v>
      </c>
      <c r="K608" s="61">
        <v>202</v>
      </c>
      <c r="L608" s="39">
        <v>8774927.4299999997</v>
      </c>
      <c r="M608" s="49">
        <v>0</v>
      </c>
      <c r="N608" s="49">
        <v>0</v>
      </c>
      <c r="O608" s="49">
        <v>0</v>
      </c>
      <c r="P608" s="49">
        <f t="shared" ref="P608:P635" si="104">L608-(M608+N608+O608)</f>
        <v>8774927.4299999997</v>
      </c>
      <c r="Q608" s="49">
        <f t="shared" si="102"/>
        <v>2597.7463601645991</v>
      </c>
      <c r="R608" s="49">
        <v>17870.05</v>
      </c>
      <c r="S608" s="62">
        <v>43465</v>
      </c>
    </row>
    <row r="609" spans="1:32" s="3" customFormat="1" hidden="1" x14ac:dyDescent="0.25">
      <c r="A609" s="41">
        <v>32</v>
      </c>
      <c r="B609" s="92" t="s">
        <v>67</v>
      </c>
      <c r="C609" s="93">
        <v>1983</v>
      </c>
      <c r="D609" s="41">
        <v>0</v>
      </c>
      <c r="E609" s="59" t="s">
        <v>1514</v>
      </c>
      <c r="F609" s="1" t="s">
        <v>66</v>
      </c>
      <c r="G609" s="41">
        <v>5</v>
      </c>
      <c r="H609" s="41">
        <v>5</v>
      </c>
      <c r="I609" s="94">
        <v>3694.1</v>
      </c>
      <c r="J609" s="94">
        <v>3362.1</v>
      </c>
      <c r="K609" s="95">
        <v>216</v>
      </c>
      <c r="L609" s="135">
        <v>941312.66</v>
      </c>
      <c r="M609" s="96">
        <v>0</v>
      </c>
      <c r="N609" s="49">
        <v>0</v>
      </c>
      <c r="O609" s="49">
        <v>0</v>
      </c>
      <c r="P609" s="49">
        <f t="shared" si="104"/>
        <v>941312.66</v>
      </c>
      <c r="Q609" s="49">
        <f t="shared" si="102"/>
        <v>279.97759138633592</v>
      </c>
      <c r="R609" s="49">
        <v>17870.05</v>
      </c>
      <c r="S609" s="62">
        <v>43465</v>
      </c>
    </row>
    <row r="610" spans="1:32" s="3" customFormat="1" hidden="1" x14ac:dyDescent="0.25">
      <c r="A610" s="41">
        <v>33</v>
      </c>
      <c r="B610" s="57" t="s">
        <v>511</v>
      </c>
      <c r="C610" s="58">
        <v>1983</v>
      </c>
      <c r="D610" s="40">
        <v>0</v>
      </c>
      <c r="E610" s="59" t="s">
        <v>1514</v>
      </c>
      <c r="F610" s="1" t="s">
        <v>66</v>
      </c>
      <c r="G610" s="40">
        <v>5</v>
      </c>
      <c r="H610" s="40">
        <v>5</v>
      </c>
      <c r="I610" s="60">
        <v>3727.3</v>
      </c>
      <c r="J610" s="60">
        <v>3390.9</v>
      </c>
      <c r="K610" s="61">
        <v>192</v>
      </c>
      <c r="L610" s="39">
        <v>18325467.149999999</v>
      </c>
      <c r="M610" s="49">
        <v>0</v>
      </c>
      <c r="N610" s="49">
        <v>0</v>
      </c>
      <c r="O610" s="49">
        <f>ROUND(L610*0.045,2)</f>
        <v>824646.02</v>
      </c>
      <c r="P610" s="49">
        <f t="shared" si="104"/>
        <v>17500821.129999999</v>
      </c>
      <c r="Q610" s="49">
        <f t="shared" si="102"/>
        <v>5404.307750154826</v>
      </c>
      <c r="R610" s="49">
        <v>17870.05</v>
      </c>
      <c r="S610" s="62">
        <v>43465</v>
      </c>
    </row>
    <row r="611" spans="1:32" s="3" customFormat="1" hidden="1" x14ac:dyDescent="0.25">
      <c r="A611" s="41">
        <v>34</v>
      </c>
      <c r="B611" s="92" t="s">
        <v>68</v>
      </c>
      <c r="C611" s="93">
        <v>1983</v>
      </c>
      <c r="D611" s="41">
        <v>0</v>
      </c>
      <c r="E611" s="59" t="s">
        <v>1514</v>
      </c>
      <c r="F611" s="1" t="s">
        <v>66</v>
      </c>
      <c r="G611" s="41">
        <v>5</v>
      </c>
      <c r="H611" s="41">
        <v>5</v>
      </c>
      <c r="I611" s="94">
        <v>3739.96</v>
      </c>
      <c r="J611" s="94">
        <v>3407.46</v>
      </c>
      <c r="K611" s="95">
        <v>197</v>
      </c>
      <c r="L611" s="135">
        <v>5084941.32</v>
      </c>
      <c r="M611" s="49">
        <v>0</v>
      </c>
      <c r="N611" s="96">
        <v>0</v>
      </c>
      <c r="O611" s="96">
        <v>0</v>
      </c>
      <c r="P611" s="49">
        <f t="shared" si="104"/>
        <v>5084941.32</v>
      </c>
      <c r="Q611" s="49">
        <f t="shared" si="102"/>
        <v>1492.2967019422092</v>
      </c>
      <c r="R611" s="49">
        <v>17870.05</v>
      </c>
      <c r="S611" s="62">
        <v>43465</v>
      </c>
    </row>
    <row r="612" spans="1:32" s="204" customFormat="1" hidden="1" x14ac:dyDescent="0.25">
      <c r="A612" s="41">
        <v>35</v>
      </c>
      <c r="B612" s="92" t="s">
        <v>69</v>
      </c>
      <c r="C612" s="93">
        <v>1984</v>
      </c>
      <c r="D612" s="41">
        <v>0</v>
      </c>
      <c r="E612" s="59" t="s">
        <v>1514</v>
      </c>
      <c r="F612" s="1" t="s">
        <v>66</v>
      </c>
      <c r="G612" s="41">
        <v>9</v>
      </c>
      <c r="H612" s="41">
        <v>5</v>
      </c>
      <c r="I612" s="94">
        <v>10991.39</v>
      </c>
      <c r="J612" s="94">
        <v>9860.39</v>
      </c>
      <c r="K612" s="95">
        <v>566</v>
      </c>
      <c r="L612" s="138">
        <v>6373228.6299999999</v>
      </c>
      <c r="M612" s="49">
        <v>0</v>
      </c>
      <c r="N612" s="96">
        <v>0</v>
      </c>
      <c r="O612" s="96">
        <v>0</v>
      </c>
      <c r="P612" s="96">
        <f t="shared" si="104"/>
        <v>6373228.6299999999</v>
      </c>
      <c r="Q612" s="49">
        <f t="shared" si="102"/>
        <v>646.34650657834027</v>
      </c>
      <c r="R612" s="96">
        <v>19740.84</v>
      </c>
      <c r="S612" s="62">
        <v>43465</v>
      </c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s="3" customFormat="1" hidden="1" x14ac:dyDescent="0.25">
      <c r="A613" s="41">
        <v>36</v>
      </c>
      <c r="B613" s="57" t="s">
        <v>1259</v>
      </c>
      <c r="C613" s="58">
        <v>1992</v>
      </c>
      <c r="D613" s="40">
        <v>0</v>
      </c>
      <c r="E613" s="59" t="s">
        <v>1514</v>
      </c>
      <c r="F613" s="1" t="s">
        <v>66</v>
      </c>
      <c r="G613" s="40">
        <v>9</v>
      </c>
      <c r="H613" s="40">
        <v>2</v>
      </c>
      <c r="I613" s="60">
        <v>4179.49</v>
      </c>
      <c r="J613" s="60">
        <v>3874.89</v>
      </c>
      <c r="K613" s="61">
        <v>230</v>
      </c>
      <c r="L613" s="39">
        <v>6111934.6399999997</v>
      </c>
      <c r="M613" s="49">
        <v>0</v>
      </c>
      <c r="N613" s="49">
        <v>0</v>
      </c>
      <c r="O613" s="49">
        <f>ROUND(N613*0.45,2)</f>
        <v>0</v>
      </c>
      <c r="P613" s="49">
        <f t="shared" si="104"/>
        <v>6111934.6399999997</v>
      </c>
      <c r="Q613" s="49">
        <f t="shared" si="102"/>
        <v>1577.3182309691372</v>
      </c>
      <c r="R613" s="96">
        <v>19740.84</v>
      </c>
      <c r="S613" s="62">
        <v>43465</v>
      </c>
    </row>
    <row r="614" spans="1:32" s="3" customFormat="1" hidden="1" x14ac:dyDescent="0.25">
      <c r="A614" s="41">
        <v>37</v>
      </c>
      <c r="B614" s="92" t="s">
        <v>847</v>
      </c>
      <c r="C614" s="93">
        <v>1992</v>
      </c>
      <c r="D614" s="41">
        <v>0</v>
      </c>
      <c r="E614" s="59" t="s">
        <v>1514</v>
      </c>
      <c r="F614" s="1" t="s">
        <v>66</v>
      </c>
      <c r="G614" s="41">
        <v>9</v>
      </c>
      <c r="H614" s="41">
        <v>3</v>
      </c>
      <c r="I614" s="94">
        <v>6262.7</v>
      </c>
      <c r="J614" s="94">
        <v>5815.3</v>
      </c>
      <c r="K614" s="95">
        <v>347</v>
      </c>
      <c r="L614" s="135">
        <v>5541218.7699999996</v>
      </c>
      <c r="M614" s="49">
        <v>0</v>
      </c>
      <c r="N614" s="49">
        <f>ROUND(L614*10%,2)</f>
        <v>554121.88</v>
      </c>
      <c r="O614" s="96">
        <v>0</v>
      </c>
      <c r="P614" s="49">
        <f t="shared" si="104"/>
        <v>4987096.8899999997</v>
      </c>
      <c r="Q614" s="49">
        <f t="shared" si="102"/>
        <v>952.86894399257119</v>
      </c>
      <c r="R614" s="96">
        <v>19740.84</v>
      </c>
      <c r="S614" s="62">
        <v>43465</v>
      </c>
    </row>
    <row r="615" spans="1:32" s="3" customFormat="1" hidden="1" x14ac:dyDescent="0.25">
      <c r="A615" s="41">
        <v>38</v>
      </c>
      <c r="B615" s="57" t="s">
        <v>72</v>
      </c>
      <c r="C615" s="58">
        <v>1991</v>
      </c>
      <c r="D615" s="40">
        <v>0</v>
      </c>
      <c r="E615" s="59" t="s">
        <v>1514</v>
      </c>
      <c r="F615" s="1" t="s">
        <v>66</v>
      </c>
      <c r="G615" s="40">
        <v>9</v>
      </c>
      <c r="H615" s="40">
        <v>2</v>
      </c>
      <c r="I615" s="60">
        <v>4205.2</v>
      </c>
      <c r="J615" s="60">
        <v>3762.6</v>
      </c>
      <c r="K615" s="61">
        <v>216</v>
      </c>
      <c r="L615" s="39">
        <v>2125836.36</v>
      </c>
      <c r="M615" s="49">
        <v>0</v>
      </c>
      <c r="N615" s="49">
        <v>0</v>
      </c>
      <c r="O615" s="49">
        <f>ROUND(N615*0.45,2)</f>
        <v>0</v>
      </c>
      <c r="P615" s="49">
        <f t="shared" si="104"/>
        <v>2125836.36</v>
      </c>
      <c r="Q615" s="49">
        <f t="shared" si="102"/>
        <v>564.99132514750431</v>
      </c>
      <c r="R615" s="96">
        <v>19740.84</v>
      </c>
      <c r="S615" s="62">
        <v>43465</v>
      </c>
    </row>
    <row r="616" spans="1:32" s="3" customFormat="1" hidden="1" x14ac:dyDescent="0.25">
      <c r="A616" s="41">
        <v>39</v>
      </c>
      <c r="B616" s="57" t="s">
        <v>226</v>
      </c>
      <c r="C616" s="58">
        <v>1984</v>
      </c>
      <c r="D616" s="40">
        <v>0</v>
      </c>
      <c r="E616" s="59" t="s">
        <v>1514</v>
      </c>
      <c r="F616" s="1" t="s">
        <v>66</v>
      </c>
      <c r="G616" s="40">
        <v>5</v>
      </c>
      <c r="H616" s="40">
        <v>4</v>
      </c>
      <c r="I616" s="60">
        <v>3564.24</v>
      </c>
      <c r="J616" s="60">
        <v>3373.14</v>
      </c>
      <c r="K616" s="61">
        <v>206</v>
      </c>
      <c r="L616" s="49">
        <v>27901917.710000001</v>
      </c>
      <c r="M616" s="49">
        <v>0</v>
      </c>
      <c r="N616" s="49">
        <v>0</v>
      </c>
      <c r="O616" s="49">
        <f>ROUND(L616*0.045,2)</f>
        <v>1255586.3</v>
      </c>
      <c r="P616" s="49">
        <f t="shared" si="104"/>
        <v>26646331.41</v>
      </c>
      <c r="Q616" s="49">
        <f t="shared" si="102"/>
        <v>8271.7935543736694</v>
      </c>
      <c r="R616" s="49">
        <v>17870.05</v>
      </c>
      <c r="S616" s="62">
        <v>43465</v>
      </c>
    </row>
    <row r="617" spans="1:32" s="3" customFormat="1" hidden="1" x14ac:dyDescent="0.25">
      <c r="A617" s="41">
        <v>40</v>
      </c>
      <c r="B617" s="92" t="s">
        <v>73</v>
      </c>
      <c r="C617" s="58">
        <v>1983</v>
      </c>
      <c r="D617" s="40">
        <v>0</v>
      </c>
      <c r="E617" s="59" t="s">
        <v>1514</v>
      </c>
      <c r="F617" s="1" t="s">
        <v>66</v>
      </c>
      <c r="G617" s="40">
        <v>5</v>
      </c>
      <c r="H617" s="40">
        <v>5</v>
      </c>
      <c r="I617" s="60">
        <v>3823.89</v>
      </c>
      <c r="J617" s="60">
        <v>3352.19</v>
      </c>
      <c r="K617" s="61">
        <v>225</v>
      </c>
      <c r="L617" s="96">
        <v>2220888.9300000002</v>
      </c>
      <c r="M617" s="49">
        <v>0</v>
      </c>
      <c r="N617" s="96">
        <v>0</v>
      </c>
      <c r="O617" s="96">
        <v>0</v>
      </c>
      <c r="P617" s="49">
        <f t="shared" si="104"/>
        <v>2220888.9300000002</v>
      </c>
      <c r="Q617" s="49">
        <f t="shared" si="102"/>
        <v>662.51881009131353</v>
      </c>
      <c r="R617" s="49">
        <v>17870.05</v>
      </c>
      <c r="S617" s="62">
        <v>43465</v>
      </c>
    </row>
    <row r="618" spans="1:32" s="3" customFormat="1" hidden="1" x14ac:dyDescent="0.25">
      <c r="A618" s="41">
        <v>41</v>
      </c>
      <c r="B618" s="57" t="s">
        <v>512</v>
      </c>
      <c r="C618" s="58">
        <v>2001</v>
      </c>
      <c r="D618" s="40">
        <v>0</v>
      </c>
      <c r="E618" s="59" t="s">
        <v>1514</v>
      </c>
      <c r="F618" s="1" t="s">
        <v>66</v>
      </c>
      <c r="G618" s="40">
        <v>5</v>
      </c>
      <c r="H618" s="40">
        <v>4</v>
      </c>
      <c r="I618" s="60">
        <v>3760</v>
      </c>
      <c r="J618" s="60">
        <v>3329.2</v>
      </c>
      <c r="K618" s="61">
        <v>176</v>
      </c>
      <c r="L618" s="49">
        <v>8635167.1600000001</v>
      </c>
      <c r="M618" s="49">
        <v>0</v>
      </c>
      <c r="N618" s="49">
        <v>0</v>
      </c>
      <c r="O618" s="49">
        <v>0</v>
      </c>
      <c r="P618" s="49">
        <f t="shared" si="104"/>
        <v>8635167.1600000001</v>
      </c>
      <c r="Q618" s="49">
        <f t="shared" si="102"/>
        <v>2593.7664183587649</v>
      </c>
      <c r="R618" s="49">
        <v>17870.05</v>
      </c>
      <c r="S618" s="62">
        <v>43465</v>
      </c>
    </row>
    <row r="619" spans="1:32" s="3" customFormat="1" hidden="1" x14ac:dyDescent="0.25">
      <c r="A619" s="41">
        <v>42</v>
      </c>
      <c r="B619" s="57" t="s">
        <v>1274</v>
      </c>
      <c r="C619" s="58">
        <v>1986</v>
      </c>
      <c r="D619" s="40">
        <v>0</v>
      </c>
      <c r="E619" s="59" t="s">
        <v>1514</v>
      </c>
      <c r="F619" s="1" t="s">
        <v>66</v>
      </c>
      <c r="G619" s="40">
        <v>5</v>
      </c>
      <c r="H619" s="40">
        <v>5</v>
      </c>
      <c r="I619" s="60">
        <v>4126.8999999999996</v>
      </c>
      <c r="J619" s="60">
        <v>3661.4</v>
      </c>
      <c r="K619" s="61">
        <v>195</v>
      </c>
      <c r="L619" s="49">
        <v>5062537.72</v>
      </c>
      <c r="M619" s="49">
        <v>0</v>
      </c>
      <c r="N619" s="49">
        <v>0</v>
      </c>
      <c r="O619" s="49">
        <f t="shared" ref="O619" si="105">ROUND(N619*0.45,2)</f>
        <v>0</v>
      </c>
      <c r="P619" s="49">
        <f t="shared" si="104"/>
        <v>5062537.72</v>
      </c>
      <c r="Q619" s="49">
        <f t="shared" si="102"/>
        <v>1382.6781340470857</v>
      </c>
      <c r="R619" s="49">
        <v>17870.05</v>
      </c>
      <c r="S619" s="62">
        <v>43465</v>
      </c>
    </row>
    <row r="620" spans="1:32" s="3" customFormat="1" hidden="1" x14ac:dyDescent="0.25">
      <c r="A620" s="41">
        <v>43</v>
      </c>
      <c r="B620" s="92" t="s">
        <v>74</v>
      </c>
      <c r="C620" s="93">
        <v>1983</v>
      </c>
      <c r="D620" s="41">
        <v>0</v>
      </c>
      <c r="E620" s="59" t="s">
        <v>1514</v>
      </c>
      <c r="F620" s="1" t="s">
        <v>66</v>
      </c>
      <c r="G620" s="41">
        <v>9</v>
      </c>
      <c r="H620" s="41">
        <v>5</v>
      </c>
      <c r="I620" s="94">
        <v>10676.5</v>
      </c>
      <c r="J620" s="94">
        <v>10014.56</v>
      </c>
      <c r="K620" s="95">
        <v>510</v>
      </c>
      <c r="L620" s="96">
        <v>4070819.38</v>
      </c>
      <c r="M620" s="49">
        <v>0</v>
      </c>
      <c r="N620" s="96">
        <v>0</v>
      </c>
      <c r="O620" s="96">
        <v>0</v>
      </c>
      <c r="P620" s="49">
        <f t="shared" si="104"/>
        <v>4070819.38</v>
      </c>
      <c r="Q620" s="49">
        <f t="shared" si="102"/>
        <v>406.49008843124415</v>
      </c>
      <c r="R620" s="96">
        <v>19740.84</v>
      </c>
      <c r="S620" s="62">
        <v>43465</v>
      </c>
    </row>
    <row r="621" spans="1:32" s="3" customFormat="1" hidden="1" x14ac:dyDescent="0.25">
      <c r="A621" s="41">
        <v>44</v>
      </c>
      <c r="B621" s="57" t="s">
        <v>513</v>
      </c>
      <c r="C621" s="58">
        <v>1983</v>
      </c>
      <c r="D621" s="40">
        <v>0</v>
      </c>
      <c r="E621" s="59" t="s">
        <v>1514</v>
      </c>
      <c r="F621" s="1" t="s">
        <v>66</v>
      </c>
      <c r="G621" s="40">
        <v>5</v>
      </c>
      <c r="H621" s="40">
        <v>4</v>
      </c>
      <c r="I621" s="60">
        <v>3626.86</v>
      </c>
      <c r="J621" s="60">
        <v>3318.46</v>
      </c>
      <c r="K621" s="61">
        <v>192</v>
      </c>
      <c r="L621" s="49">
        <v>2380361.91</v>
      </c>
      <c r="M621" s="49">
        <v>0</v>
      </c>
      <c r="N621" s="49">
        <v>0</v>
      </c>
      <c r="O621" s="49">
        <f>ROUND(L621*0.045,2)</f>
        <v>107116.29</v>
      </c>
      <c r="P621" s="49">
        <f t="shared" si="104"/>
        <v>2273245.62</v>
      </c>
      <c r="Q621" s="49">
        <f t="shared" si="102"/>
        <v>717.30920668020713</v>
      </c>
      <c r="R621" s="49">
        <v>17870.05</v>
      </c>
      <c r="S621" s="62">
        <v>43465</v>
      </c>
    </row>
    <row r="622" spans="1:32" s="3" customFormat="1" hidden="1" x14ac:dyDescent="0.25">
      <c r="A622" s="41">
        <v>45</v>
      </c>
      <c r="B622" s="57" t="s">
        <v>514</v>
      </c>
      <c r="C622" s="58">
        <v>1983</v>
      </c>
      <c r="D622" s="40">
        <v>0</v>
      </c>
      <c r="E622" s="59" t="s">
        <v>1514</v>
      </c>
      <c r="F622" s="1" t="s">
        <v>66</v>
      </c>
      <c r="G622" s="40">
        <v>5</v>
      </c>
      <c r="H622" s="40">
        <v>4</v>
      </c>
      <c r="I622" s="60">
        <v>3658.6</v>
      </c>
      <c r="J622" s="60">
        <v>3349.4</v>
      </c>
      <c r="K622" s="61">
        <v>205</v>
      </c>
      <c r="L622" s="49">
        <v>2402315.79</v>
      </c>
      <c r="M622" s="49">
        <v>0</v>
      </c>
      <c r="N622" s="49">
        <v>0</v>
      </c>
      <c r="O622" s="49">
        <f>ROUND(L622*0.045,2)</f>
        <v>108104.21</v>
      </c>
      <c r="P622" s="49">
        <f t="shared" si="104"/>
        <v>2294211.58</v>
      </c>
      <c r="Q622" s="49">
        <f t="shared" si="102"/>
        <v>717.23765151967518</v>
      </c>
      <c r="R622" s="49">
        <v>17870.05</v>
      </c>
      <c r="S622" s="62">
        <v>43465</v>
      </c>
    </row>
    <row r="623" spans="1:32" s="3" customFormat="1" hidden="1" x14ac:dyDescent="0.25">
      <c r="A623" s="41">
        <v>46</v>
      </c>
      <c r="B623" s="57" t="s">
        <v>515</v>
      </c>
      <c r="C623" s="58">
        <v>1983</v>
      </c>
      <c r="D623" s="40">
        <v>0</v>
      </c>
      <c r="E623" s="59" t="s">
        <v>1514</v>
      </c>
      <c r="F623" s="1" t="s">
        <v>66</v>
      </c>
      <c r="G623" s="40">
        <v>5</v>
      </c>
      <c r="H623" s="40">
        <v>4</v>
      </c>
      <c r="I623" s="60">
        <v>3650.24</v>
      </c>
      <c r="J623" s="60">
        <v>3341.44</v>
      </c>
      <c r="K623" s="61">
        <v>155</v>
      </c>
      <c r="L623" s="49">
        <v>2396637.44</v>
      </c>
      <c r="M623" s="49">
        <v>0</v>
      </c>
      <c r="N623" s="49">
        <v>0</v>
      </c>
      <c r="O623" s="49">
        <f>ROUND(L623*0.045,2)</f>
        <v>107848.68</v>
      </c>
      <c r="P623" s="49">
        <f t="shared" si="104"/>
        <v>2288788.7599999998</v>
      </c>
      <c r="Q623" s="49">
        <f t="shared" si="102"/>
        <v>717.24688756943112</v>
      </c>
      <c r="R623" s="49">
        <v>17870.05</v>
      </c>
      <c r="S623" s="62">
        <v>43465</v>
      </c>
    </row>
    <row r="624" spans="1:32" s="3" customFormat="1" hidden="1" x14ac:dyDescent="0.25">
      <c r="A624" s="41">
        <v>47</v>
      </c>
      <c r="B624" s="57" t="s">
        <v>516</v>
      </c>
      <c r="C624" s="58">
        <v>1984</v>
      </c>
      <c r="D624" s="40">
        <v>0</v>
      </c>
      <c r="E624" s="59" t="s">
        <v>1514</v>
      </c>
      <c r="F624" s="1" t="s">
        <v>66</v>
      </c>
      <c r="G624" s="40">
        <v>5</v>
      </c>
      <c r="H624" s="40">
        <v>4</v>
      </c>
      <c r="I624" s="60">
        <v>3713.5</v>
      </c>
      <c r="J624" s="60">
        <v>3403</v>
      </c>
      <c r="K624" s="61">
        <v>163</v>
      </c>
      <c r="L624" s="49">
        <v>18581485.25</v>
      </c>
      <c r="M624" s="49">
        <v>0</v>
      </c>
      <c r="N624" s="49">
        <v>0</v>
      </c>
      <c r="O624" s="49">
        <f>ROUND(L624*0.045,2)</f>
        <v>836166.84</v>
      </c>
      <c r="P624" s="49">
        <f t="shared" si="104"/>
        <v>17745318.41</v>
      </c>
      <c r="Q624" s="49">
        <f t="shared" si="102"/>
        <v>5460.3247869526886</v>
      </c>
      <c r="R624" s="49">
        <v>17870.05</v>
      </c>
      <c r="S624" s="62">
        <v>43465</v>
      </c>
    </row>
    <row r="625" spans="1:19" s="3" customFormat="1" hidden="1" x14ac:dyDescent="0.25">
      <c r="A625" s="41">
        <v>48</v>
      </c>
      <c r="B625" s="92" t="s">
        <v>76</v>
      </c>
      <c r="C625" s="93">
        <v>1984</v>
      </c>
      <c r="D625" s="41">
        <v>0</v>
      </c>
      <c r="E625" s="59" t="s">
        <v>1514</v>
      </c>
      <c r="F625" s="1" t="s">
        <v>66</v>
      </c>
      <c r="G625" s="41">
        <v>5</v>
      </c>
      <c r="H625" s="41">
        <v>2</v>
      </c>
      <c r="I625" s="94">
        <v>1553.6</v>
      </c>
      <c r="J625" s="94">
        <v>1362.5</v>
      </c>
      <c r="K625" s="95">
        <v>90</v>
      </c>
      <c r="L625" s="96">
        <v>2049399.4</v>
      </c>
      <c r="M625" s="49">
        <v>0</v>
      </c>
      <c r="N625" s="96">
        <v>0</v>
      </c>
      <c r="O625" s="96">
        <v>0</v>
      </c>
      <c r="P625" s="49">
        <f t="shared" si="104"/>
        <v>2049399.4</v>
      </c>
      <c r="Q625" s="49">
        <f t="shared" si="102"/>
        <v>1504.1463486238531</v>
      </c>
      <c r="R625" s="49">
        <v>17870.05</v>
      </c>
      <c r="S625" s="62">
        <v>43465</v>
      </c>
    </row>
    <row r="626" spans="1:19" s="3" customFormat="1" hidden="1" x14ac:dyDescent="0.25">
      <c r="A626" s="41">
        <v>49</v>
      </c>
      <c r="B626" s="57" t="s">
        <v>518</v>
      </c>
      <c r="C626" s="58">
        <v>1983</v>
      </c>
      <c r="D626" s="40">
        <v>0</v>
      </c>
      <c r="E626" s="59" t="s">
        <v>1514</v>
      </c>
      <c r="F626" s="1" t="s">
        <v>66</v>
      </c>
      <c r="G626" s="40">
        <v>5</v>
      </c>
      <c r="H626" s="40">
        <v>5</v>
      </c>
      <c r="I626" s="60">
        <v>3863.46</v>
      </c>
      <c r="J626" s="60">
        <v>3391.76</v>
      </c>
      <c r="K626" s="61">
        <v>180</v>
      </c>
      <c r="L626" s="49">
        <v>19364062.390000001</v>
      </c>
      <c r="M626" s="49">
        <v>0</v>
      </c>
      <c r="N626" s="49">
        <v>0</v>
      </c>
      <c r="O626" s="49">
        <f>ROUND(L626*0.045,2)</f>
        <v>871382.81</v>
      </c>
      <c r="P626" s="49">
        <f t="shared" si="104"/>
        <v>18492679.580000002</v>
      </c>
      <c r="Q626" s="49">
        <f t="shared" si="102"/>
        <v>5709.1487575771871</v>
      </c>
      <c r="R626" s="49">
        <v>17870.05</v>
      </c>
      <c r="S626" s="62">
        <v>43465</v>
      </c>
    </row>
    <row r="627" spans="1:19" s="3" customFormat="1" hidden="1" x14ac:dyDescent="0.25">
      <c r="A627" s="41">
        <v>50</v>
      </c>
      <c r="B627" s="57" t="s">
        <v>519</v>
      </c>
      <c r="C627" s="58">
        <v>1984</v>
      </c>
      <c r="D627" s="61">
        <v>0</v>
      </c>
      <c r="E627" s="59" t="s">
        <v>1514</v>
      </c>
      <c r="F627" s="1" t="s">
        <v>66</v>
      </c>
      <c r="G627" s="40">
        <v>5</v>
      </c>
      <c r="H627" s="40">
        <v>4</v>
      </c>
      <c r="I627" s="60">
        <v>3830.8</v>
      </c>
      <c r="J627" s="60">
        <v>3295.3</v>
      </c>
      <c r="K627" s="61">
        <v>192</v>
      </c>
      <c r="L627" s="49">
        <v>14058452.98</v>
      </c>
      <c r="M627" s="49">
        <v>0</v>
      </c>
      <c r="N627" s="49">
        <f>ROUND(L627*10%,2)</f>
        <v>1405845.3</v>
      </c>
      <c r="O627" s="49">
        <f>ROUND(L627*0.045,2)</f>
        <v>632630.38</v>
      </c>
      <c r="P627" s="49">
        <f t="shared" si="104"/>
        <v>12019977.300000001</v>
      </c>
      <c r="Q627" s="49">
        <f t="shared" si="102"/>
        <v>4266.2133887658183</v>
      </c>
      <c r="R627" s="49">
        <v>17870.05</v>
      </c>
      <c r="S627" s="62">
        <v>43465</v>
      </c>
    </row>
    <row r="628" spans="1:19" s="3" customFormat="1" hidden="1" x14ac:dyDescent="0.25">
      <c r="A628" s="41">
        <v>51</v>
      </c>
      <c r="B628" s="57" t="s">
        <v>322</v>
      </c>
      <c r="C628" s="58">
        <v>1984</v>
      </c>
      <c r="D628" s="61">
        <v>2010</v>
      </c>
      <c r="E628" s="59" t="s">
        <v>1514</v>
      </c>
      <c r="F628" s="1" t="s">
        <v>66</v>
      </c>
      <c r="G628" s="40">
        <v>9</v>
      </c>
      <c r="H628" s="40">
        <v>3</v>
      </c>
      <c r="I628" s="60">
        <v>6548.34</v>
      </c>
      <c r="J628" s="60">
        <v>5891.74</v>
      </c>
      <c r="K628" s="61">
        <v>321</v>
      </c>
      <c r="L628" s="49">
        <v>18263315.359999999</v>
      </c>
      <c r="M628" s="49">
        <v>0</v>
      </c>
      <c r="N628" s="49">
        <v>0</v>
      </c>
      <c r="O628" s="49">
        <f>ROUND(L628*0.045,2)</f>
        <v>821849.19</v>
      </c>
      <c r="P628" s="49">
        <f t="shared" si="104"/>
        <v>17441466.169999998</v>
      </c>
      <c r="Q628" s="49">
        <f t="shared" si="102"/>
        <v>3099.8169233537124</v>
      </c>
      <c r="R628" s="96">
        <v>19740.84</v>
      </c>
      <c r="S628" s="62">
        <v>43465</v>
      </c>
    </row>
    <row r="629" spans="1:19" s="3" customFormat="1" hidden="1" x14ac:dyDescent="0.25">
      <c r="A629" s="41">
        <v>52</v>
      </c>
      <c r="B629" s="57" t="s">
        <v>1281</v>
      </c>
      <c r="C629" s="58">
        <v>1997</v>
      </c>
      <c r="D629" s="40">
        <v>0</v>
      </c>
      <c r="E629" s="59" t="s">
        <v>1514</v>
      </c>
      <c r="F629" s="1" t="s">
        <v>28</v>
      </c>
      <c r="G629" s="40">
        <v>3</v>
      </c>
      <c r="H629" s="40">
        <v>1</v>
      </c>
      <c r="I629" s="60">
        <v>474.8</v>
      </c>
      <c r="J629" s="60">
        <v>474.8</v>
      </c>
      <c r="K629" s="61">
        <v>38</v>
      </c>
      <c r="L629" s="49">
        <v>1788843.62</v>
      </c>
      <c r="M629" s="49">
        <v>0</v>
      </c>
      <c r="N629" s="49">
        <v>0</v>
      </c>
      <c r="O629" s="49">
        <v>0</v>
      </c>
      <c r="P629" s="49">
        <f t="shared" si="104"/>
        <v>1788843.62</v>
      </c>
      <c r="Q629" s="49">
        <f t="shared" si="102"/>
        <v>3767.5729149115418</v>
      </c>
      <c r="R629" s="49">
        <v>16373.82</v>
      </c>
      <c r="S629" s="62">
        <v>43465</v>
      </c>
    </row>
    <row r="630" spans="1:19" s="3" customFormat="1" hidden="1" x14ac:dyDescent="0.25">
      <c r="A630" s="41">
        <v>53</v>
      </c>
      <c r="B630" s="57" t="s">
        <v>1260</v>
      </c>
      <c r="C630" s="58">
        <v>1993</v>
      </c>
      <c r="D630" s="61">
        <v>0</v>
      </c>
      <c r="E630" s="59" t="s">
        <v>1514</v>
      </c>
      <c r="F630" s="1" t="s">
        <v>66</v>
      </c>
      <c r="G630" s="40">
        <v>9</v>
      </c>
      <c r="H630" s="40">
        <v>1</v>
      </c>
      <c r="I630" s="60">
        <v>6485.1</v>
      </c>
      <c r="J630" s="60">
        <v>5063.7</v>
      </c>
      <c r="K630" s="61">
        <v>304</v>
      </c>
      <c r="L630" s="49">
        <v>6111934.6399999997</v>
      </c>
      <c r="M630" s="49">
        <v>0</v>
      </c>
      <c r="N630" s="49">
        <v>0</v>
      </c>
      <c r="O630" s="49">
        <f>ROUND(L630*0.045,2)</f>
        <v>275037.06</v>
      </c>
      <c r="P630" s="49">
        <f t="shared" si="104"/>
        <v>5836897.5800000001</v>
      </c>
      <c r="Q630" s="49">
        <f t="shared" si="102"/>
        <v>1207.0096253727511</v>
      </c>
      <c r="R630" s="96">
        <v>19740.84</v>
      </c>
      <c r="S630" s="62">
        <v>43465</v>
      </c>
    </row>
    <row r="631" spans="1:19" s="3" customFormat="1" hidden="1" x14ac:dyDescent="0.25">
      <c r="A631" s="41">
        <v>54</v>
      </c>
      <c r="B631" s="57" t="s">
        <v>521</v>
      </c>
      <c r="C631" s="58">
        <v>1983</v>
      </c>
      <c r="D631" s="40">
        <v>0</v>
      </c>
      <c r="E631" s="59" t="s">
        <v>1514</v>
      </c>
      <c r="F631" s="1" t="s">
        <v>66</v>
      </c>
      <c r="G631" s="40">
        <v>5</v>
      </c>
      <c r="H631" s="40">
        <v>6</v>
      </c>
      <c r="I631" s="67">
        <v>3643.5</v>
      </c>
      <c r="J631" s="60">
        <v>3334.4</v>
      </c>
      <c r="K631" s="61">
        <v>178</v>
      </c>
      <c r="L631" s="49">
        <v>3955797.91</v>
      </c>
      <c r="M631" s="49">
        <v>0</v>
      </c>
      <c r="N631" s="49">
        <v>0</v>
      </c>
      <c r="O631" s="49">
        <f>ROUND(L631*0.045,2)</f>
        <v>178010.91</v>
      </c>
      <c r="P631" s="49">
        <f t="shared" si="104"/>
        <v>3777787</v>
      </c>
      <c r="Q631" s="49">
        <f t="shared" si="102"/>
        <v>1186.3597378838772</v>
      </c>
      <c r="R631" s="49">
        <v>17870.05</v>
      </c>
      <c r="S631" s="62">
        <v>43465</v>
      </c>
    </row>
    <row r="632" spans="1:19" s="3" customFormat="1" hidden="1" x14ac:dyDescent="0.25">
      <c r="A632" s="41">
        <v>55</v>
      </c>
      <c r="B632" s="57" t="s">
        <v>522</v>
      </c>
      <c r="C632" s="58">
        <v>1983</v>
      </c>
      <c r="D632" s="40">
        <v>0</v>
      </c>
      <c r="E632" s="59" t="s">
        <v>1514</v>
      </c>
      <c r="F632" s="1" t="s">
        <v>66</v>
      </c>
      <c r="G632" s="40">
        <v>5</v>
      </c>
      <c r="H632" s="40">
        <v>5</v>
      </c>
      <c r="I632" s="67">
        <v>3732.5</v>
      </c>
      <c r="J632" s="60">
        <v>3400.5</v>
      </c>
      <c r="K632" s="61">
        <v>223</v>
      </c>
      <c r="L632" s="49">
        <v>11942405.130000001</v>
      </c>
      <c r="M632" s="49">
        <v>0</v>
      </c>
      <c r="N632" s="49">
        <v>0</v>
      </c>
      <c r="O632" s="49">
        <f t="shared" ref="O632:O634" si="106">ROUND(L632*0.045,2)</f>
        <v>537408.23</v>
      </c>
      <c r="P632" s="49">
        <f t="shared" si="104"/>
        <v>11404996.9</v>
      </c>
      <c r="Q632" s="49">
        <f t="shared" si="102"/>
        <v>3511.9556329951479</v>
      </c>
      <c r="R632" s="49">
        <v>17870.05</v>
      </c>
      <c r="S632" s="62">
        <v>43465</v>
      </c>
    </row>
    <row r="633" spans="1:19" s="3" customFormat="1" hidden="1" x14ac:dyDescent="0.25">
      <c r="A633" s="41">
        <v>56</v>
      </c>
      <c r="B633" s="57" t="s">
        <v>523</v>
      </c>
      <c r="C633" s="58">
        <v>1983</v>
      </c>
      <c r="D633" s="40">
        <v>0</v>
      </c>
      <c r="E633" s="59" t="s">
        <v>1514</v>
      </c>
      <c r="F633" s="1" t="s">
        <v>66</v>
      </c>
      <c r="G633" s="40">
        <v>5</v>
      </c>
      <c r="H633" s="40">
        <v>4</v>
      </c>
      <c r="I633" s="67">
        <v>3652.8</v>
      </c>
      <c r="J633" s="60">
        <v>3348.3</v>
      </c>
      <c r="K633" s="61">
        <v>198</v>
      </c>
      <c r="L633" s="49">
        <v>2401552.7999999998</v>
      </c>
      <c r="M633" s="49">
        <v>0</v>
      </c>
      <c r="N633" s="49">
        <v>0</v>
      </c>
      <c r="O633" s="49">
        <f t="shared" si="106"/>
        <v>108069.88</v>
      </c>
      <c r="P633" s="49">
        <f t="shared" si="104"/>
        <v>2293482.92</v>
      </c>
      <c r="Q633" s="49">
        <f t="shared" si="102"/>
        <v>717.24540811755207</v>
      </c>
      <c r="R633" s="49">
        <v>17870.05</v>
      </c>
      <c r="S633" s="62">
        <v>43465</v>
      </c>
    </row>
    <row r="634" spans="1:19" s="3" customFormat="1" hidden="1" x14ac:dyDescent="0.25">
      <c r="A634" s="41">
        <v>57</v>
      </c>
      <c r="B634" s="57" t="s">
        <v>524</v>
      </c>
      <c r="C634" s="58">
        <v>1983</v>
      </c>
      <c r="D634" s="40">
        <v>0</v>
      </c>
      <c r="E634" s="59" t="s">
        <v>1514</v>
      </c>
      <c r="F634" s="1" t="s">
        <v>66</v>
      </c>
      <c r="G634" s="40">
        <v>5</v>
      </c>
      <c r="H634" s="40">
        <v>6</v>
      </c>
      <c r="I634" s="67">
        <v>3646.38</v>
      </c>
      <c r="J634" s="60">
        <v>3336.98</v>
      </c>
      <c r="K634" s="61">
        <v>201</v>
      </c>
      <c r="L634" s="49">
        <v>2393449.77</v>
      </c>
      <c r="M634" s="49">
        <v>0</v>
      </c>
      <c r="N634" s="49">
        <v>0</v>
      </c>
      <c r="O634" s="49">
        <f t="shared" si="106"/>
        <v>107705.24</v>
      </c>
      <c r="P634" s="49">
        <f t="shared" si="104"/>
        <v>2285744.5299999998</v>
      </c>
      <c r="Q634" s="49">
        <f t="shared" si="102"/>
        <v>717.25025921641725</v>
      </c>
      <c r="R634" s="49">
        <v>17870.05</v>
      </c>
      <c r="S634" s="62">
        <v>43465</v>
      </c>
    </row>
    <row r="635" spans="1:19" s="3" customFormat="1" hidden="1" x14ac:dyDescent="0.25">
      <c r="A635" s="41">
        <v>58</v>
      </c>
      <c r="B635" s="57" t="s">
        <v>1276</v>
      </c>
      <c r="C635" s="58">
        <v>1990</v>
      </c>
      <c r="D635" s="40">
        <v>0</v>
      </c>
      <c r="E635" s="59" t="s">
        <v>1514</v>
      </c>
      <c r="F635" s="1" t="s">
        <v>66</v>
      </c>
      <c r="G635" s="40">
        <v>5</v>
      </c>
      <c r="H635" s="40">
        <v>5</v>
      </c>
      <c r="I635" s="67">
        <v>3972.47</v>
      </c>
      <c r="J635" s="60">
        <v>3663.97</v>
      </c>
      <c r="K635" s="61">
        <v>172</v>
      </c>
      <c r="L635" s="49">
        <v>6367039.0300000003</v>
      </c>
      <c r="M635" s="49">
        <v>0</v>
      </c>
      <c r="N635" s="49">
        <f>ROUND(L635*10%,2)</f>
        <v>636703.9</v>
      </c>
      <c r="O635" s="49">
        <f t="shared" ref="O635" si="107">ROUND(N635*0.45,2)</f>
        <v>286516.76</v>
      </c>
      <c r="P635" s="49">
        <f t="shared" si="104"/>
        <v>5443818.3700000001</v>
      </c>
      <c r="Q635" s="49">
        <f t="shared" si="102"/>
        <v>1737.7432211508283</v>
      </c>
      <c r="R635" s="49">
        <v>17870.05</v>
      </c>
      <c r="S635" s="62">
        <v>43465</v>
      </c>
    </row>
    <row r="636" spans="1:19" s="73" customFormat="1" ht="14.25" hidden="1" x14ac:dyDescent="0.25">
      <c r="A636" s="53"/>
      <c r="B636" s="50" t="s">
        <v>525</v>
      </c>
      <c r="C636" s="52"/>
      <c r="D636" s="53"/>
      <c r="E636" s="56"/>
      <c r="F636" s="53"/>
      <c r="G636" s="53"/>
      <c r="H636" s="53"/>
      <c r="I636" s="48">
        <f t="shared" ref="I636:Q636" si="108">ROUND(SUM(I606:I635),2)</f>
        <v>145631.12</v>
      </c>
      <c r="J636" s="48">
        <f t="shared" si="108"/>
        <v>130534.52</v>
      </c>
      <c r="K636" s="42">
        <f t="shared" si="108"/>
        <v>7287</v>
      </c>
      <c r="L636" s="48">
        <f t="shared" si="108"/>
        <v>253683897.24000001</v>
      </c>
      <c r="M636" s="48">
        <f t="shared" si="108"/>
        <v>0</v>
      </c>
      <c r="N636" s="48">
        <f t="shared" si="108"/>
        <v>2596671.08</v>
      </c>
      <c r="O636" s="48">
        <f t="shared" si="108"/>
        <v>8462435.9000000004</v>
      </c>
      <c r="P636" s="48">
        <f t="shared" si="108"/>
        <v>242624790.25999999</v>
      </c>
      <c r="Q636" s="48">
        <f t="shared" si="108"/>
        <v>65679.259999999995</v>
      </c>
      <c r="R636" s="48"/>
      <c r="S636" s="75"/>
    </row>
    <row r="637" spans="1:19" s="73" customFormat="1" ht="14.25" hidden="1" x14ac:dyDescent="0.25">
      <c r="A637" s="53"/>
      <c r="B637" s="50" t="s">
        <v>90</v>
      </c>
      <c r="C637" s="52"/>
      <c r="D637" s="53"/>
      <c r="E637" s="56"/>
      <c r="F637" s="53"/>
      <c r="G637" s="53"/>
      <c r="H637" s="53"/>
      <c r="I637" s="76"/>
      <c r="J637" s="76"/>
      <c r="K637" s="42"/>
      <c r="L637" s="48"/>
      <c r="M637" s="48"/>
      <c r="N637" s="48"/>
      <c r="O637" s="48"/>
      <c r="P637" s="48"/>
      <c r="Q637" s="48"/>
      <c r="R637" s="48"/>
      <c r="S637" s="75"/>
    </row>
    <row r="638" spans="1:19" s="199" customFormat="1" hidden="1" x14ac:dyDescent="0.25">
      <c r="A638" s="37">
        <v>59</v>
      </c>
      <c r="B638" s="57" t="s">
        <v>526</v>
      </c>
      <c r="C638" s="58">
        <v>1989</v>
      </c>
      <c r="D638" s="40">
        <v>0</v>
      </c>
      <c r="E638" s="59" t="s">
        <v>1514</v>
      </c>
      <c r="F638" s="1" t="s">
        <v>66</v>
      </c>
      <c r="G638" s="40">
        <v>9</v>
      </c>
      <c r="H638" s="40">
        <v>4</v>
      </c>
      <c r="I638" s="40">
        <v>9430.56</v>
      </c>
      <c r="J638" s="60">
        <v>8345.5</v>
      </c>
      <c r="K638" s="61">
        <v>475</v>
      </c>
      <c r="L638" s="49">
        <v>9651553.9900000002</v>
      </c>
      <c r="M638" s="49">
        <v>0</v>
      </c>
      <c r="N638" s="49">
        <v>0</v>
      </c>
      <c r="O638" s="49">
        <v>177884.61</v>
      </c>
      <c r="P638" s="49">
        <f t="shared" ref="P638:P643" si="109">L638-(M638+N638+O638)</f>
        <v>9473669.3800000008</v>
      </c>
      <c r="Q638" s="49">
        <f t="shared" ref="Q638:Q664" si="110">L638/J638</f>
        <v>1156.4979917320711</v>
      </c>
      <c r="R638" s="96">
        <v>19740.84</v>
      </c>
      <c r="S638" s="62">
        <v>43465</v>
      </c>
    </row>
    <row r="639" spans="1:19" s="199" customFormat="1" hidden="1" x14ac:dyDescent="0.25">
      <c r="A639" s="37">
        <v>60</v>
      </c>
      <c r="B639" s="57" t="s">
        <v>527</v>
      </c>
      <c r="C639" s="58">
        <v>1989</v>
      </c>
      <c r="D639" s="40">
        <v>0</v>
      </c>
      <c r="E639" s="59" t="s">
        <v>1514</v>
      </c>
      <c r="F639" s="1" t="s">
        <v>66</v>
      </c>
      <c r="G639" s="40">
        <v>9</v>
      </c>
      <c r="H639" s="40">
        <v>2</v>
      </c>
      <c r="I639" s="60">
        <v>4828.29</v>
      </c>
      <c r="J639" s="60">
        <v>4180.1899999999996</v>
      </c>
      <c r="K639" s="61">
        <v>206</v>
      </c>
      <c r="L639" s="49">
        <v>4865591.46</v>
      </c>
      <c r="M639" s="49">
        <v>0</v>
      </c>
      <c r="N639" s="49">
        <v>0</v>
      </c>
      <c r="O639" s="49">
        <v>177884.61</v>
      </c>
      <c r="P639" s="49">
        <f t="shared" si="109"/>
        <v>4687706.8499999996</v>
      </c>
      <c r="Q639" s="49">
        <f t="shared" si="110"/>
        <v>1163.9641882306787</v>
      </c>
      <c r="R639" s="96">
        <v>19740.84</v>
      </c>
      <c r="S639" s="62">
        <v>43465</v>
      </c>
    </row>
    <row r="640" spans="1:19" s="199" customFormat="1" hidden="1" x14ac:dyDescent="0.25">
      <c r="A640" s="37">
        <v>61</v>
      </c>
      <c r="B640" s="57" t="s">
        <v>528</v>
      </c>
      <c r="C640" s="58">
        <v>1989</v>
      </c>
      <c r="D640" s="40">
        <v>0</v>
      </c>
      <c r="E640" s="59" t="s">
        <v>1514</v>
      </c>
      <c r="F640" s="1" t="s">
        <v>66</v>
      </c>
      <c r="G640" s="40">
        <v>9</v>
      </c>
      <c r="H640" s="40">
        <v>2</v>
      </c>
      <c r="I640" s="60">
        <v>4511.92</v>
      </c>
      <c r="J640" s="60">
        <v>4176.47</v>
      </c>
      <c r="K640" s="61">
        <v>227</v>
      </c>
      <c r="L640" s="49">
        <v>4841133.47</v>
      </c>
      <c r="M640" s="49">
        <v>0</v>
      </c>
      <c r="N640" s="49">
        <f>ROUND(L640*10%,2)</f>
        <v>484113.35</v>
      </c>
      <c r="O640" s="49">
        <v>177884.61</v>
      </c>
      <c r="P640" s="49">
        <f t="shared" si="109"/>
        <v>4179135.51</v>
      </c>
      <c r="Q640" s="49">
        <f t="shared" si="110"/>
        <v>1159.1447969218023</v>
      </c>
      <c r="R640" s="96">
        <v>19740.84</v>
      </c>
      <c r="S640" s="62">
        <v>43465</v>
      </c>
    </row>
    <row r="641" spans="1:19" s="199" customFormat="1" hidden="1" x14ac:dyDescent="0.25">
      <c r="A641" s="37">
        <v>62</v>
      </c>
      <c r="B641" s="57" t="s">
        <v>94</v>
      </c>
      <c r="C641" s="93">
        <v>1985</v>
      </c>
      <c r="D641" s="41">
        <v>0</v>
      </c>
      <c r="E641" s="59" t="s">
        <v>1514</v>
      </c>
      <c r="F641" s="1" t="s">
        <v>66</v>
      </c>
      <c r="G641" s="41">
        <v>5</v>
      </c>
      <c r="H641" s="41">
        <v>3</v>
      </c>
      <c r="I641" s="94">
        <v>3822.85</v>
      </c>
      <c r="J641" s="94">
        <v>3472.23</v>
      </c>
      <c r="K641" s="95">
        <v>206</v>
      </c>
      <c r="L641" s="96">
        <v>24539410.719999999</v>
      </c>
      <c r="M641" s="49">
        <v>0</v>
      </c>
      <c r="N641" s="49">
        <v>0</v>
      </c>
      <c r="O641" s="49">
        <v>177884.61</v>
      </c>
      <c r="P641" s="49">
        <f t="shared" si="109"/>
        <v>24361526.109999999</v>
      </c>
      <c r="Q641" s="49">
        <f t="shared" si="110"/>
        <v>7067.3344565308171</v>
      </c>
      <c r="R641" s="49">
        <v>17870.05</v>
      </c>
      <c r="S641" s="62">
        <v>43465</v>
      </c>
    </row>
    <row r="642" spans="1:19" s="199" customFormat="1" hidden="1" x14ac:dyDescent="0.25">
      <c r="A642" s="37">
        <v>63</v>
      </c>
      <c r="B642" s="57" t="s">
        <v>529</v>
      </c>
      <c r="C642" s="58">
        <v>1986</v>
      </c>
      <c r="D642" s="40">
        <v>0</v>
      </c>
      <c r="E642" s="59" t="s">
        <v>1514</v>
      </c>
      <c r="F642" s="1" t="s">
        <v>66</v>
      </c>
      <c r="G642" s="40">
        <v>5</v>
      </c>
      <c r="H642" s="40">
        <v>4</v>
      </c>
      <c r="I642" s="60">
        <v>5122.24</v>
      </c>
      <c r="J642" s="60">
        <v>4606.5</v>
      </c>
      <c r="K642" s="61">
        <v>260</v>
      </c>
      <c r="L642" s="49">
        <v>6014440.2199999997</v>
      </c>
      <c r="M642" s="49">
        <v>0</v>
      </c>
      <c r="N642" s="49">
        <v>0</v>
      </c>
      <c r="O642" s="49">
        <v>177884.61</v>
      </c>
      <c r="P642" s="49">
        <f t="shared" si="109"/>
        <v>5836555.6099999994</v>
      </c>
      <c r="Q642" s="49">
        <f t="shared" si="110"/>
        <v>1305.6420753283403</v>
      </c>
      <c r="R642" s="49">
        <v>17870.05</v>
      </c>
      <c r="S642" s="62">
        <v>43465</v>
      </c>
    </row>
    <row r="643" spans="1:19" s="199" customFormat="1" hidden="1" x14ac:dyDescent="0.25">
      <c r="A643" s="37">
        <v>64</v>
      </c>
      <c r="B643" s="57" t="s">
        <v>97</v>
      </c>
      <c r="C643" s="93">
        <v>1986</v>
      </c>
      <c r="D643" s="41">
        <v>0</v>
      </c>
      <c r="E643" s="59" t="s">
        <v>1514</v>
      </c>
      <c r="F643" s="1" t="s">
        <v>66</v>
      </c>
      <c r="G643" s="41">
        <v>5</v>
      </c>
      <c r="H643" s="41">
        <v>3</v>
      </c>
      <c r="I643" s="94">
        <v>3670.15</v>
      </c>
      <c r="J643" s="94">
        <v>3438.93</v>
      </c>
      <c r="K643" s="95">
        <v>211</v>
      </c>
      <c r="L643" s="96">
        <v>7414963.9699999997</v>
      </c>
      <c r="M643" s="49">
        <v>0</v>
      </c>
      <c r="N643" s="49">
        <v>0</v>
      </c>
      <c r="O643" s="49">
        <v>177884.61</v>
      </c>
      <c r="P643" s="49">
        <f t="shared" si="109"/>
        <v>7237079.3599999994</v>
      </c>
      <c r="Q643" s="49">
        <f t="shared" si="110"/>
        <v>2156.183455318951</v>
      </c>
      <c r="R643" s="49">
        <v>17870.05</v>
      </c>
      <c r="S643" s="62">
        <v>43465</v>
      </c>
    </row>
    <row r="644" spans="1:19" s="199" customFormat="1" hidden="1" x14ac:dyDescent="0.25">
      <c r="A644" s="37">
        <v>65</v>
      </c>
      <c r="B644" s="57" t="s">
        <v>530</v>
      </c>
      <c r="C644" s="58">
        <v>1989</v>
      </c>
      <c r="D644" s="40">
        <v>0</v>
      </c>
      <c r="E644" s="59" t="s">
        <v>1514</v>
      </c>
      <c r="F644" s="1" t="s">
        <v>66</v>
      </c>
      <c r="G644" s="40">
        <v>9</v>
      </c>
      <c r="H644" s="40">
        <v>4</v>
      </c>
      <c r="I644" s="60">
        <v>9099.7800000000007</v>
      </c>
      <c r="J644" s="60">
        <v>8337.23</v>
      </c>
      <c r="K644" s="61">
        <v>473</v>
      </c>
      <c r="L644" s="49">
        <v>9651553.9900000002</v>
      </c>
      <c r="M644" s="49">
        <v>0</v>
      </c>
      <c r="N644" s="49">
        <v>0</v>
      </c>
      <c r="O644" s="49">
        <v>177884.61</v>
      </c>
      <c r="P644" s="49">
        <f t="shared" ref="P644:P663" si="111">L644-(M644+N644+O644)</f>
        <v>9473669.3800000008</v>
      </c>
      <c r="Q644" s="49">
        <f t="shared" si="110"/>
        <v>1157.6451639213506</v>
      </c>
      <c r="R644" s="96">
        <v>19740.84</v>
      </c>
      <c r="S644" s="62">
        <v>43465</v>
      </c>
    </row>
    <row r="645" spans="1:19" s="199" customFormat="1" hidden="1" x14ac:dyDescent="0.25">
      <c r="A645" s="37">
        <v>66</v>
      </c>
      <c r="B645" s="57" t="s">
        <v>531</v>
      </c>
      <c r="C645" s="58">
        <v>1989</v>
      </c>
      <c r="D645" s="40">
        <v>0</v>
      </c>
      <c r="E645" s="59" t="s">
        <v>1514</v>
      </c>
      <c r="F645" s="1" t="s">
        <v>66</v>
      </c>
      <c r="G645" s="40">
        <v>9</v>
      </c>
      <c r="H645" s="40">
        <v>2</v>
      </c>
      <c r="I645" s="60">
        <v>4793.25</v>
      </c>
      <c r="J645" s="60">
        <v>4185.05</v>
      </c>
      <c r="K645" s="61">
        <v>244</v>
      </c>
      <c r="L645" s="49">
        <v>4829506.32</v>
      </c>
      <c r="M645" s="49">
        <v>0</v>
      </c>
      <c r="N645" s="49">
        <f>ROUND(L645*10%,2)</f>
        <v>482950.63</v>
      </c>
      <c r="O645" s="49">
        <v>177884.61</v>
      </c>
      <c r="P645" s="49">
        <f t="shared" si="111"/>
        <v>4168671.08</v>
      </c>
      <c r="Q645" s="49">
        <f t="shared" si="110"/>
        <v>1153.9901124239855</v>
      </c>
      <c r="R645" s="96">
        <v>19740.84</v>
      </c>
      <c r="S645" s="62">
        <v>43465</v>
      </c>
    </row>
    <row r="646" spans="1:19" s="199" customFormat="1" hidden="1" x14ac:dyDescent="0.25">
      <c r="A646" s="37">
        <v>67</v>
      </c>
      <c r="B646" s="92" t="s">
        <v>98</v>
      </c>
      <c r="C646" s="93">
        <v>1985</v>
      </c>
      <c r="D646" s="41">
        <v>0</v>
      </c>
      <c r="E646" s="59" t="s">
        <v>1514</v>
      </c>
      <c r="F646" s="1" t="s">
        <v>66</v>
      </c>
      <c r="G646" s="41">
        <v>9</v>
      </c>
      <c r="H646" s="41">
        <v>6</v>
      </c>
      <c r="I646" s="94">
        <v>14530.88</v>
      </c>
      <c r="J646" s="94">
        <v>13119.35</v>
      </c>
      <c r="K646" s="95">
        <v>693</v>
      </c>
      <c r="L646" s="96">
        <v>38675366</v>
      </c>
      <c r="M646" s="49">
        <v>0</v>
      </c>
      <c r="N646" s="49">
        <v>0</v>
      </c>
      <c r="O646" s="49">
        <v>177884.61</v>
      </c>
      <c r="P646" s="49">
        <f t="shared" si="111"/>
        <v>38497481.390000001</v>
      </c>
      <c r="Q646" s="49">
        <f t="shared" si="110"/>
        <v>2947.9635805127541</v>
      </c>
      <c r="R646" s="96">
        <v>19740.84</v>
      </c>
      <c r="S646" s="62">
        <v>43465</v>
      </c>
    </row>
    <row r="647" spans="1:19" s="199" customFormat="1" hidden="1" x14ac:dyDescent="0.25">
      <c r="A647" s="37">
        <v>68</v>
      </c>
      <c r="B647" s="57" t="s">
        <v>532</v>
      </c>
      <c r="C647" s="58">
        <v>1988</v>
      </c>
      <c r="D647" s="40">
        <v>0</v>
      </c>
      <c r="E647" s="59" t="s">
        <v>1514</v>
      </c>
      <c r="F647" s="1" t="s">
        <v>66</v>
      </c>
      <c r="G647" s="40">
        <v>9</v>
      </c>
      <c r="H647" s="40">
        <v>4</v>
      </c>
      <c r="I647" s="60">
        <v>9641.65</v>
      </c>
      <c r="J647" s="60">
        <v>8722.39</v>
      </c>
      <c r="K647" s="61">
        <v>485</v>
      </c>
      <c r="L647" s="49">
        <v>9680434.3699999992</v>
      </c>
      <c r="M647" s="49">
        <v>0</v>
      </c>
      <c r="N647" s="49">
        <f>ROUND(L647*10%,2)</f>
        <v>968043.44</v>
      </c>
      <c r="O647" s="49">
        <v>177884.61</v>
      </c>
      <c r="P647" s="49">
        <f t="shared" si="111"/>
        <v>8534506.3200000003</v>
      </c>
      <c r="Q647" s="49">
        <f t="shared" si="110"/>
        <v>1109.837369115575</v>
      </c>
      <c r="R647" s="96">
        <v>19740.84</v>
      </c>
      <c r="S647" s="62">
        <v>43465</v>
      </c>
    </row>
    <row r="648" spans="1:19" s="199" customFormat="1" hidden="1" x14ac:dyDescent="0.25">
      <c r="A648" s="37">
        <v>69</v>
      </c>
      <c r="B648" s="57" t="s">
        <v>533</v>
      </c>
      <c r="C648" s="58">
        <v>1986</v>
      </c>
      <c r="D648" s="40">
        <v>0</v>
      </c>
      <c r="E648" s="59" t="s">
        <v>1514</v>
      </c>
      <c r="F648" s="1" t="s">
        <v>66</v>
      </c>
      <c r="G648" s="40">
        <v>5</v>
      </c>
      <c r="H648" s="40">
        <v>3</v>
      </c>
      <c r="I648" s="60">
        <v>3856.5</v>
      </c>
      <c r="J648" s="60">
        <v>3509.9</v>
      </c>
      <c r="K648" s="61">
        <v>174</v>
      </c>
      <c r="L648" s="49">
        <v>8784363.9199999999</v>
      </c>
      <c r="M648" s="49">
        <v>0</v>
      </c>
      <c r="N648" s="49">
        <v>0</v>
      </c>
      <c r="O648" s="49">
        <v>177884.61</v>
      </c>
      <c r="P648" s="49">
        <f t="shared" si="111"/>
        <v>8606479.3100000005</v>
      </c>
      <c r="Q648" s="49">
        <f t="shared" si="110"/>
        <v>2502.7390865836633</v>
      </c>
      <c r="R648" s="49">
        <v>17870.05</v>
      </c>
      <c r="S648" s="62">
        <v>43465</v>
      </c>
    </row>
    <row r="649" spans="1:19" s="199" customFormat="1" hidden="1" x14ac:dyDescent="0.25">
      <c r="A649" s="37">
        <v>70</v>
      </c>
      <c r="B649" s="57" t="s">
        <v>534</v>
      </c>
      <c r="C649" s="58">
        <v>1986</v>
      </c>
      <c r="D649" s="40">
        <v>0</v>
      </c>
      <c r="E649" s="59" t="s">
        <v>1514</v>
      </c>
      <c r="F649" s="1" t="s">
        <v>66</v>
      </c>
      <c r="G649" s="40">
        <v>5</v>
      </c>
      <c r="H649" s="40">
        <v>3</v>
      </c>
      <c r="I649" s="60">
        <v>4092.45</v>
      </c>
      <c r="J649" s="60">
        <v>3503.95</v>
      </c>
      <c r="K649" s="61">
        <v>181</v>
      </c>
      <c r="L649" s="49">
        <v>8756615.7799999993</v>
      </c>
      <c r="M649" s="49">
        <v>0</v>
      </c>
      <c r="N649" s="49">
        <f>ROUND(L649*10%,2)</f>
        <v>875661.58</v>
      </c>
      <c r="O649" s="49">
        <v>177884.61</v>
      </c>
      <c r="P649" s="49">
        <f t="shared" si="111"/>
        <v>7703069.5899999999</v>
      </c>
      <c r="Q649" s="49">
        <f t="shared" si="110"/>
        <v>2499.0698440331626</v>
      </c>
      <c r="R649" s="49">
        <v>17870.05</v>
      </c>
      <c r="S649" s="62">
        <v>43465</v>
      </c>
    </row>
    <row r="650" spans="1:19" s="199" customFormat="1" hidden="1" x14ac:dyDescent="0.25">
      <c r="A650" s="37">
        <v>71</v>
      </c>
      <c r="B650" s="92" t="s">
        <v>1178</v>
      </c>
      <c r="C650" s="93">
        <v>1983</v>
      </c>
      <c r="D650" s="41">
        <v>0</v>
      </c>
      <c r="E650" s="59" t="s">
        <v>1514</v>
      </c>
      <c r="F650" s="1" t="s">
        <v>66</v>
      </c>
      <c r="G650" s="41">
        <v>9</v>
      </c>
      <c r="H650" s="41">
        <v>6</v>
      </c>
      <c r="I650" s="94">
        <v>14393.41</v>
      </c>
      <c r="J650" s="94">
        <v>12681.54</v>
      </c>
      <c r="K650" s="95">
        <v>834</v>
      </c>
      <c r="L650" s="96">
        <v>11034951.17</v>
      </c>
      <c r="M650" s="49">
        <v>0</v>
      </c>
      <c r="N650" s="49">
        <v>0</v>
      </c>
      <c r="O650" s="49">
        <v>177884.61</v>
      </c>
      <c r="P650" s="49">
        <f t="shared" si="111"/>
        <v>10857066.560000001</v>
      </c>
      <c r="Q650" s="49">
        <f t="shared" si="110"/>
        <v>870.15860613143195</v>
      </c>
      <c r="R650" s="96">
        <v>19740.84</v>
      </c>
      <c r="S650" s="62">
        <v>43465</v>
      </c>
    </row>
    <row r="651" spans="1:19" s="199" customFormat="1" hidden="1" x14ac:dyDescent="0.25">
      <c r="A651" s="37">
        <v>72</v>
      </c>
      <c r="B651" s="92" t="s">
        <v>99</v>
      </c>
      <c r="C651" s="93">
        <v>1985</v>
      </c>
      <c r="D651" s="41">
        <v>0</v>
      </c>
      <c r="E651" s="59" t="s">
        <v>1514</v>
      </c>
      <c r="F651" s="1" t="s">
        <v>66</v>
      </c>
      <c r="G651" s="41">
        <v>9</v>
      </c>
      <c r="H651" s="41">
        <v>6</v>
      </c>
      <c r="I651" s="94">
        <v>14553.94</v>
      </c>
      <c r="J651" s="94">
        <v>13022.16</v>
      </c>
      <c r="K651" s="95">
        <v>667</v>
      </c>
      <c r="L651" s="96">
        <v>38388853.390000001</v>
      </c>
      <c r="M651" s="49">
        <v>0</v>
      </c>
      <c r="N651" s="49">
        <v>0</v>
      </c>
      <c r="O651" s="49">
        <v>177884.61</v>
      </c>
      <c r="P651" s="49">
        <f t="shared" si="111"/>
        <v>38210968.780000001</v>
      </c>
      <c r="Q651" s="49">
        <f t="shared" si="110"/>
        <v>2947.9635782389405</v>
      </c>
      <c r="R651" s="96">
        <v>19740.84</v>
      </c>
      <c r="S651" s="62">
        <v>43465</v>
      </c>
    </row>
    <row r="652" spans="1:19" s="199" customFormat="1" hidden="1" x14ac:dyDescent="0.25">
      <c r="A652" s="37">
        <v>73</v>
      </c>
      <c r="B652" s="57" t="s">
        <v>535</v>
      </c>
      <c r="C652" s="58">
        <v>1986</v>
      </c>
      <c r="D652" s="40">
        <v>0</v>
      </c>
      <c r="E652" s="59" t="s">
        <v>1514</v>
      </c>
      <c r="F652" s="1" t="s">
        <v>66</v>
      </c>
      <c r="G652" s="40">
        <v>5</v>
      </c>
      <c r="H652" s="40">
        <v>3</v>
      </c>
      <c r="I652" s="60">
        <v>3777.8</v>
      </c>
      <c r="J652" s="60">
        <v>3463.99</v>
      </c>
      <c r="K652" s="61">
        <v>212</v>
      </c>
      <c r="L652" s="49">
        <v>8557788.6099999994</v>
      </c>
      <c r="M652" s="49">
        <v>0</v>
      </c>
      <c r="N652" s="49">
        <v>0</v>
      </c>
      <c r="O652" s="49">
        <v>177884.61</v>
      </c>
      <c r="P652" s="49">
        <f t="shared" si="111"/>
        <v>8379903.9999999991</v>
      </c>
      <c r="Q652" s="49">
        <f t="shared" si="110"/>
        <v>2470.5003796200335</v>
      </c>
      <c r="R652" s="49">
        <v>17870.05</v>
      </c>
      <c r="S652" s="62">
        <v>43465</v>
      </c>
    </row>
    <row r="653" spans="1:19" s="199" customFormat="1" hidden="1" x14ac:dyDescent="0.25">
      <c r="A653" s="37">
        <v>74</v>
      </c>
      <c r="B653" s="57" t="s">
        <v>536</v>
      </c>
      <c r="C653" s="58">
        <v>1986</v>
      </c>
      <c r="D653" s="40">
        <v>0</v>
      </c>
      <c r="E653" s="59" t="s">
        <v>1514</v>
      </c>
      <c r="F653" s="1" t="s">
        <v>66</v>
      </c>
      <c r="G653" s="40">
        <v>5</v>
      </c>
      <c r="H653" s="40">
        <v>3</v>
      </c>
      <c r="I653" s="60">
        <v>3709.75</v>
      </c>
      <c r="J653" s="60">
        <v>3495.05</v>
      </c>
      <c r="K653" s="61">
        <v>203</v>
      </c>
      <c r="L653" s="49">
        <v>8583750.8900000006</v>
      </c>
      <c r="M653" s="49">
        <v>0</v>
      </c>
      <c r="N653" s="49">
        <f>ROUND(L653*10%,2)</f>
        <v>858375.09</v>
      </c>
      <c r="O653" s="49">
        <v>177884.61</v>
      </c>
      <c r="P653" s="49">
        <f t="shared" si="111"/>
        <v>7547491.1900000004</v>
      </c>
      <c r="Q653" s="49">
        <f t="shared" si="110"/>
        <v>2455.9737028082573</v>
      </c>
      <c r="R653" s="49">
        <v>17870.05</v>
      </c>
      <c r="S653" s="62">
        <v>43465</v>
      </c>
    </row>
    <row r="654" spans="1:19" s="199" customFormat="1" hidden="1" x14ac:dyDescent="0.25">
      <c r="A654" s="37">
        <v>75</v>
      </c>
      <c r="B654" s="57" t="s">
        <v>537</v>
      </c>
      <c r="C654" s="58">
        <v>1986</v>
      </c>
      <c r="D654" s="40">
        <v>0</v>
      </c>
      <c r="E654" s="59" t="s">
        <v>1514</v>
      </c>
      <c r="F654" s="1" t="s">
        <v>66</v>
      </c>
      <c r="G654" s="40">
        <v>5</v>
      </c>
      <c r="H654" s="40">
        <v>5</v>
      </c>
      <c r="I654" s="60">
        <v>6201.83</v>
      </c>
      <c r="J654" s="60">
        <v>5685.51</v>
      </c>
      <c r="K654" s="61">
        <v>325</v>
      </c>
      <c r="L654" s="49">
        <v>12376545.17</v>
      </c>
      <c r="M654" s="49">
        <v>0</v>
      </c>
      <c r="N654" s="49">
        <f>ROUND(L654*10%,2)</f>
        <v>1237654.52</v>
      </c>
      <c r="O654" s="49">
        <v>177884.61</v>
      </c>
      <c r="P654" s="49">
        <f t="shared" si="111"/>
        <v>10961006.039999999</v>
      </c>
      <c r="Q654" s="49">
        <f t="shared" si="110"/>
        <v>2176.8575149810658</v>
      </c>
      <c r="R654" s="49">
        <v>17870.05</v>
      </c>
      <c r="S654" s="62">
        <v>43465</v>
      </c>
    </row>
    <row r="655" spans="1:19" s="199" customFormat="1" hidden="1" x14ac:dyDescent="0.25">
      <c r="A655" s="37">
        <v>76</v>
      </c>
      <c r="B655" s="57" t="s">
        <v>538</v>
      </c>
      <c r="C655" s="58">
        <v>1986</v>
      </c>
      <c r="D655" s="40">
        <v>0</v>
      </c>
      <c r="E655" s="59" t="s">
        <v>1514</v>
      </c>
      <c r="F655" s="1" t="s">
        <v>66</v>
      </c>
      <c r="G655" s="40">
        <v>5</v>
      </c>
      <c r="H655" s="40">
        <v>3</v>
      </c>
      <c r="I655" s="60">
        <v>3822.7</v>
      </c>
      <c r="J655" s="60">
        <v>3446.6</v>
      </c>
      <c r="K655" s="61">
        <v>181</v>
      </c>
      <c r="L655" s="49">
        <v>8477974.4100000001</v>
      </c>
      <c r="M655" s="49">
        <v>0</v>
      </c>
      <c r="N655" s="49">
        <v>0</v>
      </c>
      <c r="O655" s="49">
        <v>177884.61</v>
      </c>
      <c r="P655" s="49">
        <f t="shared" si="111"/>
        <v>8300089.7999999998</v>
      </c>
      <c r="Q655" s="49">
        <f t="shared" si="110"/>
        <v>2459.8080456101666</v>
      </c>
      <c r="R655" s="49">
        <v>17870.05</v>
      </c>
      <c r="S655" s="62">
        <v>43465</v>
      </c>
    </row>
    <row r="656" spans="1:19" s="199" customFormat="1" hidden="1" x14ac:dyDescent="0.25">
      <c r="A656" s="37">
        <v>77</v>
      </c>
      <c r="B656" s="57" t="s">
        <v>539</v>
      </c>
      <c r="C656" s="58">
        <v>1986</v>
      </c>
      <c r="D656" s="40">
        <v>0</v>
      </c>
      <c r="E656" s="59" t="s">
        <v>1514</v>
      </c>
      <c r="F656" s="1" t="s">
        <v>66</v>
      </c>
      <c r="G656" s="40">
        <v>5</v>
      </c>
      <c r="H656" s="40">
        <v>3</v>
      </c>
      <c r="I656" s="60">
        <v>3671.01</v>
      </c>
      <c r="J656" s="60">
        <v>3472.76</v>
      </c>
      <c r="K656" s="61">
        <v>212</v>
      </c>
      <c r="L656" s="49">
        <v>9032506.8800000008</v>
      </c>
      <c r="M656" s="49">
        <v>0</v>
      </c>
      <c r="N656" s="49">
        <f>ROUND(L656*10%,2)</f>
        <v>903250.69</v>
      </c>
      <c r="O656" s="49">
        <v>177884.61</v>
      </c>
      <c r="P656" s="49">
        <f t="shared" si="111"/>
        <v>7951371.580000001</v>
      </c>
      <c r="Q656" s="49">
        <f t="shared" si="110"/>
        <v>2600.9591448876399</v>
      </c>
      <c r="R656" s="49">
        <v>17870.05</v>
      </c>
      <c r="S656" s="62">
        <v>43465</v>
      </c>
    </row>
    <row r="657" spans="1:19" s="199" customFormat="1" hidden="1" x14ac:dyDescent="0.25">
      <c r="A657" s="37">
        <v>78</v>
      </c>
      <c r="B657" s="92" t="s">
        <v>1179</v>
      </c>
      <c r="C657" s="93">
        <v>1984</v>
      </c>
      <c r="D657" s="41">
        <v>0</v>
      </c>
      <c r="E657" s="59" t="s">
        <v>1514</v>
      </c>
      <c r="F657" s="1" t="s">
        <v>66</v>
      </c>
      <c r="G657" s="41">
        <v>9</v>
      </c>
      <c r="H657" s="41">
        <v>6</v>
      </c>
      <c r="I657" s="94">
        <v>14485.29</v>
      </c>
      <c r="J657" s="94">
        <v>12944.36</v>
      </c>
      <c r="K657" s="95">
        <v>690</v>
      </c>
      <c r="L657" s="96">
        <v>8886937.7799999993</v>
      </c>
      <c r="M657" s="49">
        <v>0</v>
      </c>
      <c r="N657" s="49">
        <v>0</v>
      </c>
      <c r="O657" s="49">
        <v>177884.61</v>
      </c>
      <c r="P657" s="49">
        <f t="shared" si="111"/>
        <v>8709053.1699999999</v>
      </c>
      <c r="Q657" s="49">
        <f t="shared" si="110"/>
        <v>686.54902830267383</v>
      </c>
      <c r="R657" s="96">
        <v>19740.84</v>
      </c>
      <c r="S657" s="62">
        <v>43465</v>
      </c>
    </row>
    <row r="658" spans="1:19" s="199" customFormat="1" hidden="1" x14ac:dyDescent="0.25">
      <c r="A658" s="37">
        <v>79</v>
      </c>
      <c r="B658" s="92" t="s">
        <v>1480</v>
      </c>
      <c r="C658" s="93">
        <v>1984</v>
      </c>
      <c r="D658" s="41">
        <v>0</v>
      </c>
      <c r="E658" s="59" t="s">
        <v>1514</v>
      </c>
      <c r="F658" s="1" t="s">
        <v>66</v>
      </c>
      <c r="G658" s="41">
        <v>9</v>
      </c>
      <c r="H658" s="41">
        <v>2</v>
      </c>
      <c r="I658" s="94">
        <v>4774.8</v>
      </c>
      <c r="J658" s="94">
        <v>4127.42</v>
      </c>
      <c r="K658" s="95">
        <v>237</v>
      </c>
      <c r="L658" s="96">
        <v>9225272.6500000004</v>
      </c>
      <c r="M658" s="49">
        <v>0</v>
      </c>
      <c r="N658" s="49">
        <v>0</v>
      </c>
      <c r="O658" s="49">
        <v>177884.61</v>
      </c>
      <c r="P658" s="49">
        <f t="shared" si="111"/>
        <v>9047388.040000001</v>
      </c>
      <c r="Q658" s="49">
        <f t="shared" si="110"/>
        <v>2235.1184638345503</v>
      </c>
      <c r="R658" s="96">
        <v>19740.84</v>
      </c>
      <c r="S658" s="62">
        <v>43465</v>
      </c>
    </row>
    <row r="659" spans="1:19" s="199" customFormat="1" hidden="1" x14ac:dyDescent="0.25">
      <c r="A659" s="37">
        <v>80</v>
      </c>
      <c r="B659" s="92" t="s">
        <v>1180</v>
      </c>
      <c r="C659" s="58">
        <v>1984</v>
      </c>
      <c r="D659" s="40">
        <v>0</v>
      </c>
      <c r="E659" s="59" t="s">
        <v>1514</v>
      </c>
      <c r="F659" s="1" t="s">
        <v>66</v>
      </c>
      <c r="G659" s="40">
        <v>9</v>
      </c>
      <c r="H659" s="40">
        <v>2</v>
      </c>
      <c r="I659" s="60">
        <v>4664.33</v>
      </c>
      <c r="J659" s="60">
        <v>4090.8</v>
      </c>
      <c r="K659" s="61">
        <v>303</v>
      </c>
      <c r="L659" s="49">
        <v>3559644.82</v>
      </c>
      <c r="M659" s="49">
        <v>0</v>
      </c>
      <c r="N659" s="49">
        <v>0</v>
      </c>
      <c r="O659" s="49">
        <v>177884.61</v>
      </c>
      <c r="P659" s="49">
        <f t="shared" si="111"/>
        <v>3381760.21</v>
      </c>
      <c r="Q659" s="49">
        <f t="shared" si="110"/>
        <v>870.15860467390235</v>
      </c>
      <c r="R659" s="96">
        <v>19740.84</v>
      </c>
      <c r="S659" s="62">
        <v>43465</v>
      </c>
    </row>
    <row r="660" spans="1:19" s="199" customFormat="1" hidden="1" x14ac:dyDescent="0.25">
      <c r="A660" s="37">
        <v>81</v>
      </c>
      <c r="B660" s="92" t="s">
        <v>102</v>
      </c>
      <c r="C660" s="93">
        <v>1985</v>
      </c>
      <c r="D660" s="41">
        <v>0</v>
      </c>
      <c r="E660" s="59" t="s">
        <v>1514</v>
      </c>
      <c r="F660" s="1" t="s">
        <v>66</v>
      </c>
      <c r="G660" s="41">
        <v>5</v>
      </c>
      <c r="H660" s="41">
        <v>5</v>
      </c>
      <c r="I660" s="94">
        <v>6388.39</v>
      </c>
      <c r="J660" s="94">
        <v>5758.5</v>
      </c>
      <c r="K660" s="95">
        <v>324</v>
      </c>
      <c r="L660" s="96">
        <v>45328253.18</v>
      </c>
      <c r="M660" s="49">
        <v>0</v>
      </c>
      <c r="N660" s="49">
        <v>0</v>
      </c>
      <c r="O660" s="49">
        <v>177884.61</v>
      </c>
      <c r="P660" s="49">
        <f t="shared" si="111"/>
        <v>45150368.57</v>
      </c>
      <c r="Q660" s="49">
        <f t="shared" si="110"/>
        <v>7871.5382790657286</v>
      </c>
      <c r="R660" s="49">
        <v>17870.05</v>
      </c>
      <c r="S660" s="62">
        <v>43465</v>
      </c>
    </row>
    <row r="661" spans="1:19" s="199" customFormat="1" hidden="1" x14ac:dyDescent="0.25">
      <c r="A661" s="37">
        <v>82</v>
      </c>
      <c r="B661" s="92" t="s">
        <v>103</v>
      </c>
      <c r="C661" s="93">
        <v>1986</v>
      </c>
      <c r="D661" s="41">
        <v>0</v>
      </c>
      <c r="E661" s="59" t="s">
        <v>1514</v>
      </c>
      <c r="F661" s="1" t="s">
        <v>66</v>
      </c>
      <c r="G661" s="41">
        <v>5</v>
      </c>
      <c r="H661" s="41">
        <v>4</v>
      </c>
      <c r="I661" s="94">
        <v>5231</v>
      </c>
      <c r="J661" s="94">
        <v>4353.37</v>
      </c>
      <c r="K661" s="95">
        <v>276</v>
      </c>
      <c r="L661" s="96">
        <v>16452497.210000001</v>
      </c>
      <c r="M661" s="49">
        <v>0</v>
      </c>
      <c r="N661" s="49">
        <f>ROUND(L661*10%,2)</f>
        <v>1645249.72</v>
      </c>
      <c r="O661" s="49">
        <v>177884.61</v>
      </c>
      <c r="P661" s="49">
        <f t="shared" si="111"/>
        <v>14629362.880000001</v>
      </c>
      <c r="Q661" s="49">
        <f t="shared" si="110"/>
        <v>3779.2554297015877</v>
      </c>
      <c r="R661" s="49">
        <v>17870.05</v>
      </c>
      <c r="S661" s="62">
        <v>43465</v>
      </c>
    </row>
    <row r="662" spans="1:19" s="199" customFormat="1" hidden="1" x14ac:dyDescent="0.25">
      <c r="A662" s="37">
        <v>83</v>
      </c>
      <c r="B662" s="92" t="s">
        <v>104</v>
      </c>
      <c r="C662" s="93">
        <v>1985</v>
      </c>
      <c r="D662" s="41">
        <v>0</v>
      </c>
      <c r="E662" s="59" t="s">
        <v>1514</v>
      </c>
      <c r="F662" s="1" t="s">
        <v>66</v>
      </c>
      <c r="G662" s="41">
        <v>5</v>
      </c>
      <c r="H662" s="41">
        <v>3</v>
      </c>
      <c r="I662" s="94">
        <v>4074.9</v>
      </c>
      <c r="J662" s="94">
        <v>3368.32</v>
      </c>
      <c r="K662" s="95">
        <v>204</v>
      </c>
      <c r="L662" s="96">
        <v>29759543.579999998</v>
      </c>
      <c r="M662" s="49">
        <v>0</v>
      </c>
      <c r="N662" s="49">
        <v>0</v>
      </c>
      <c r="O662" s="49">
        <v>177884.61</v>
      </c>
      <c r="P662" s="49">
        <f t="shared" si="111"/>
        <v>29581658.969999999</v>
      </c>
      <c r="Q662" s="49">
        <f t="shared" si="110"/>
        <v>8835.1295541991258</v>
      </c>
      <c r="R662" s="49">
        <v>17870.05</v>
      </c>
      <c r="S662" s="62">
        <v>43465</v>
      </c>
    </row>
    <row r="663" spans="1:19" s="199" customFormat="1" hidden="1" x14ac:dyDescent="0.25">
      <c r="A663" s="37">
        <v>84</v>
      </c>
      <c r="B663" s="92" t="s">
        <v>105</v>
      </c>
      <c r="C663" s="93">
        <v>1985</v>
      </c>
      <c r="D663" s="41">
        <v>0</v>
      </c>
      <c r="E663" s="59" t="s">
        <v>1514</v>
      </c>
      <c r="F663" s="1" t="s">
        <v>66</v>
      </c>
      <c r="G663" s="41">
        <v>5</v>
      </c>
      <c r="H663" s="41">
        <v>4</v>
      </c>
      <c r="I663" s="94">
        <v>5214.8500000000004</v>
      </c>
      <c r="J663" s="94">
        <v>4617.8500000000004</v>
      </c>
      <c r="K663" s="95">
        <v>299</v>
      </c>
      <c r="L663" s="96">
        <v>36827211.229999997</v>
      </c>
      <c r="M663" s="49">
        <v>0</v>
      </c>
      <c r="N663" s="49">
        <v>0</v>
      </c>
      <c r="O663" s="49">
        <v>177884.75</v>
      </c>
      <c r="P663" s="49">
        <f t="shared" si="111"/>
        <v>36649326.479999997</v>
      </c>
      <c r="Q663" s="49">
        <f t="shared" si="110"/>
        <v>7974.9691371525696</v>
      </c>
      <c r="R663" s="49">
        <v>17870.05</v>
      </c>
      <c r="S663" s="62">
        <v>43465</v>
      </c>
    </row>
    <row r="664" spans="1:19" s="205" customFormat="1" ht="15" hidden="1" customHeight="1" x14ac:dyDescent="0.2">
      <c r="A664" s="53"/>
      <c r="B664" s="50" t="s">
        <v>106</v>
      </c>
      <c r="C664" s="52"/>
      <c r="D664" s="53"/>
      <c r="E664" s="46"/>
      <c r="F664" s="139"/>
      <c r="G664" s="53"/>
      <c r="H664" s="53"/>
      <c r="I664" s="78">
        <f>ROUND(SUM(I638:I663),2)</f>
        <v>172364.52</v>
      </c>
      <c r="J664" s="78">
        <f t="shared" ref="J664:L664" si="112">ROUND(SUM(J638:J663),2)</f>
        <v>154125.92000000001</v>
      </c>
      <c r="K664" s="140">
        <f t="shared" si="112"/>
        <v>8802</v>
      </c>
      <c r="L664" s="78">
        <f t="shared" si="112"/>
        <v>384196665.18000001</v>
      </c>
      <c r="M664" s="78">
        <f t="shared" ref="M664:P664" si="113">ROUND(SUM(M638:M663),2)</f>
        <v>0</v>
      </c>
      <c r="N664" s="78">
        <f t="shared" si="113"/>
        <v>7455299.0199999996</v>
      </c>
      <c r="O664" s="78">
        <f t="shared" si="113"/>
        <v>4625000</v>
      </c>
      <c r="P664" s="78">
        <f t="shared" si="113"/>
        <v>372116366.16000003</v>
      </c>
      <c r="Q664" s="47">
        <f t="shared" si="110"/>
        <v>2492.7453161674557</v>
      </c>
      <c r="R664" s="47"/>
      <c r="S664" s="64"/>
    </row>
    <row r="665" spans="1:19" s="3" customFormat="1" hidden="1" x14ac:dyDescent="0.25">
      <c r="A665" s="40"/>
      <c r="B665" s="55" t="s">
        <v>540</v>
      </c>
      <c r="C665" s="55"/>
      <c r="D665" s="40"/>
      <c r="E665" s="41"/>
      <c r="F665" s="40"/>
      <c r="G665" s="40"/>
      <c r="H665" s="40"/>
      <c r="I665" s="40"/>
      <c r="J665" s="40"/>
      <c r="K665" s="127"/>
      <c r="L665" s="49"/>
      <c r="M665" s="49"/>
      <c r="N665" s="49"/>
      <c r="O665" s="49"/>
      <c r="P665" s="49"/>
      <c r="Q665" s="49"/>
      <c r="R665" s="49"/>
      <c r="S665" s="40"/>
    </row>
    <row r="666" spans="1:19" s="3" customFormat="1" hidden="1" x14ac:dyDescent="0.25">
      <c r="A666" s="40">
        <v>85</v>
      </c>
      <c r="B666" s="57" t="s">
        <v>1486</v>
      </c>
      <c r="C666" s="40">
        <v>1987</v>
      </c>
      <c r="D666" s="40">
        <v>0</v>
      </c>
      <c r="E666" s="59" t="s">
        <v>1514</v>
      </c>
      <c r="F666" s="1" t="s">
        <v>66</v>
      </c>
      <c r="G666" s="40">
        <v>9</v>
      </c>
      <c r="H666" s="40">
        <v>6</v>
      </c>
      <c r="I666" s="122">
        <v>13657.4</v>
      </c>
      <c r="J666" s="122">
        <v>11638.25</v>
      </c>
      <c r="K666" s="40">
        <v>608</v>
      </c>
      <c r="L666" s="49">
        <v>14515906.720000001</v>
      </c>
      <c r="M666" s="49">
        <v>0</v>
      </c>
      <c r="N666" s="49">
        <v>0</v>
      </c>
      <c r="O666" s="49">
        <v>0</v>
      </c>
      <c r="P666" s="49">
        <f t="shared" ref="P666:P687" si="114">L666-(M666+N666+O666)</f>
        <v>14515906.720000001</v>
      </c>
      <c r="Q666" s="49">
        <f t="shared" ref="Q666:Q688" si="115">L666/J666</f>
        <v>1247.2585414473826</v>
      </c>
      <c r="R666" s="96">
        <v>19740.84</v>
      </c>
      <c r="S666" s="62">
        <v>43465</v>
      </c>
    </row>
    <row r="667" spans="1:19" hidden="1" x14ac:dyDescent="0.25">
      <c r="A667" s="40">
        <v>86</v>
      </c>
      <c r="B667" s="57" t="s">
        <v>107</v>
      </c>
      <c r="C667" s="58">
        <v>1984</v>
      </c>
      <c r="D667" s="40">
        <v>0</v>
      </c>
      <c r="E667" s="59" t="s">
        <v>1514</v>
      </c>
      <c r="F667" s="1" t="s">
        <v>66</v>
      </c>
      <c r="G667" s="40">
        <v>9</v>
      </c>
      <c r="H667" s="40">
        <v>6</v>
      </c>
      <c r="I667" s="60">
        <v>15227.5</v>
      </c>
      <c r="J667" s="60">
        <v>12914.1</v>
      </c>
      <c r="K667" s="61">
        <v>632</v>
      </c>
      <c r="L667" s="39">
        <v>40844503.130000003</v>
      </c>
      <c r="M667" s="49">
        <v>0</v>
      </c>
      <c r="N667" s="49">
        <v>0</v>
      </c>
      <c r="O667" s="49">
        <v>0</v>
      </c>
      <c r="P667" s="49">
        <f t="shared" si="114"/>
        <v>40844503.130000003</v>
      </c>
      <c r="Q667" s="49">
        <f t="shared" si="115"/>
        <v>3162.7835567325637</v>
      </c>
      <c r="R667" s="96">
        <v>19740.84</v>
      </c>
      <c r="S667" s="62">
        <v>43465</v>
      </c>
    </row>
    <row r="668" spans="1:19" hidden="1" x14ac:dyDescent="0.25">
      <c r="A668" s="40">
        <v>87</v>
      </c>
      <c r="B668" s="57" t="s">
        <v>108</v>
      </c>
      <c r="C668" s="93">
        <v>1984</v>
      </c>
      <c r="D668" s="41">
        <v>0</v>
      </c>
      <c r="E668" s="59" t="s">
        <v>1514</v>
      </c>
      <c r="F668" s="1" t="s">
        <v>66</v>
      </c>
      <c r="G668" s="41">
        <v>9</v>
      </c>
      <c r="H668" s="41">
        <v>6</v>
      </c>
      <c r="I668" s="94">
        <v>13486.8</v>
      </c>
      <c r="J668" s="94">
        <v>11529.2</v>
      </c>
      <c r="K668" s="95">
        <v>586</v>
      </c>
      <c r="L668" s="135">
        <v>23780957.879999999</v>
      </c>
      <c r="M668" s="49">
        <v>0</v>
      </c>
      <c r="N668" s="49">
        <v>0</v>
      </c>
      <c r="O668" s="49">
        <v>0</v>
      </c>
      <c r="P668" s="49">
        <f t="shared" si="114"/>
        <v>23780957.879999999</v>
      </c>
      <c r="Q668" s="49">
        <f t="shared" si="115"/>
        <v>2062.6719876487523</v>
      </c>
      <c r="R668" s="96">
        <v>19740.84</v>
      </c>
      <c r="S668" s="62">
        <v>43465</v>
      </c>
    </row>
    <row r="669" spans="1:19" s="3" customFormat="1" hidden="1" x14ac:dyDescent="0.25">
      <c r="A669" s="40">
        <v>88</v>
      </c>
      <c r="B669" s="57" t="s">
        <v>541</v>
      </c>
      <c r="C669" s="58">
        <v>1985</v>
      </c>
      <c r="D669" s="40">
        <v>0</v>
      </c>
      <c r="E669" s="59" t="s">
        <v>1514</v>
      </c>
      <c r="F669" s="1" t="s">
        <v>28</v>
      </c>
      <c r="G669" s="40">
        <v>5</v>
      </c>
      <c r="H669" s="40">
        <v>7</v>
      </c>
      <c r="I669" s="60">
        <v>6157.4</v>
      </c>
      <c r="J669" s="60">
        <v>5234.1000000000004</v>
      </c>
      <c r="K669" s="61">
        <v>202</v>
      </c>
      <c r="L669" s="49">
        <v>10109488.880000001</v>
      </c>
      <c r="M669" s="49">
        <v>0</v>
      </c>
      <c r="N669" s="49">
        <v>0</v>
      </c>
      <c r="O669" s="49">
        <v>86176.8</v>
      </c>
      <c r="P669" s="49">
        <f t="shared" si="114"/>
        <v>10023312.08</v>
      </c>
      <c r="Q669" s="49">
        <f t="shared" si="115"/>
        <v>1931.4665138228158</v>
      </c>
      <c r="R669" s="49">
        <v>16373.82</v>
      </c>
      <c r="S669" s="62">
        <v>43465</v>
      </c>
    </row>
    <row r="670" spans="1:19" s="3" customFormat="1" hidden="1" x14ac:dyDescent="0.25">
      <c r="A670" s="40">
        <v>89</v>
      </c>
      <c r="B670" s="57" t="s">
        <v>542</v>
      </c>
      <c r="C670" s="58">
        <v>1984</v>
      </c>
      <c r="D670" s="40">
        <v>0</v>
      </c>
      <c r="E670" s="59" t="s">
        <v>1514</v>
      </c>
      <c r="F670" s="1" t="s">
        <v>28</v>
      </c>
      <c r="G670" s="40">
        <v>5</v>
      </c>
      <c r="H670" s="40">
        <v>7</v>
      </c>
      <c r="I670" s="60">
        <v>5884.8</v>
      </c>
      <c r="J670" s="60">
        <v>5050.8</v>
      </c>
      <c r="K670" s="61">
        <v>291</v>
      </c>
      <c r="L670" s="49">
        <v>53995699.229999997</v>
      </c>
      <c r="M670" s="49">
        <v>0</v>
      </c>
      <c r="N670" s="49">
        <v>0</v>
      </c>
      <c r="O670" s="49">
        <v>460739.9</v>
      </c>
      <c r="P670" s="49">
        <f t="shared" si="114"/>
        <v>53534959.329999998</v>
      </c>
      <c r="Q670" s="49">
        <f t="shared" si="115"/>
        <v>10690.524120931337</v>
      </c>
      <c r="R670" s="49">
        <v>16373.82</v>
      </c>
      <c r="S670" s="62">
        <v>43465</v>
      </c>
    </row>
    <row r="671" spans="1:19" hidden="1" x14ac:dyDescent="0.25">
      <c r="A671" s="40">
        <v>90</v>
      </c>
      <c r="B671" s="57" t="s">
        <v>109</v>
      </c>
      <c r="C671" s="58">
        <v>1984</v>
      </c>
      <c r="D671" s="40">
        <v>0</v>
      </c>
      <c r="E671" s="59" t="s">
        <v>1514</v>
      </c>
      <c r="F671" s="1" t="s">
        <v>66</v>
      </c>
      <c r="G671" s="40">
        <v>9</v>
      </c>
      <c r="H671" s="40">
        <v>6</v>
      </c>
      <c r="I671" s="60">
        <v>13318.1</v>
      </c>
      <c r="J671" s="60">
        <v>11597.79</v>
      </c>
      <c r="K671" s="61">
        <v>577</v>
      </c>
      <c r="L671" s="49">
        <v>20564855.969999999</v>
      </c>
      <c r="M671" s="49">
        <v>0</v>
      </c>
      <c r="N671" s="49">
        <v>0</v>
      </c>
      <c r="O671" s="49">
        <v>0</v>
      </c>
      <c r="P671" s="49">
        <f t="shared" si="114"/>
        <v>20564855.969999999</v>
      </c>
      <c r="Q671" s="49">
        <f t="shared" si="115"/>
        <v>1773.1702307077467</v>
      </c>
      <c r="R671" s="96">
        <v>19740.84</v>
      </c>
      <c r="S671" s="62">
        <v>43465</v>
      </c>
    </row>
    <row r="672" spans="1:19" hidden="1" x14ac:dyDescent="0.25">
      <c r="A672" s="40">
        <v>91</v>
      </c>
      <c r="B672" s="57" t="s">
        <v>110</v>
      </c>
      <c r="C672" s="58">
        <v>1975</v>
      </c>
      <c r="D672" s="40">
        <v>0</v>
      </c>
      <c r="E672" s="59" t="s">
        <v>1514</v>
      </c>
      <c r="F672" s="1" t="s">
        <v>28</v>
      </c>
      <c r="G672" s="40">
        <v>5</v>
      </c>
      <c r="H672" s="40">
        <v>4</v>
      </c>
      <c r="I672" s="60">
        <v>2956.1</v>
      </c>
      <c r="J672" s="60">
        <v>2633.1</v>
      </c>
      <c r="K672" s="61">
        <v>132</v>
      </c>
      <c r="L672" s="49">
        <v>6293381.9800000004</v>
      </c>
      <c r="M672" s="49">
        <v>0</v>
      </c>
      <c r="N672" s="49">
        <v>0</v>
      </c>
      <c r="O672" s="49">
        <v>0</v>
      </c>
      <c r="P672" s="49">
        <f t="shared" si="114"/>
        <v>6293381.9800000004</v>
      </c>
      <c r="Q672" s="49">
        <f t="shared" si="115"/>
        <v>2390.1036724773085</v>
      </c>
      <c r="R672" s="49">
        <v>16373.82</v>
      </c>
      <c r="S672" s="62">
        <v>43465</v>
      </c>
    </row>
    <row r="673" spans="1:19" hidden="1" x14ac:dyDescent="0.25">
      <c r="A673" s="40">
        <v>92</v>
      </c>
      <c r="B673" s="57" t="s">
        <v>111</v>
      </c>
      <c r="C673" s="58">
        <v>1974</v>
      </c>
      <c r="D673" s="40">
        <v>0</v>
      </c>
      <c r="E673" s="59" t="s">
        <v>1514</v>
      </c>
      <c r="F673" s="1" t="s">
        <v>28</v>
      </c>
      <c r="G673" s="40">
        <v>5</v>
      </c>
      <c r="H673" s="40">
        <v>4</v>
      </c>
      <c r="I673" s="60">
        <v>3032.4</v>
      </c>
      <c r="J673" s="60">
        <v>2732.7</v>
      </c>
      <c r="K673" s="61">
        <v>126</v>
      </c>
      <c r="L673" s="49">
        <v>5345456.41</v>
      </c>
      <c r="M673" s="49">
        <v>0</v>
      </c>
      <c r="N673" s="49">
        <v>0</v>
      </c>
      <c r="O673" s="49">
        <v>0</v>
      </c>
      <c r="P673" s="49">
        <f t="shared" si="114"/>
        <v>5345456.41</v>
      </c>
      <c r="Q673" s="49">
        <f t="shared" si="115"/>
        <v>1956.1080286895747</v>
      </c>
      <c r="R673" s="49">
        <v>16373.82</v>
      </c>
      <c r="S673" s="62">
        <v>43465</v>
      </c>
    </row>
    <row r="674" spans="1:19" s="3" customFormat="1" hidden="1" x14ac:dyDescent="0.25">
      <c r="A674" s="40">
        <v>93</v>
      </c>
      <c r="B674" s="57" t="s">
        <v>543</v>
      </c>
      <c r="C674" s="58">
        <v>1981</v>
      </c>
      <c r="D674" s="40">
        <v>0</v>
      </c>
      <c r="E674" s="59" t="s">
        <v>1514</v>
      </c>
      <c r="F674" s="1" t="s">
        <v>28</v>
      </c>
      <c r="G674" s="40">
        <v>5</v>
      </c>
      <c r="H674" s="40">
        <v>2</v>
      </c>
      <c r="I674" s="60">
        <v>1507.3</v>
      </c>
      <c r="J674" s="60">
        <v>1353.2</v>
      </c>
      <c r="K674" s="61">
        <v>61</v>
      </c>
      <c r="L674" s="49">
        <v>6708022.0999999996</v>
      </c>
      <c r="M674" s="49">
        <v>0</v>
      </c>
      <c r="N674" s="49">
        <v>0</v>
      </c>
      <c r="O674" s="49">
        <v>57188.6</v>
      </c>
      <c r="P674" s="49">
        <f t="shared" si="114"/>
        <v>6650833.5</v>
      </c>
      <c r="Q674" s="49">
        <f t="shared" si="115"/>
        <v>4957.1549660065029</v>
      </c>
      <c r="R674" s="49">
        <v>16373.82</v>
      </c>
      <c r="S674" s="62">
        <v>43465</v>
      </c>
    </row>
    <row r="675" spans="1:19" s="3" customFormat="1" hidden="1" x14ac:dyDescent="0.25">
      <c r="A675" s="40">
        <v>94</v>
      </c>
      <c r="B675" s="57" t="s">
        <v>317</v>
      </c>
      <c r="C675" s="58">
        <v>1980</v>
      </c>
      <c r="D675" s="40">
        <v>0</v>
      </c>
      <c r="E675" s="59" t="s">
        <v>1514</v>
      </c>
      <c r="F675" s="1" t="s">
        <v>28</v>
      </c>
      <c r="G675" s="40">
        <v>5</v>
      </c>
      <c r="H675" s="40">
        <v>4</v>
      </c>
      <c r="I675" s="60">
        <v>3169.6</v>
      </c>
      <c r="J675" s="60">
        <v>2768.3</v>
      </c>
      <c r="K675" s="61">
        <v>123</v>
      </c>
      <c r="L675" s="49">
        <v>5878534.8099999996</v>
      </c>
      <c r="M675" s="49">
        <v>0</v>
      </c>
      <c r="N675" s="49">
        <v>0</v>
      </c>
      <c r="O675" s="49">
        <v>50160.9</v>
      </c>
      <c r="P675" s="49">
        <f t="shared" si="114"/>
        <v>5828373.9099999992</v>
      </c>
      <c r="Q675" s="49">
        <f t="shared" si="115"/>
        <v>2123.5179749304625</v>
      </c>
      <c r="R675" s="49">
        <v>16373.82</v>
      </c>
      <c r="S675" s="62">
        <v>43465</v>
      </c>
    </row>
    <row r="676" spans="1:19" s="3" customFormat="1" hidden="1" x14ac:dyDescent="0.25">
      <c r="A676" s="40">
        <v>95</v>
      </c>
      <c r="B676" s="92" t="s">
        <v>1526</v>
      </c>
      <c r="C676" s="93">
        <v>1983</v>
      </c>
      <c r="D676" s="41">
        <v>0</v>
      </c>
      <c r="E676" s="59" t="s">
        <v>1514</v>
      </c>
      <c r="F676" s="1" t="s">
        <v>28</v>
      </c>
      <c r="G676" s="41">
        <v>2</v>
      </c>
      <c r="H676" s="41">
        <v>1</v>
      </c>
      <c r="I676" s="94">
        <v>922.6</v>
      </c>
      <c r="J676" s="94">
        <v>705.2</v>
      </c>
      <c r="K676" s="95">
        <v>88</v>
      </c>
      <c r="L676" s="96">
        <v>46372.82</v>
      </c>
      <c r="M676" s="49">
        <v>0</v>
      </c>
      <c r="N676" s="96">
        <v>0</v>
      </c>
      <c r="O676" s="96">
        <v>396</v>
      </c>
      <c r="P676" s="49">
        <f t="shared" si="114"/>
        <v>45976.82</v>
      </c>
      <c r="Q676" s="96">
        <f t="shared" si="115"/>
        <v>65.758394781622229</v>
      </c>
      <c r="R676" s="49">
        <v>16373.82</v>
      </c>
      <c r="S676" s="62">
        <v>43465</v>
      </c>
    </row>
    <row r="677" spans="1:19" s="3" customFormat="1" hidden="1" x14ac:dyDescent="0.25">
      <c r="A677" s="40">
        <v>96</v>
      </c>
      <c r="B677" s="57" t="s">
        <v>544</v>
      </c>
      <c r="C677" s="58">
        <v>1981</v>
      </c>
      <c r="D677" s="40">
        <v>0</v>
      </c>
      <c r="E677" s="59" t="s">
        <v>1514</v>
      </c>
      <c r="F677" s="1" t="s">
        <v>28</v>
      </c>
      <c r="G677" s="40">
        <v>5</v>
      </c>
      <c r="H677" s="40">
        <v>4</v>
      </c>
      <c r="I677" s="60">
        <v>3776.7</v>
      </c>
      <c r="J677" s="60">
        <v>3370.2</v>
      </c>
      <c r="K677" s="61">
        <v>161</v>
      </c>
      <c r="L677" s="49">
        <v>25065359.07</v>
      </c>
      <c r="M677" s="49">
        <v>0</v>
      </c>
      <c r="N677" s="49">
        <v>0</v>
      </c>
      <c r="O677" s="49">
        <v>213780.2</v>
      </c>
      <c r="P677" s="49">
        <f t="shared" si="114"/>
        <v>24851578.870000001</v>
      </c>
      <c r="Q677" s="49">
        <f t="shared" si="115"/>
        <v>7437.3506231084211</v>
      </c>
      <c r="R677" s="49">
        <v>16373.82</v>
      </c>
      <c r="S677" s="62">
        <v>43465</v>
      </c>
    </row>
    <row r="678" spans="1:19" s="3" customFormat="1" hidden="1" x14ac:dyDescent="0.25">
      <c r="A678" s="40">
        <v>97</v>
      </c>
      <c r="B678" s="57" t="s">
        <v>545</v>
      </c>
      <c r="C678" s="58">
        <v>1984</v>
      </c>
      <c r="D678" s="40">
        <v>0</v>
      </c>
      <c r="E678" s="59" t="s">
        <v>1514</v>
      </c>
      <c r="F678" s="1" t="s">
        <v>28</v>
      </c>
      <c r="G678" s="40">
        <v>5</v>
      </c>
      <c r="H678" s="40">
        <v>4</v>
      </c>
      <c r="I678" s="60">
        <v>3789.2</v>
      </c>
      <c r="J678" s="60">
        <v>3383.7</v>
      </c>
      <c r="K678" s="61">
        <v>147</v>
      </c>
      <c r="L678" s="49">
        <v>28448504.07</v>
      </c>
      <c r="M678" s="49">
        <v>0</v>
      </c>
      <c r="N678" s="49">
        <v>0</v>
      </c>
      <c r="O678" s="49">
        <v>242648.3</v>
      </c>
      <c r="P678" s="49">
        <f t="shared" si="114"/>
        <v>28205855.77</v>
      </c>
      <c r="Q678" s="49">
        <f t="shared" si="115"/>
        <v>8407.51368915684</v>
      </c>
      <c r="R678" s="49">
        <v>16373.82</v>
      </c>
      <c r="S678" s="62">
        <v>43465</v>
      </c>
    </row>
    <row r="679" spans="1:19" s="3" customFormat="1" hidden="1" x14ac:dyDescent="0.25">
      <c r="A679" s="40">
        <v>98</v>
      </c>
      <c r="B679" s="57" t="s">
        <v>546</v>
      </c>
      <c r="C679" s="58">
        <v>1981</v>
      </c>
      <c r="D679" s="40">
        <v>0</v>
      </c>
      <c r="E679" s="59" t="s">
        <v>1514</v>
      </c>
      <c r="F679" s="1" t="s">
        <v>51</v>
      </c>
      <c r="G679" s="40">
        <v>2</v>
      </c>
      <c r="H679" s="40">
        <v>2</v>
      </c>
      <c r="I679" s="60">
        <v>605.29999999999995</v>
      </c>
      <c r="J679" s="60">
        <v>498.2</v>
      </c>
      <c r="K679" s="61">
        <v>33</v>
      </c>
      <c r="L679" s="49">
        <v>671687.57</v>
      </c>
      <c r="M679" s="49">
        <v>0</v>
      </c>
      <c r="N679" s="49">
        <v>0</v>
      </c>
      <c r="O679" s="49">
        <v>0</v>
      </c>
      <c r="P679" s="49">
        <f t="shared" si="114"/>
        <v>671687.57</v>
      </c>
      <c r="Q679" s="49">
        <f t="shared" si="115"/>
        <v>1348.2287635487755</v>
      </c>
      <c r="R679" s="96">
        <v>11802.64</v>
      </c>
      <c r="S679" s="62">
        <v>43465</v>
      </c>
    </row>
    <row r="680" spans="1:19" s="3" customFormat="1" hidden="1" x14ac:dyDescent="0.25">
      <c r="A680" s="40">
        <v>99</v>
      </c>
      <c r="B680" s="57" t="s">
        <v>547</v>
      </c>
      <c r="C680" s="58">
        <v>1982</v>
      </c>
      <c r="D680" s="40">
        <v>0</v>
      </c>
      <c r="E680" s="59" t="s">
        <v>1514</v>
      </c>
      <c r="F680" s="1" t="s">
        <v>51</v>
      </c>
      <c r="G680" s="40">
        <v>2</v>
      </c>
      <c r="H680" s="40">
        <v>2</v>
      </c>
      <c r="I680" s="60">
        <v>609.29999999999995</v>
      </c>
      <c r="J680" s="60">
        <v>516.1</v>
      </c>
      <c r="K680" s="61">
        <v>28</v>
      </c>
      <c r="L680" s="49">
        <v>1983013.56</v>
      </c>
      <c r="M680" s="49">
        <v>0</v>
      </c>
      <c r="N680" s="49">
        <v>0</v>
      </c>
      <c r="O680" s="49">
        <v>0</v>
      </c>
      <c r="P680" s="49">
        <f t="shared" si="114"/>
        <v>1983013.56</v>
      </c>
      <c r="Q680" s="49">
        <f t="shared" si="115"/>
        <v>3842.3049021507459</v>
      </c>
      <c r="R680" s="96">
        <v>11802.64</v>
      </c>
      <c r="S680" s="62">
        <v>43465</v>
      </c>
    </row>
    <row r="681" spans="1:19" s="3" customFormat="1" hidden="1" x14ac:dyDescent="0.25">
      <c r="A681" s="40">
        <v>100</v>
      </c>
      <c r="B681" s="92" t="s">
        <v>112</v>
      </c>
      <c r="C681" s="93">
        <v>1976</v>
      </c>
      <c r="D681" s="41">
        <v>0</v>
      </c>
      <c r="E681" s="59" t="s">
        <v>1514</v>
      </c>
      <c r="F681" s="1" t="s">
        <v>28</v>
      </c>
      <c r="G681" s="41">
        <v>2</v>
      </c>
      <c r="H681" s="41">
        <v>3</v>
      </c>
      <c r="I681" s="94">
        <v>1054.2</v>
      </c>
      <c r="J681" s="94">
        <v>981.9</v>
      </c>
      <c r="K681" s="95">
        <v>57</v>
      </c>
      <c r="L681" s="96">
        <v>2422052.31</v>
      </c>
      <c r="M681" s="49">
        <v>0</v>
      </c>
      <c r="N681" s="49">
        <v>0</v>
      </c>
      <c r="O681" s="49">
        <v>0</v>
      </c>
      <c r="P681" s="49">
        <f t="shared" si="114"/>
        <v>2422052.31</v>
      </c>
      <c r="Q681" s="49">
        <f t="shared" si="115"/>
        <v>2466.6995722578677</v>
      </c>
      <c r="R681" s="49">
        <v>16373.82</v>
      </c>
      <c r="S681" s="62">
        <v>43465</v>
      </c>
    </row>
    <row r="682" spans="1:19" s="3" customFormat="1" hidden="1" x14ac:dyDescent="0.25">
      <c r="A682" s="40">
        <v>101</v>
      </c>
      <c r="B682" s="57" t="s">
        <v>858</v>
      </c>
      <c r="C682" s="58">
        <v>1985</v>
      </c>
      <c r="D682" s="40">
        <v>0</v>
      </c>
      <c r="E682" s="59" t="s">
        <v>1514</v>
      </c>
      <c r="F682" s="1" t="s">
        <v>66</v>
      </c>
      <c r="G682" s="40">
        <v>9</v>
      </c>
      <c r="H682" s="40">
        <v>6</v>
      </c>
      <c r="I682" s="122">
        <v>15811.8</v>
      </c>
      <c r="J682" s="122">
        <v>13186.4</v>
      </c>
      <c r="K682" s="61">
        <v>640</v>
      </c>
      <c r="L682" s="49">
        <v>14620559.75</v>
      </c>
      <c r="M682" s="49">
        <v>0</v>
      </c>
      <c r="N682" s="49">
        <v>0</v>
      </c>
      <c r="O682" s="49">
        <v>124755.8</v>
      </c>
      <c r="P682" s="49">
        <f t="shared" si="114"/>
        <v>14495803.949999999</v>
      </c>
      <c r="Q682" s="49">
        <f t="shared" si="115"/>
        <v>1108.7605222046957</v>
      </c>
      <c r="R682" s="96">
        <v>19740.84</v>
      </c>
      <c r="S682" s="62">
        <v>43465</v>
      </c>
    </row>
    <row r="683" spans="1:19" s="3" customFormat="1" hidden="1" x14ac:dyDescent="0.25">
      <c r="A683" s="40">
        <v>102</v>
      </c>
      <c r="B683" s="57" t="s">
        <v>548</v>
      </c>
      <c r="C683" s="58">
        <v>1984</v>
      </c>
      <c r="D683" s="40">
        <v>0</v>
      </c>
      <c r="E683" s="59" t="s">
        <v>1514</v>
      </c>
      <c r="F683" s="1" t="s">
        <v>28</v>
      </c>
      <c r="G683" s="40">
        <v>5</v>
      </c>
      <c r="H683" s="40">
        <v>1</v>
      </c>
      <c r="I683" s="60">
        <v>3107.1</v>
      </c>
      <c r="J683" s="60">
        <v>2638.7</v>
      </c>
      <c r="K683" s="61">
        <v>151</v>
      </c>
      <c r="L683" s="49">
        <v>25223992.32</v>
      </c>
      <c r="M683" s="49">
        <v>0</v>
      </c>
      <c r="N683" s="49">
        <v>0</v>
      </c>
      <c r="O683" s="49">
        <v>215133.5</v>
      </c>
      <c r="P683" s="49">
        <f t="shared" si="114"/>
        <v>25008858.82</v>
      </c>
      <c r="Q683" s="49">
        <f t="shared" si="115"/>
        <v>9559.2497517717056</v>
      </c>
      <c r="R683" s="49">
        <v>16373.82</v>
      </c>
      <c r="S683" s="62">
        <v>43465</v>
      </c>
    </row>
    <row r="684" spans="1:19" s="3" customFormat="1" hidden="1" x14ac:dyDescent="0.25">
      <c r="A684" s="40">
        <v>103</v>
      </c>
      <c r="B684" s="57" t="s">
        <v>549</v>
      </c>
      <c r="C684" s="58">
        <v>1985</v>
      </c>
      <c r="D684" s="40">
        <v>0</v>
      </c>
      <c r="E684" s="59" t="s">
        <v>1514</v>
      </c>
      <c r="F684" s="1" t="s">
        <v>28</v>
      </c>
      <c r="G684" s="40">
        <v>5</v>
      </c>
      <c r="H684" s="40">
        <v>1</v>
      </c>
      <c r="I684" s="60">
        <v>2975.2</v>
      </c>
      <c r="J684" s="60">
        <v>2695.3</v>
      </c>
      <c r="K684" s="61">
        <v>116</v>
      </c>
      <c r="L684" s="49">
        <v>14693837.42</v>
      </c>
      <c r="M684" s="49">
        <v>0</v>
      </c>
      <c r="N684" s="49">
        <v>0</v>
      </c>
      <c r="O684" s="49">
        <v>125281</v>
      </c>
      <c r="P684" s="49">
        <f t="shared" si="114"/>
        <v>14568556.42</v>
      </c>
      <c r="Q684" s="49">
        <f t="shared" si="115"/>
        <v>5451.6519200089042</v>
      </c>
      <c r="R684" s="49">
        <v>16373.82</v>
      </c>
      <c r="S684" s="62">
        <v>43465</v>
      </c>
    </row>
    <row r="685" spans="1:19" s="3" customFormat="1" hidden="1" x14ac:dyDescent="0.25">
      <c r="A685" s="40">
        <v>104</v>
      </c>
      <c r="B685" s="92" t="s">
        <v>1138</v>
      </c>
      <c r="C685" s="93">
        <v>1986</v>
      </c>
      <c r="D685" s="41">
        <v>0</v>
      </c>
      <c r="E685" s="59" t="s">
        <v>1514</v>
      </c>
      <c r="F685" s="1" t="s">
        <v>66</v>
      </c>
      <c r="G685" s="41">
        <v>9</v>
      </c>
      <c r="H685" s="41">
        <v>6</v>
      </c>
      <c r="I685" s="94">
        <v>14057.8</v>
      </c>
      <c r="J685" s="94">
        <v>11616.9</v>
      </c>
      <c r="K685" s="95">
        <v>635</v>
      </c>
      <c r="L685" s="49">
        <v>14513115.57</v>
      </c>
      <c r="M685" s="49">
        <v>0</v>
      </c>
      <c r="N685" s="49">
        <v>0</v>
      </c>
      <c r="O685" s="49">
        <v>123739</v>
      </c>
      <c r="P685" s="49">
        <f t="shared" si="114"/>
        <v>14389376.57</v>
      </c>
      <c r="Q685" s="49">
        <f t="shared" si="115"/>
        <v>1249.3105363737313</v>
      </c>
      <c r="R685" s="96">
        <v>19740.84</v>
      </c>
      <c r="S685" s="97">
        <v>43465</v>
      </c>
    </row>
    <row r="686" spans="1:19" s="3" customFormat="1" hidden="1" x14ac:dyDescent="0.25">
      <c r="A686" s="40">
        <v>105</v>
      </c>
      <c r="B686" s="57" t="s">
        <v>1306</v>
      </c>
      <c r="C686" s="119">
        <v>1986</v>
      </c>
      <c r="D686" s="40">
        <v>0</v>
      </c>
      <c r="E686" s="59" t="s">
        <v>1514</v>
      </c>
      <c r="F686" s="1" t="s">
        <v>66</v>
      </c>
      <c r="G686" s="40">
        <v>9</v>
      </c>
      <c r="H686" s="40">
        <v>6</v>
      </c>
      <c r="I686" s="122">
        <v>13718.8</v>
      </c>
      <c r="J686" s="122">
        <v>11737.5</v>
      </c>
      <c r="K686" s="61">
        <v>585</v>
      </c>
      <c r="L686" s="49">
        <v>14522310.470000001</v>
      </c>
      <c r="M686" s="49">
        <v>0</v>
      </c>
      <c r="N686" s="49">
        <v>0</v>
      </c>
      <c r="O686" s="49">
        <v>0</v>
      </c>
      <c r="P686" s="49">
        <f t="shared" si="114"/>
        <v>14522310.470000001</v>
      </c>
      <c r="Q686" s="49">
        <f t="shared" si="115"/>
        <v>1237.257548029819</v>
      </c>
      <c r="R686" s="96">
        <v>19740.84</v>
      </c>
      <c r="S686" s="62">
        <v>43465</v>
      </c>
    </row>
    <row r="687" spans="1:19" s="3" customFormat="1" hidden="1" x14ac:dyDescent="0.25">
      <c r="A687" s="40">
        <v>106</v>
      </c>
      <c r="B687" s="92" t="s">
        <v>113</v>
      </c>
      <c r="C687" s="119">
        <v>1985</v>
      </c>
      <c r="D687" s="41">
        <v>0</v>
      </c>
      <c r="E687" s="59" t="s">
        <v>1514</v>
      </c>
      <c r="F687" s="1" t="s">
        <v>66</v>
      </c>
      <c r="G687" s="41">
        <v>9</v>
      </c>
      <c r="H687" s="41">
        <v>6</v>
      </c>
      <c r="I687" s="122">
        <v>13562.3</v>
      </c>
      <c r="J687" s="122">
        <v>11640.1</v>
      </c>
      <c r="K687" s="95">
        <v>611</v>
      </c>
      <c r="L687" s="96">
        <v>18028427.57</v>
      </c>
      <c r="M687" s="49">
        <v>0</v>
      </c>
      <c r="N687" s="49">
        <v>0</v>
      </c>
      <c r="O687" s="49">
        <v>0</v>
      </c>
      <c r="P687" s="49">
        <f t="shared" si="114"/>
        <v>18028427.57</v>
      </c>
      <c r="Q687" s="49">
        <f t="shared" si="115"/>
        <v>1548.8206776574084</v>
      </c>
      <c r="R687" s="96">
        <v>19740.84</v>
      </c>
      <c r="S687" s="62">
        <v>43465</v>
      </c>
    </row>
    <row r="688" spans="1:19" s="3" customFormat="1" hidden="1" x14ac:dyDescent="0.25">
      <c r="A688" s="40"/>
      <c r="B688" s="65" t="s">
        <v>114</v>
      </c>
      <c r="C688" s="66"/>
      <c r="D688" s="53"/>
      <c r="E688" s="56"/>
      <c r="F688" s="53"/>
      <c r="G688" s="53"/>
      <c r="H688" s="53"/>
      <c r="I688" s="48">
        <f t="shared" ref="I688:P688" si="116">ROUND(SUM(I666:I687),2)</f>
        <v>152387.70000000001</v>
      </c>
      <c r="J688" s="48">
        <f t="shared" si="116"/>
        <v>130421.74</v>
      </c>
      <c r="K688" s="42">
        <f t="shared" si="116"/>
        <v>6590</v>
      </c>
      <c r="L688" s="48">
        <f t="shared" si="116"/>
        <v>348276039.61000001</v>
      </c>
      <c r="M688" s="48">
        <f t="shared" si="116"/>
        <v>0</v>
      </c>
      <c r="N688" s="48">
        <f t="shared" si="116"/>
        <v>0</v>
      </c>
      <c r="O688" s="48">
        <f t="shared" si="116"/>
        <v>1700000</v>
      </c>
      <c r="P688" s="48">
        <f t="shared" si="116"/>
        <v>346576039.61000001</v>
      </c>
      <c r="Q688" s="48">
        <f t="shared" si="115"/>
        <v>2670.3833242065321</v>
      </c>
      <c r="R688" s="48"/>
      <c r="S688" s="53"/>
    </row>
    <row r="689" spans="1:32" s="3" customFormat="1" hidden="1" x14ac:dyDescent="0.25">
      <c r="A689" s="40"/>
      <c r="B689" s="65" t="s">
        <v>115</v>
      </c>
      <c r="C689" s="66"/>
      <c r="D689" s="82"/>
      <c r="E689" s="82"/>
      <c r="F689" s="53"/>
      <c r="G689" s="53"/>
      <c r="H689" s="53"/>
      <c r="I689" s="48"/>
      <c r="J689" s="48"/>
      <c r="K689" s="42"/>
      <c r="L689" s="48"/>
      <c r="M689" s="49"/>
      <c r="N689" s="83"/>
      <c r="O689" s="83"/>
      <c r="P689" s="83"/>
      <c r="Q689" s="83"/>
      <c r="R689" s="48"/>
      <c r="S689" s="53"/>
    </row>
    <row r="690" spans="1:32" s="3" customFormat="1" hidden="1" x14ac:dyDescent="0.25">
      <c r="A690" s="40">
        <v>107</v>
      </c>
      <c r="B690" s="57" t="s">
        <v>1315</v>
      </c>
      <c r="C690" s="124">
        <v>1992</v>
      </c>
      <c r="D690" s="87">
        <v>0</v>
      </c>
      <c r="E690" s="141" t="s">
        <v>1514</v>
      </c>
      <c r="F690" s="59" t="s">
        <v>66</v>
      </c>
      <c r="G690" s="40">
        <v>9</v>
      </c>
      <c r="H690" s="40">
        <v>1</v>
      </c>
      <c r="I690" s="122">
        <v>4716.6000000000004</v>
      </c>
      <c r="J690" s="122">
        <v>4716.6000000000004</v>
      </c>
      <c r="K690" s="40">
        <v>299</v>
      </c>
      <c r="L690" s="49">
        <v>4916896.93</v>
      </c>
      <c r="M690" s="49">
        <v>0</v>
      </c>
      <c r="N690" s="49">
        <f>ROUND(L690*10%,2)</f>
        <v>491689.69</v>
      </c>
      <c r="O690" s="49">
        <v>0</v>
      </c>
      <c r="P690" s="49">
        <f t="shared" ref="P690:P750" si="117">L690-(M690+N690+O690)</f>
        <v>4425207.2399999993</v>
      </c>
      <c r="Q690" s="49">
        <f t="shared" ref="Q690:Q721" si="118">L690/J690</f>
        <v>1042.4663804435397</v>
      </c>
      <c r="R690" s="96">
        <v>19740.84</v>
      </c>
      <c r="S690" s="62">
        <v>43465</v>
      </c>
    </row>
    <row r="691" spans="1:32" s="3" customFormat="1" hidden="1" x14ac:dyDescent="0.25">
      <c r="A691" s="40">
        <v>108</v>
      </c>
      <c r="B691" s="57" t="s">
        <v>1314</v>
      </c>
      <c r="C691" s="124">
        <v>1995</v>
      </c>
      <c r="D691" s="87">
        <v>0</v>
      </c>
      <c r="E691" s="141" t="s">
        <v>1514</v>
      </c>
      <c r="F691" s="59" t="s">
        <v>66</v>
      </c>
      <c r="G691" s="40">
        <v>9</v>
      </c>
      <c r="H691" s="40">
        <v>2</v>
      </c>
      <c r="I691" s="122">
        <v>3892.3</v>
      </c>
      <c r="J691" s="122">
        <v>3892.3</v>
      </c>
      <c r="K691" s="40">
        <v>174</v>
      </c>
      <c r="L691" s="49">
        <v>4743244.57</v>
      </c>
      <c r="M691" s="49">
        <v>0</v>
      </c>
      <c r="N691" s="49">
        <f>ROUND(L691*10%,2)</f>
        <v>474324.46</v>
      </c>
      <c r="O691" s="49">
        <v>0</v>
      </c>
      <c r="P691" s="49">
        <f t="shared" si="117"/>
        <v>4268920.1100000003</v>
      </c>
      <c r="Q691" s="49">
        <f t="shared" si="118"/>
        <v>1218.6225547876577</v>
      </c>
      <c r="R691" s="96">
        <v>19740.84</v>
      </c>
      <c r="S691" s="62">
        <v>43465</v>
      </c>
    </row>
    <row r="692" spans="1:32" s="3" customFormat="1" hidden="1" x14ac:dyDescent="0.25">
      <c r="A692" s="40">
        <v>109</v>
      </c>
      <c r="B692" s="57" t="s">
        <v>1313</v>
      </c>
      <c r="C692" s="124">
        <v>1995</v>
      </c>
      <c r="D692" s="87">
        <v>0</v>
      </c>
      <c r="E692" s="141" t="s">
        <v>1514</v>
      </c>
      <c r="F692" s="59" t="s">
        <v>66</v>
      </c>
      <c r="G692" s="40">
        <v>9</v>
      </c>
      <c r="H692" s="40">
        <v>2</v>
      </c>
      <c r="I692" s="122">
        <v>3941.2</v>
      </c>
      <c r="J692" s="122">
        <v>3941.2</v>
      </c>
      <c r="K692" s="40">
        <v>159</v>
      </c>
      <c r="L692" s="49">
        <v>4743739.8600000003</v>
      </c>
      <c r="M692" s="49">
        <v>0</v>
      </c>
      <c r="N692" s="49">
        <f>ROUND(L692*10%,2)</f>
        <v>474373.99</v>
      </c>
      <c r="O692" s="49">
        <v>0</v>
      </c>
      <c r="P692" s="49">
        <f t="shared" si="117"/>
        <v>4269365.87</v>
      </c>
      <c r="Q692" s="49">
        <f t="shared" si="118"/>
        <v>1203.6283010250686</v>
      </c>
      <c r="R692" s="96">
        <v>19740.84</v>
      </c>
      <c r="S692" s="62">
        <v>43465</v>
      </c>
    </row>
    <row r="693" spans="1:32" s="142" customFormat="1" hidden="1" x14ac:dyDescent="0.25">
      <c r="A693" s="40">
        <v>110</v>
      </c>
      <c r="B693" s="57" t="s">
        <v>1312</v>
      </c>
      <c r="C693" s="124">
        <v>1995</v>
      </c>
      <c r="D693" s="87">
        <v>0</v>
      </c>
      <c r="E693" s="141" t="s">
        <v>1515</v>
      </c>
      <c r="F693" s="59" t="s">
        <v>66</v>
      </c>
      <c r="G693" s="40">
        <v>9</v>
      </c>
      <c r="H693" s="40">
        <v>1</v>
      </c>
      <c r="I693" s="122">
        <v>2174.3000000000002</v>
      </c>
      <c r="J693" s="122">
        <v>2174.3000000000002</v>
      </c>
      <c r="K693" s="122">
        <v>116</v>
      </c>
      <c r="L693" s="49">
        <v>3055967.32</v>
      </c>
      <c r="M693" s="49">
        <v>0</v>
      </c>
      <c r="N693" s="49">
        <v>0</v>
      </c>
      <c r="O693" s="49">
        <v>0</v>
      </c>
      <c r="P693" s="49">
        <f t="shared" si="117"/>
        <v>3055967.32</v>
      </c>
      <c r="Q693" s="49">
        <f t="shared" si="118"/>
        <v>1405.4947891275351</v>
      </c>
      <c r="R693" s="96">
        <v>19740.84</v>
      </c>
      <c r="S693" s="62">
        <v>43465</v>
      </c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s="3" customFormat="1" hidden="1" x14ac:dyDescent="0.25">
      <c r="A694" s="40">
        <v>111</v>
      </c>
      <c r="B694" s="57" t="s">
        <v>116</v>
      </c>
      <c r="C694" s="124">
        <v>1995</v>
      </c>
      <c r="D694" s="87">
        <v>0</v>
      </c>
      <c r="E694" s="141" t="s">
        <v>1514</v>
      </c>
      <c r="F694" s="59" t="s">
        <v>66</v>
      </c>
      <c r="G694" s="40">
        <v>9</v>
      </c>
      <c r="H694" s="40">
        <v>3</v>
      </c>
      <c r="I694" s="122">
        <v>5821.16</v>
      </c>
      <c r="J694" s="122">
        <v>5821.16</v>
      </c>
      <c r="K694" s="40">
        <v>316</v>
      </c>
      <c r="L694" s="49">
        <v>13076438.289999999</v>
      </c>
      <c r="M694" s="49">
        <v>0</v>
      </c>
      <c r="N694" s="49">
        <f>ROUND(L694*10%,2)</f>
        <v>1307643.83</v>
      </c>
      <c r="O694" s="49">
        <v>0</v>
      </c>
      <c r="P694" s="49">
        <f t="shared" si="117"/>
        <v>11768794.459999999</v>
      </c>
      <c r="Q694" s="49">
        <f t="shared" si="118"/>
        <v>2246.3629740464098</v>
      </c>
      <c r="R694" s="96">
        <v>19740.84</v>
      </c>
      <c r="S694" s="62">
        <v>43465</v>
      </c>
    </row>
    <row r="695" spans="1:32" s="3" customFormat="1" hidden="1" x14ac:dyDescent="0.25">
      <c r="A695" s="40">
        <v>112</v>
      </c>
      <c r="B695" s="57" t="s">
        <v>1311</v>
      </c>
      <c r="C695" s="124">
        <v>1994</v>
      </c>
      <c r="D695" s="87">
        <v>0</v>
      </c>
      <c r="E695" s="141" t="s">
        <v>1514</v>
      </c>
      <c r="F695" s="59" t="s">
        <v>66</v>
      </c>
      <c r="G695" s="40">
        <v>9</v>
      </c>
      <c r="H695" s="40">
        <v>2</v>
      </c>
      <c r="I695" s="122">
        <v>4800.1000000000004</v>
      </c>
      <c r="J695" s="122">
        <v>4241.7</v>
      </c>
      <c r="K695" s="40">
        <v>233</v>
      </c>
      <c r="L695" s="49">
        <v>4935724.08</v>
      </c>
      <c r="M695" s="49">
        <v>0</v>
      </c>
      <c r="N695" s="49">
        <v>0</v>
      </c>
      <c r="O695" s="49">
        <v>0</v>
      </c>
      <c r="P695" s="49">
        <f t="shared" si="117"/>
        <v>4935724.08</v>
      </c>
      <c r="Q695" s="49">
        <f t="shared" si="118"/>
        <v>1163.619322441474</v>
      </c>
      <c r="R695" s="96">
        <v>19740.84</v>
      </c>
      <c r="S695" s="62">
        <v>43465</v>
      </c>
    </row>
    <row r="696" spans="1:32" s="3" customFormat="1" hidden="1" x14ac:dyDescent="0.25">
      <c r="A696" s="40">
        <v>113</v>
      </c>
      <c r="B696" s="57" t="s">
        <v>1310</v>
      </c>
      <c r="C696" s="124">
        <v>1994</v>
      </c>
      <c r="D696" s="87">
        <v>0</v>
      </c>
      <c r="E696" s="141" t="s">
        <v>1514</v>
      </c>
      <c r="F696" s="59" t="s">
        <v>66</v>
      </c>
      <c r="G696" s="40">
        <v>9</v>
      </c>
      <c r="H696" s="40">
        <v>3</v>
      </c>
      <c r="I696" s="122">
        <v>6170.7</v>
      </c>
      <c r="J696" s="122">
        <v>6170.7</v>
      </c>
      <c r="K696" s="40">
        <v>291</v>
      </c>
      <c r="L696" s="49">
        <v>7337482.6699999999</v>
      </c>
      <c r="M696" s="49">
        <v>0</v>
      </c>
      <c r="N696" s="49">
        <f>ROUND(L696*10%,2)</f>
        <v>733748.27</v>
      </c>
      <c r="O696" s="49">
        <v>0</v>
      </c>
      <c r="P696" s="49">
        <f t="shared" si="117"/>
        <v>6603734.4000000004</v>
      </c>
      <c r="Q696" s="49">
        <f t="shared" si="118"/>
        <v>1189.0843291684898</v>
      </c>
      <c r="R696" s="96">
        <v>19740.84</v>
      </c>
      <c r="S696" s="62">
        <v>43465</v>
      </c>
    </row>
    <row r="697" spans="1:32" s="3" customFormat="1" hidden="1" x14ac:dyDescent="0.25">
      <c r="A697" s="40">
        <v>114</v>
      </c>
      <c r="B697" s="57" t="s">
        <v>1309</v>
      </c>
      <c r="C697" s="124">
        <v>1993</v>
      </c>
      <c r="D697" s="87">
        <v>0</v>
      </c>
      <c r="E697" s="141" t="s">
        <v>1514</v>
      </c>
      <c r="F697" s="59" t="s">
        <v>66</v>
      </c>
      <c r="G697" s="40">
        <v>9</v>
      </c>
      <c r="H697" s="40">
        <v>2</v>
      </c>
      <c r="I697" s="122">
        <v>4796</v>
      </c>
      <c r="J697" s="122">
        <v>4276.5</v>
      </c>
      <c r="K697" s="40">
        <v>219</v>
      </c>
      <c r="L697" s="49">
        <v>4919438.29</v>
      </c>
      <c r="M697" s="49">
        <v>0</v>
      </c>
      <c r="N697" s="49">
        <v>0</v>
      </c>
      <c r="O697" s="49">
        <v>0</v>
      </c>
      <c r="P697" s="49">
        <f t="shared" si="117"/>
        <v>4919438.29</v>
      </c>
      <c r="Q697" s="49">
        <f t="shared" si="118"/>
        <v>1150.3421699988307</v>
      </c>
      <c r="R697" s="96">
        <v>19740.84</v>
      </c>
      <c r="S697" s="62">
        <v>43465</v>
      </c>
    </row>
    <row r="698" spans="1:32" s="3" customFormat="1" hidden="1" x14ac:dyDescent="0.25">
      <c r="A698" s="40">
        <v>115</v>
      </c>
      <c r="B698" s="57" t="s">
        <v>1308</v>
      </c>
      <c r="C698" s="124">
        <v>1993</v>
      </c>
      <c r="D698" s="87">
        <v>0</v>
      </c>
      <c r="E698" s="141" t="s">
        <v>1514</v>
      </c>
      <c r="F698" s="59" t="s">
        <v>66</v>
      </c>
      <c r="G698" s="40">
        <v>9</v>
      </c>
      <c r="H698" s="40">
        <v>2</v>
      </c>
      <c r="I698" s="122">
        <v>4226.7</v>
      </c>
      <c r="J698" s="122">
        <v>4226.7</v>
      </c>
      <c r="K698" s="40">
        <v>235</v>
      </c>
      <c r="L698" s="49">
        <v>4917568.37</v>
      </c>
      <c r="M698" s="49">
        <v>0</v>
      </c>
      <c r="N698" s="49">
        <f>ROUND(L698*10%,2)</f>
        <v>491756.84</v>
      </c>
      <c r="O698" s="49">
        <v>0</v>
      </c>
      <c r="P698" s="49">
        <f t="shared" si="117"/>
        <v>4425811.53</v>
      </c>
      <c r="Q698" s="49">
        <f t="shared" si="118"/>
        <v>1163.4533726074717</v>
      </c>
      <c r="R698" s="96">
        <v>19740.84</v>
      </c>
      <c r="S698" s="62">
        <v>43465</v>
      </c>
    </row>
    <row r="699" spans="1:32" s="3" customFormat="1" hidden="1" x14ac:dyDescent="0.25">
      <c r="A699" s="40">
        <v>116</v>
      </c>
      <c r="B699" s="57" t="s">
        <v>1307</v>
      </c>
      <c r="C699" s="124">
        <v>1993</v>
      </c>
      <c r="D699" s="87">
        <v>0</v>
      </c>
      <c r="E699" s="141" t="s">
        <v>1514</v>
      </c>
      <c r="F699" s="59" t="s">
        <v>66</v>
      </c>
      <c r="G699" s="40">
        <v>9</v>
      </c>
      <c r="H699" s="40">
        <v>2</v>
      </c>
      <c r="I699" s="122">
        <v>4796</v>
      </c>
      <c r="J699" s="122">
        <v>4242.3999999999996</v>
      </c>
      <c r="K699" s="40">
        <v>183</v>
      </c>
      <c r="L699" s="49">
        <v>4888662.16</v>
      </c>
      <c r="M699" s="49">
        <v>0</v>
      </c>
      <c r="N699" s="49">
        <v>0</v>
      </c>
      <c r="O699" s="49">
        <v>0</v>
      </c>
      <c r="P699" s="49">
        <f t="shared" si="117"/>
        <v>4888662.16</v>
      </c>
      <c r="Q699" s="49">
        <f t="shared" si="118"/>
        <v>1152.3340939091081</v>
      </c>
      <c r="R699" s="96">
        <v>19740.84</v>
      </c>
      <c r="S699" s="62">
        <v>43465</v>
      </c>
    </row>
    <row r="700" spans="1:32" s="3" customFormat="1" hidden="1" x14ac:dyDescent="0.25">
      <c r="A700" s="40">
        <v>117</v>
      </c>
      <c r="B700" s="92" t="s">
        <v>1263</v>
      </c>
      <c r="C700" s="93">
        <v>2002</v>
      </c>
      <c r="D700" s="41">
        <v>0</v>
      </c>
      <c r="E700" s="141" t="s">
        <v>1514</v>
      </c>
      <c r="F700" s="1" t="s">
        <v>28</v>
      </c>
      <c r="G700" s="41">
        <v>5</v>
      </c>
      <c r="H700" s="41">
        <v>2</v>
      </c>
      <c r="I700" s="94">
        <v>2811.9</v>
      </c>
      <c r="J700" s="94">
        <v>2477.5</v>
      </c>
      <c r="K700" s="95">
        <v>104</v>
      </c>
      <c r="L700" s="96">
        <v>1477382.8</v>
      </c>
      <c r="M700" s="49">
        <v>0</v>
      </c>
      <c r="N700" s="49">
        <v>0</v>
      </c>
      <c r="O700" s="49">
        <v>0</v>
      </c>
      <c r="P700" s="49">
        <f t="shared" si="117"/>
        <v>1477382.8</v>
      </c>
      <c r="Q700" s="49">
        <f t="shared" si="118"/>
        <v>596.32000000000005</v>
      </c>
      <c r="R700" s="49">
        <v>16373.82</v>
      </c>
      <c r="S700" s="62">
        <v>43465</v>
      </c>
    </row>
    <row r="701" spans="1:32" s="199" customFormat="1" hidden="1" x14ac:dyDescent="0.25">
      <c r="A701" s="40">
        <v>118</v>
      </c>
      <c r="B701" s="57" t="s">
        <v>550</v>
      </c>
      <c r="C701" s="58">
        <v>1994</v>
      </c>
      <c r="D701" s="40">
        <v>0</v>
      </c>
      <c r="E701" s="141" t="s">
        <v>1514</v>
      </c>
      <c r="F701" s="1" t="s">
        <v>66</v>
      </c>
      <c r="G701" s="40">
        <v>9</v>
      </c>
      <c r="H701" s="40">
        <v>2</v>
      </c>
      <c r="I701" s="60">
        <v>4564.8999999999996</v>
      </c>
      <c r="J701" s="60">
        <v>4564.8999999999996</v>
      </c>
      <c r="K701" s="61">
        <v>188</v>
      </c>
      <c r="L701" s="39">
        <v>4903663.1500000004</v>
      </c>
      <c r="M701" s="49">
        <v>0</v>
      </c>
      <c r="N701" s="49">
        <f>ROUND(L701*10%,2)</f>
        <v>490366.32</v>
      </c>
      <c r="O701" s="49">
        <v>0</v>
      </c>
      <c r="P701" s="49">
        <f t="shared" si="117"/>
        <v>4413296.83</v>
      </c>
      <c r="Q701" s="49">
        <f t="shared" si="118"/>
        <v>1074.2104208197334</v>
      </c>
      <c r="R701" s="96">
        <v>19740.84</v>
      </c>
      <c r="S701" s="62">
        <v>43465</v>
      </c>
    </row>
    <row r="702" spans="1:32" s="199" customFormat="1" hidden="1" x14ac:dyDescent="0.25">
      <c r="A702" s="40">
        <v>119</v>
      </c>
      <c r="B702" s="57" t="s">
        <v>551</v>
      </c>
      <c r="C702" s="58">
        <v>1994</v>
      </c>
      <c r="D702" s="40">
        <v>0</v>
      </c>
      <c r="E702" s="141" t="s">
        <v>1514</v>
      </c>
      <c r="F702" s="1" t="s">
        <v>66</v>
      </c>
      <c r="G702" s="40">
        <v>10</v>
      </c>
      <c r="H702" s="40">
        <v>2</v>
      </c>
      <c r="I702" s="60">
        <v>4117.1000000000004</v>
      </c>
      <c r="J702" s="60">
        <v>4117.1000000000004</v>
      </c>
      <c r="K702" s="61">
        <v>202</v>
      </c>
      <c r="L702" s="39">
        <v>4898820.1399999997</v>
      </c>
      <c r="M702" s="49">
        <v>0</v>
      </c>
      <c r="N702" s="49">
        <f>ROUND(L702*10%,2)</f>
        <v>489882.01</v>
      </c>
      <c r="O702" s="49">
        <v>0</v>
      </c>
      <c r="P702" s="49">
        <f t="shared" si="117"/>
        <v>4408938.13</v>
      </c>
      <c r="Q702" s="49">
        <f t="shared" si="118"/>
        <v>1189.8715455053311</v>
      </c>
      <c r="R702" s="96">
        <v>19740.84</v>
      </c>
      <c r="S702" s="62">
        <v>43465</v>
      </c>
    </row>
    <row r="703" spans="1:32" s="199" customFormat="1" hidden="1" x14ac:dyDescent="0.25">
      <c r="A703" s="40">
        <v>120</v>
      </c>
      <c r="B703" s="57" t="s">
        <v>552</v>
      </c>
      <c r="C703" s="58">
        <v>1994</v>
      </c>
      <c r="D703" s="40">
        <v>0</v>
      </c>
      <c r="E703" s="141" t="s">
        <v>1514</v>
      </c>
      <c r="F703" s="1" t="s">
        <v>66</v>
      </c>
      <c r="G703" s="40">
        <v>10</v>
      </c>
      <c r="H703" s="40">
        <v>2</v>
      </c>
      <c r="I703" s="60">
        <v>4225.3</v>
      </c>
      <c r="J703" s="60">
        <v>4118.1000000000004</v>
      </c>
      <c r="K703" s="61">
        <v>242</v>
      </c>
      <c r="L703" s="49">
        <v>4898820.13</v>
      </c>
      <c r="M703" s="49">
        <v>0</v>
      </c>
      <c r="N703" s="49">
        <f>ROUND(L703*10%,2)</f>
        <v>489882.01</v>
      </c>
      <c r="O703" s="49">
        <v>0</v>
      </c>
      <c r="P703" s="49">
        <f t="shared" si="117"/>
        <v>4408938.12</v>
      </c>
      <c r="Q703" s="49">
        <f t="shared" si="118"/>
        <v>1189.5826060561908</v>
      </c>
      <c r="R703" s="96">
        <v>19740.84</v>
      </c>
      <c r="S703" s="62">
        <v>43465</v>
      </c>
    </row>
    <row r="704" spans="1:32" s="199" customFormat="1" hidden="1" x14ac:dyDescent="0.25">
      <c r="A704" s="40">
        <v>121</v>
      </c>
      <c r="B704" s="92" t="s">
        <v>291</v>
      </c>
      <c r="C704" s="93">
        <v>1970</v>
      </c>
      <c r="D704" s="41">
        <v>0</v>
      </c>
      <c r="E704" s="141" t="s">
        <v>1514</v>
      </c>
      <c r="F704" s="1" t="s">
        <v>28</v>
      </c>
      <c r="G704" s="41">
        <v>5</v>
      </c>
      <c r="H704" s="41">
        <v>2</v>
      </c>
      <c r="I704" s="94">
        <v>3714.7</v>
      </c>
      <c r="J704" s="94">
        <v>3367.3</v>
      </c>
      <c r="K704" s="95">
        <v>241</v>
      </c>
      <c r="L704" s="96">
        <v>1779299.62</v>
      </c>
      <c r="M704" s="49">
        <v>0</v>
      </c>
      <c r="N704" s="49">
        <v>0</v>
      </c>
      <c r="O704" s="49">
        <v>0</v>
      </c>
      <c r="P704" s="49">
        <f t="shared" si="117"/>
        <v>1779299.62</v>
      </c>
      <c r="Q704" s="49">
        <f t="shared" si="118"/>
        <v>528.40543462120991</v>
      </c>
      <c r="R704" s="49">
        <v>16373.82</v>
      </c>
      <c r="S704" s="62">
        <v>43465</v>
      </c>
    </row>
    <row r="705" spans="1:19" s="199" customFormat="1" hidden="1" x14ac:dyDescent="0.25">
      <c r="A705" s="40">
        <v>122</v>
      </c>
      <c r="B705" s="92" t="s">
        <v>293</v>
      </c>
      <c r="C705" s="93">
        <v>1970</v>
      </c>
      <c r="D705" s="41">
        <v>0</v>
      </c>
      <c r="E705" s="141" t="s">
        <v>1514</v>
      </c>
      <c r="F705" s="1" t="s">
        <v>28</v>
      </c>
      <c r="G705" s="41">
        <v>5</v>
      </c>
      <c r="H705" s="41">
        <v>3</v>
      </c>
      <c r="I705" s="94">
        <v>3016.1</v>
      </c>
      <c r="J705" s="94">
        <v>2884.3</v>
      </c>
      <c r="K705" s="95">
        <v>278</v>
      </c>
      <c r="L705" s="96">
        <v>10302500.82</v>
      </c>
      <c r="M705" s="49">
        <v>0</v>
      </c>
      <c r="N705" s="49">
        <v>0</v>
      </c>
      <c r="O705" s="49">
        <v>0</v>
      </c>
      <c r="P705" s="49">
        <f t="shared" si="117"/>
        <v>10302500.82</v>
      </c>
      <c r="Q705" s="49">
        <f t="shared" si="118"/>
        <v>3571.9241479735115</v>
      </c>
      <c r="R705" s="49">
        <v>16373.82</v>
      </c>
      <c r="S705" s="62">
        <v>43465</v>
      </c>
    </row>
    <row r="706" spans="1:19" s="199" customFormat="1" hidden="1" x14ac:dyDescent="0.25">
      <c r="A706" s="40">
        <v>123</v>
      </c>
      <c r="B706" s="92" t="s">
        <v>118</v>
      </c>
      <c r="C706" s="93">
        <v>1989</v>
      </c>
      <c r="D706" s="41">
        <v>0</v>
      </c>
      <c r="E706" s="141" t="s">
        <v>1514</v>
      </c>
      <c r="F706" s="1" t="s">
        <v>66</v>
      </c>
      <c r="G706" s="41">
        <v>5</v>
      </c>
      <c r="H706" s="41">
        <v>5</v>
      </c>
      <c r="I706" s="96">
        <v>3268</v>
      </c>
      <c r="J706" s="96">
        <v>3268</v>
      </c>
      <c r="K706" s="41">
        <v>203</v>
      </c>
      <c r="L706" s="96">
        <v>12710876.75</v>
      </c>
      <c r="M706" s="49">
        <v>0</v>
      </c>
      <c r="N706" s="49">
        <f>ROUND(L706*10%,2)</f>
        <v>1271087.68</v>
      </c>
      <c r="O706" s="49">
        <v>0</v>
      </c>
      <c r="P706" s="49">
        <f t="shared" si="117"/>
        <v>11439789.07</v>
      </c>
      <c r="Q706" s="49">
        <f t="shared" si="118"/>
        <v>3889.4971695226436</v>
      </c>
      <c r="R706" s="49">
        <v>17870.05</v>
      </c>
      <c r="S706" s="62">
        <v>43465</v>
      </c>
    </row>
    <row r="707" spans="1:19" s="199" customFormat="1" hidden="1" x14ac:dyDescent="0.25">
      <c r="A707" s="40">
        <v>124</v>
      </c>
      <c r="B707" s="92" t="s">
        <v>119</v>
      </c>
      <c r="C707" s="93">
        <v>1970</v>
      </c>
      <c r="D707" s="41">
        <v>0</v>
      </c>
      <c r="E707" s="141" t="s">
        <v>1514</v>
      </c>
      <c r="F707" s="1" t="s">
        <v>66</v>
      </c>
      <c r="G707" s="41">
        <v>5</v>
      </c>
      <c r="H707" s="41">
        <v>5</v>
      </c>
      <c r="I707" s="96">
        <v>3241.4</v>
      </c>
      <c r="J707" s="96">
        <v>3212.9</v>
      </c>
      <c r="K707" s="41">
        <v>197</v>
      </c>
      <c r="L707" s="96">
        <v>2474860.5</v>
      </c>
      <c r="M707" s="49">
        <v>0</v>
      </c>
      <c r="N707" s="49">
        <f>ROUND(L707*10%,2)</f>
        <v>247486.05</v>
      </c>
      <c r="O707" s="49">
        <v>0</v>
      </c>
      <c r="P707" s="49">
        <f t="shared" si="117"/>
        <v>2227374.4500000002</v>
      </c>
      <c r="Q707" s="49">
        <f t="shared" si="118"/>
        <v>770.28868000871489</v>
      </c>
      <c r="R707" s="49">
        <v>17870.05</v>
      </c>
      <c r="S707" s="62">
        <v>43465</v>
      </c>
    </row>
    <row r="708" spans="1:19" s="199" customFormat="1" hidden="1" x14ac:dyDescent="0.25">
      <c r="A708" s="40">
        <v>125</v>
      </c>
      <c r="B708" s="92" t="s">
        <v>120</v>
      </c>
      <c r="C708" s="93">
        <v>1970</v>
      </c>
      <c r="D708" s="41">
        <v>0</v>
      </c>
      <c r="E708" s="141" t="s">
        <v>1514</v>
      </c>
      <c r="F708" s="1" t="s">
        <v>66</v>
      </c>
      <c r="G708" s="41">
        <v>5</v>
      </c>
      <c r="H708" s="41">
        <v>4</v>
      </c>
      <c r="I708" s="96">
        <v>3240.1</v>
      </c>
      <c r="J708" s="96">
        <v>2597.9</v>
      </c>
      <c r="K708" s="41">
        <v>146</v>
      </c>
      <c r="L708" s="96">
        <v>834422.52</v>
      </c>
      <c r="M708" s="49">
        <v>0</v>
      </c>
      <c r="N708" s="49">
        <v>0</v>
      </c>
      <c r="O708" s="49">
        <v>0</v>
      </c>
      <c r="P708" s="49">
        <f t="shared" si="117"/>
        <v>834422.52</v>
      </c>
      <c r="Q708" s="49">
        <f t="shared" si="118"/>
        <v>321.19116209245931</v>
      </c>
      <c r="R708" s="49">
        <v>17870.05</v>
      </c>
      <c r="S708" s="62">
        <v>43465</v>
      </c>
    </row>
    <row r="709" spans="1:19" s="199" customFormat="1" hidden="1" x14ac:dyDescent="0.25">
      <c r="A709" s="40">
        <v>126</v>
      </c>
      <c r="B709" s="92" t="s">
        <v>121</v>
      </c>
      <c r="C709" s="93">
        <v>1971</v>
      </c>
      <c r="D709" s="41">
        <v>0</v>
      </c>
      <c r="E709" s="141" t="s">
        <v>1514</v>
      </c>
      <c r="F709" s="1" t="s">
        <v>66</v>
      </c>
      <c r="G709" s="41">
        <v>5</v>
      </c>
      <c r="H709" s="41">
        <v>5</v>
      </c>
      <c r="I709" s="96">
        <v>4065</v>
      </c>
      <c r="J709" s="96">
        <v>3195.6</v>
      </c>
      <c r="K709" s="41">
        <v>173</v>
      </c>
      <c r="L709" s="96">
        <v>2394906.69</v>
      </c>
      <c r="M709" s="49">
        <v>0</v>
      </c>
      <c r="N709" s="49">
        <f>ROUND(L709*10%,2)</f>
        <v>239490.67</v>
      </c>
      <c r="O709" s="49">
        <v>0</v>
      </c>
      <c r="P709" s="49">
        <f t="shared" si="117"/>
        <v>2155416.02</v>
      </c>
      <c r="Q709" s="49">
        <f t="shared" si="118"/>
        <v>749.4388190011266</v>
      </c>
      <c r="R709" s="49">
        <v>17870.05</v>
      </c>
      <c r="S709" s="62">
        <v>43465</v>
      </c>
    </row>
    <row r="710" spans="1:19" s="199" customFormat="1" hidden="1" x14ac:dyDescent="0.25">
      <c r="A710" s="40">
        <v>127</v>
      </c>
      <c r="B710" s="92" t="s">
        <v>122</v>
      </c>
      <c r="C710" s="93">
        <v>1972</v>
      </c>
      <c r="D710" s="41">
        <v>0</v>
      </c>
      <c r="E710" s="141" t="s">
        <v>1514</v>
      </c>
      <c r="F710" s="1" t="s">
        <v>66</v>
      </c>
      <c r="G710" s="41">
        <v>5</v>
      </c>
      <c r="H710" s="41">
        <v>5</v>
      </c>
      <c r="I710" s="41">
        <v>4065</v>
      </c>
      <c r="J710" s="41">
        <v>3195.6</v>
      </c>
      <c r="K710" s="41">
        <v>173</v>
      </c>
      <c r="L710" s="96">
        <v>7191445.5499999998</v>
      </c>
      <c r="M710" s="49">
        <v>0</v>
      </c>
      <c r="N710" s="49">
        <v>0</v>
      </c>
      <c r="O710" s="49">
        <v>0</v>
      </c>
      <c r="P710" s="49">
        <f t="shared" si="117"/>
        <v>7191445.5499999998</v>
      </c>
      <c r="Q710" s="49">
        <f t="shared" si="118"/>
        <v>2250.4210633370885</v>
      </c>
      <c r="R710" s="49">
        <v>17870.05</v>
      </c>
      <c r="S710" s="62">
        <v>43465</v>
      </c>
    </row>
    <row r="711" spans="1:19" s="199" customFormat="1" hidden="1" x14ac:dyDescent="0.25">
      <c r="A711" s="40">
        <v>128</v>
      </c>
      <c r="B711" s="57" t="s">
        <v>295</v>
      </c>
      <c r="C711" s="58">
        <v>1972</v>
      </c>
      <c r="D711" s="40">
        <v>0</v>
      </c>
      <c r="E711" s="141" t="s">
        <v>1514</v>
      </c>
      <c r="F711" s="59" t="s">
        <v>66</v>
      </c>
      <c r="G711" s="40">
        <v>5</v>
      </c>
      <c r="H711" s="40">
        <v>5</v>
      </c>
      <c r="I711" s="122">
        <v>3989.94</v>
      </c>
      <c r="J711" s="122">
        <v>3989.94</v>
      </c>
      <c r="K711" s="61">
        <v>198</v>
      </c>
      <c r="L711" s="49">
        <v>102462.94</v>
      </c>
      <c r="M711" s="49">
        <v>0</v>
      </c>
      <c r="N711" s="49">
        <v>0</v>
      </c>
      <c r="O711" s="49">
        <v>0</v>
      </c>
      <c r="P711" s="49">
        <f t="shared" si="117"/>
        <v>102462.94</v>
      </c>
      <c r="Q711" s="49">
        <f t="shared" si="118"/>
        <v>25.680321007333443</v>
      </c>
      <c r="R711" s="49">
        <v>17870.05</v>
      </c>
      <c r="S711" s="62">
        <v>43465</v>
      </c>
    </row>
    <row r="712" spans="1:19" s="199" customFormat="1" hidden="1" x14ac:dyDescent="0.25">
      <c r="A712" s="40">
        <v>129</v>
      </c>
      <c r="B712" s="92" t="s">
        <v>953</v>
      </c>
      <c r="C712" s="93">
        <v>1972</v>
      </c>
      <c r="D712" s="41">
        <v>0</v>
      </c>
      <c r="E712" s="141" t="s">
        <v>1514</v>
      </c>
      <c r="F712" s="1" t="s">
        <v>66</v>
      </c>
      <c r="G712" s="41">
        <v>5</v>
      </c>
      <c r="H712" s="41">
        <v>6</v>
      </c>
      <c r="I712" s="94">
        <v>4640.5</v>
      </c>
      <c r="J712" s="94">
        <v>4640.5</v>
      </c>
      <c r="K712" s="95">
        <v>285</v>
      </c>
      <c r="L712" s="96">
        <v>11085545.82</v>
      </c>
      <c r="M712" s="49">
        <v>0</v>
      </c>
      <c r="N712" s="49">
        <f t="shared" ref="N712:N720" si="119">ROUND(L712*10%,2)</f>
        <v>1108554.58</v>
      </c>
      <c r="O712" s="49">
        <v>0</v>
      </c>
      <c r="P712" s="49">
        <f t="shared" si="117"/>
        <v>9976991.2400000002</v>
      </c>
      <c r="Q712" s="49">
        <f t="shared" si="118"/>
        <v>2388.8688330998816</v>
      </c>
      <c r="R712" s="49">
        <v>17870.05</v>
      </c>
      <c r="S712" s="62">
        <v>43465</v>
      </c>
    </row>
    <row r="713" spans="1:19" s="199" customFormat="1" hidden="1" x14ac:dyDescent="0.25">
      <c r="A713" s="40">
        <v>130</v>
      </c>
      <c r="B713" s="57" t="s">
        <v>1230</v>
      </c>
      <c r="C713" s="58">
        <v>1971</v>
      </c>
      <c r="D713" s="40">
        <v>0</v>
      </c>
      <c r="E713" s="141" t="s">
        <v>1514</v>
      </c>
      <c r="F713" s="1" t="s">
        <v>28</v>
      </c>
      <c r="G713" s="40">
        <v>5</v>
      </c>
      <c r="H713" s="40">
        <v>4</v>
      </c>
      <c r="I713" s="49">
        <v>3230.3</v>
      </c>
      <c r="J713" s="49">
        <v>3188.7</v>
      </c>
      <c r="K713" s="40">
        <v>221</v>
      </c>
      <c r="L713" s="49">
        <v>1562561.65</v>
      </c>
      <c r="M713" s="49">
        <v>0</v>
      </c>
      <c r="N713" s="49">
        <f t="shared" si="119"/>
        <v>156256.17000000001</v>
      </c>
      <c r="O713" s="49">
        <v>0</v>
      </c>
      <c r="P713" s="49">
        <f>L713-(M713+N713+O713)</f>
        <v>1406305.48</v>
      </c>
      <c r="Q713" s="49">
        <f t="shared" si="118"/>
        <v>490.03093737259701</v>
      </c>
      <c r="R713" s="49">
        <v>26754.720000000001</v>
      </c>
      <c r="S713" s="62">
        <v>43465</v>
      </c>
    </row>
    <row r="714" spans="1:19" s="199" customFormat="1" hidden="1" x14ac:dyDescent="0.25">
      <c r="A714" s="40">
        <v>131</v>
      </c>
      <c r="B714" s="92" t="s">
        <v>130</v>
      </c>
      <c r="C714" s="93">
        <v>1970</v>
      </c>
      <c r="D714" s="41">
        <v>0</v>
      </c>
      <c r="E714" s="141" t="s">
        <v>1514</v>
      </c>
      <c r="F714" s="1" t="s">
        <v>66</v>
      </c>
      <c r="G714" s="41">
        <v>5</v>
      </c>
      <c r="H714" s="41">
        <v>5</v>
      </c>
      <c r="I714" s="96">
        <v>3236.7</v>
      </c>
      <c r="J714" s="96">
        <v>3236.7</v>
      </c>
      <c r="K714" s="41">
        <v>200</v>
      </c>
      <c r="L714" s="96">
        <v>826023.15</v>
      </c>
      <c r="M714" s="49">
        <v>0</v>
      </c>
      <c r="N714" s="49">
        <v>0</v>
      </c>
      <c r="O714" s="49">
        <v>0</v>
      </c>
      <c r="P714" s="49">
        <f t="shared" ref="P714:P717" si="120">L714-(M714+N714+O714)</f>
        <v>826023.15</v>
      </c>
      <c r="Q714" s="49">
        <f t="shared" si="118"/>
        <v>255.20534803967004</v>
      </c>
      <c r="R714" s="49">
        <v>17870.05</v>
      </c>
      <c r="S714" s="62">
        <v>43465</v>
      </c>
    </row>
    <row r="715" spans="1:19" s="199" customFormat="1" hidden="1" x14ac:dyDescent="0.25">
      <c r="A715" s="40">
        <v>132</v>
      </c>
      <c r="B715" s="92" t="s">
        <v>133</v>
      </c>
      <c r="C715" s="93">
        <v>1974</v>
      </c>
      <c r="D715" s="41">
        <v>0</v>
      </c>
      <c r="E715" s="141" t="s">
        <v>1514</v>
      </c>
      <c r="F715" s="1" t="s">
        <v>66</v>
      </c>
      <c r="G715" s="41">
        <v>5</v>
      </c>
      <c r="H715" s="41">
        <v>6</v>
      </c>
      <c r="I715" s="96">
        <v>3825.9</v>
      </c>
      <c r="J715" s="96">
        <v>3825.9</v>
      </c>
      <c r="K715" s="41">
        <v>269</v>
      </c>
      <c r="L715" s="96">
        <v>976752.27</v>
      </c>
      <c r="M715" s="49">
        <v>0</v>
      </c>
      <c r="N715" s="49">
        <f t="shared" si="119"/>
        <v>97675.23</v>
      </c>
      <c r="O715" s="49">
        <v>0</v>
      </c>
      <c r="P715" s="49">
        <f t="shared" si="120"/>
        <v>879077.04</v>
      </c>
      <c r="Q715" s="49">
        <f t="shared" si="118"/>
        <v>255.3</v>
      </c>
      <c r="R715" s="49">
        <v>17870.05</v>
      </c>
      <c r="S715" s="62">
        <v>43465</v>
      </c>
    </row>
    <row r="716" spans="1:19" s="199" customFormat="1" hidden="1" x14ac:dyDescent="0.25">
      <c r="A716" s="40">
        <v>133</v>
      </c>
      <c r="B716" s="57" t="s">
        <v>1316</v>
      </c>
      <c r="C716" s="58">
        <v>1992</v>
      </c>
      <c r="D716" s="40">
        <v>0</v>
      </c>
      <c r="E716" s="141" t="s">
        <v>1514</v>
      </c>
      <c r="F716" s="1" t="s">
        <v>28</v>
      </c>
      <c r="G716" s="40">
        <v>9</v>
      </c>
      <c r="H716" s="40">
        <v>1</v>
      </c>
      <c r="I716" s="60">
        <v>1934.8</v>
      </c>
      <c r="J716" s="60">
        <v>1934.8</v>
      </c>
      <c r="K716" s="61">
        <v>84</v>
      </c>
      <c r="L716" s="49">
        <v>2432848.84</v>
      </c>
      <c r="M716" s="49">
        <v>0</v>
      </c>
      <c r="N716" s="49">
        <f t="shared" si="119"/>
        <v>243284.88</v>
      </c>
      <c r="O716" s="49">
        <v>0</v>
      </c>
      <c r="P716" s="49">
        <f t="shared" si="120"/>
        <v>2189563.96</v>
      </c>
      <c r="Q716" s="49">
        <f t="shared" si="118"/>
        <v>1257.4161877196609</v>
      </c>
      <c r="R716" s="49">
        <v>19736.97</v>
      </c>
      <c r="S716" s="62">
        <v>43465</v>
      </c>
    </row>
    <row r="717" spans="1:19" s="199" customFormat="1" hidden="1" x14ac:dyDescent="0.25">
      <c r="A717" s="40">
        <v>134</v>
      </c>
      <c r="B717" s="57" t="s">
        <v>136</v>
      </c>
      <c r="C717" s="93">
        <v>1975</v>
      </c>
      <c r="D717" s="41">
        <v>0</v>
      </c>
      <c r="E717" s="141" t="s">
        <v>1514</v>
      </c>
      <c r="F717" s="1" t="s">
        <v>66</v>
      </c>
      <c r="G717" s="41">
        <v>5</v>
      </c>
      <c r="H717" s="41">
        <v>4</v>
      </c>
      <c r="I717" s="94">
        <v>3514.8</v>
      </c>
      <c r="J717" s="94">
        <v>3514.8</v>
      </c>
      <c r="K717" s="95">
        <v>147</v>
      </c>
      <c r="L717" s="96">
        <v>897328.44</v>
      </c>
      <c r="M717" s="49">
        <v>0</v>
      </c>
      <c r="N717" s="49">
        <f t="shared" si="119"/>
        <v>89732.84</v>
      </c>
      <c r="O717" s="49">
        <v>0</v>
      </c>
      <c r="P717" s="49">
        <f t="shared" si="120"/>
        <v>807595.6</v>
      </c>
      <c r="Q717" s="49">
        <f t="shared" si="118"/>
        <v>255.29999999999998</v>
      </c>
      <c r="R717" s="49">
        <v>17870.05</v>
      </c>
      <c r="S717" s="62">
        <v>43465</v>
      </c>
    </row>
    <row r="718" spans="1:19" s="199" customFormat="1" hidden="1" x14ac:dyDescent="0.25">
      <c r="A718" s="40">
        <v>135</v>
      </c>
      <c r="B718" s="57" t="s">
        <v>553</v>
      </c>
      <c r="C718" s="58">
        <v>1974</v>
      </c>
      <c r="D718" s="40">
        <v>0</v>
      </c>
      <c r="E718" s="141" t="s">
        <v>1514</v>
      </c>
      <c r="F718" s="1" t="s">
        <v>66</v>
      </c>
      <c r="G718" s="40">
        <v>5</v>
      </c>
      <c r="H718" s="40">
        <v>6</v>
      </c>
      <c r="I718" s="60">
        <v>3819</v>
      </c>
      <c r="J718" s="60">
        <v>3760</v>
      </c>
      <c r="K718" s="61">
        <v>235</v>
      </c>
      <c r="L718" s="49">
        <v>10168528.9</v>
      </c>
      <c r="M718" s="49">
        <v>0</v>
      </c>
      <c r="N718" s="49">
        <f t="shared" si="119"/>
        <v>1016852.89</v>
      </c>
      <c r="O718" s="49">
        <v>0</v>
      </c>
      <c r="P718" s="49">
        <f t="shared" si="117"/>
        <v>9151676.0099999998</v>
      </c>
      <c r="Q718" s="49">
        <f t="shared" si="118"/>
        <v>2704.3959840425532</v>
      </c>
      <c r="R718" s="49">
        <v>17870.05</v>
      </c>
      <c r="S718" s="62">
        <v>43465</v>
      </c>
    </row>
    <row r="719" spans="1:19" s="199" customFormat="1" hidden="1" x14ac:dyDescent="0.25">
      <c r="A719" s="40">
        <v>136</v>
      </c>
      <c r="B719" s="57" t="s">
        <v>554</v>
      </c>
      <c r="C719" s="58">
        <v>1976</v>
      </c>
      <c r="D719" s="40">
        <v>0</v>
      </c>
      <c r="E719" s="141" t="s">
        <v>1514</v>
      </c>
      <c r="F719" s="1" t="s">
        <v>66</v>
      </c>
      <c r="G719" s="40">
        <v>5</v>
      </c>
      <c r="H719" s="40">
        <v>2</v>
      </c>
      <c r="I719" s="60">
        <v>1922.3</v>
      </c>
      <c r="J719" s="60">
        <v>1760.2</v>
      </c>
      <c r="K719" s="61">
        <v>81</v>
      </c>
      <c r="L719" s="49">
        <v>13327173.99</v>
      </c>
      <c r="M719" s="49">
        <v>0</v>
      </c>
      <c r="N719" s="49">
        <f t="shared" si="119"/>
        <v>1332717.3999999999</v>
      </c>
      <c r="O719" s="49">
        <v>0</v>
      </c>
      <c r="P719" s="49">
        <f t="shared" si="117"/>
        <v>11994456.59</v>
      </c>
      <c r="Q719" s="49">
        <f t="shared" si="118"/>
        <v>7571.3975627769569</v>
      </c>
      <c r="R719" s="49">
        <v>17870.05</v>
      </c>
      <c r="S719" s="62">
        <v>43465</v>
      </c>
    </row>
    <row r="720" spans="1:19" s="199" customFormat="1" hidden="1" x14ac:dyDescent="0.25">
      <c r="A720" s="40">
        <v>137</v>
      </c>
      <c r="B720" s="57" t="s">
        <v>555</v>
      </c>
      <c r="C720" s="58">
        <v>1975</v>
      </c>
      <c r="D720" s="40">
        <v>0</v>
      </c>
      <c r="E720" s="141" t="s">
        <v>1514</v>
      </c>
      <c r="F720" s="1" t="s">
        <v>66</v>
      </c>
      <c r="G720" s="40">
        <v>5</v>
      </c>
      <c r="H720" s="40">
        <v>4</v>
      </c>
      <c r="I720" s="60">
        <v>3146.6</v>
      </c>
      <c r="J720" s="60">
        <v>3146.6</v>
      </c>
      <c r="K720" s="61">
        <v>180</v>
      </c>
      <c r="L720" s="49">
        <v>9481136.2799999993</v>
      </c>
      <c r="M720" s="49">
        <v>0</v>
      </c>
      <c r="N720" s="49">
        <f t="shared" si="119"/>
        <v>948113.63</v>
      </c>
      <c r="O720" s="49">
        <v>0</v>
      </c>
      <c r="P720" s="49">
        <f t="shared" si="117"/>
        <v>8533022.6499999985</v>
      </c>
      <c r="Q720" s="49">
        <f t="shared" si="118"/>
        <v>3013.13680798322</v>
      </c>
      <c r="R720" s="49">
        <v>17870.05</v>
      </c>
      <c r="S720" s="62">
        <v>43465</v>
      </c>
    </row>
    <row r="721" spans="1:19" s="199" customFormat="1" hidden="1" x14ac:dyDescent="0.25">
      <c r="A721" s="40">
        <v>138</v>
      </c>
      <c r="B721" s="57" t="s">
        <v>1282</v>
      </c>
      <c r="C721" s="93">
        <v>1977</v>
      </c>
      <c r="D721" s="41">
        <v>0</v>
      </c>
      <c r="E721" s="141" t="s">
        <v>1514</v>
      </c>
      <c r="F721" s="1" t="s">
        <v>28</v>
      </c>
      <c r="G721" s="41">
        <v>9</v>
      </c>
      <c r="H721" s="41">
        <v>2</v>
      </c>
      <c r="I721" s="94">
        <v>4025.5</v>
      </c>
      <c r="J721" s="94">
        <v>3846.5</v>
      </c>
      <c r="K721" s="95">
        <v>212</v>
      </c>
      <c r="L721" s="96">
        <v>7600558.5700000003</v>
      </c>
      <c r="M721" s="49">
        <v>0</v>
      </c>
      <c r="N721" s="49">
        <v>0</v>
      </c>
      <c r="O721" s="49">
        <v>0</v>
      </c>
      <c r="P721" s="49">
        <f t="shared" si="117"/>
        <v>7600558.5700000003</v>
      </c>
      <c r="Q721" s="49">
        <f t="shared" si="118"/>
        <v>1975.9673911347979</v>
      </c>
      <c r="R721" s="49">
        <v>19736.97</v>
      </c>
      <c r="S721" s="62">
        <v>43465</v>
      </c>
    </row>
    <row r="722" spans="1:19" s="199" customFormat="1" hidden="1" x14ac:dyDescent="0.25">
      <c r="A722" s="40">
        <v>139</v>
      </c>
      <c r="B722" s="57" t="s">
        <v>556</v>
      </c>
      <c r="C722" s="58">
        <v>1975</v>
      </c>
      <c r="D722" s="40">
        <v>0</v>
      </c>
      <c r="E722" s="141" t="s">
        <v>1514</v>
      </c>
      <c r="F722" s="1" t="s">
        <v>66</v>
      </c>
      <c r="G722" s="40">
        <v>5</v>
      </c>
      <c r="H722" s="40">
        <v>4</v>
      </c>
      <c r="I722" s="60">
        <v>3147.7</v>
      </c>
      <c r="J722" s="60">
        <v>3147.7</v>
      </c>
      <c r="K722" s="61">
        <v>170</v>
      </c>
      <c r="L722" s="49">
        <v>10326025.789999999</v>
      </c>
      <c r="M722" s="49">
        <v>0</v>
      </c>
      <c r="N722" s="49">
        <f>ROUND(L722*10%,2)</f>
        <v>1032602.58</v>
      </c>
      <c r="O722" s="49">
        <v>0</v>
      </c>
      <c r="P722" s="49">
        <f t="shared" si="117"/>
        <v>9293423.209999999</v>
      </c>
      <c r="Q722" s="49">
        <f t="shared" ref="Q722:Q751" si="121">L722/J722</f>
        <v>3280.49871016933</v>
      </c>
      <c r="R722" s="49">
        <v>17870.05</v>
      </c>
      <c r="S722" s="62">
        <v>43465</v>
      </c>
    </row>
    <row r="723" spans="1:19" s="199" customFormat="1" hidden="1" x14ac:dyDescent="0.25">
      <c r="A723" s="40">
        <v>140</v>
      </c>
      <c r="B723" s="57" t="s">
        <v>557</v>
      </c>
      <c r="C723" s="58">
        <v>1976</v>
      </c>
      <c r="D723" s="40">
        <v>0</v>
      </c>
      <c r="E723" s="141" t="s">
        <v>1514</v>
      </c>
      <c r="F723" s="1" t="s">
        <v>66</v>
      </c>
      <c r="G723" s="40">
        <v>5</v>
      </c>
      <c r="H723" s="40">
        <v>8</v>
      </c>
      <c r="I723" s="60">
        <v>6558.1</v>
      </c>
      <c r="J723" s="60">
        <v>6558.1</v>
      </c>
      <c r="K723" s="61">
        <v>273</v>
      </c>
      <c r="L723" s="49">
        <v>30243428.469999999</v>
      </c>
      <c r="M723" s="49">
        <v>0</v>
      </c>
      <c r="N723" s="49">
        <v>0</v>
      </c>
      <c r="O723" s="49">
        <v>0</v>
      </c>
      <c r="P723" s="49">
        <f t="shared" si="117"/>
        <v>30243428.469999999</v>
      </c>
      <c r="Q723" s="49">
        <f t="shared" si="121"/>
        <v>4611.6144111861659</v>
      </c>
      <c r="R723" s="49">
        <v>17870.05</v>
      </c>
      <c r="S723" s="62">
        <v>43465</v>
      </c>
    </row>
    <row r="724" spans="1:19" s="199" customFormat="1" hidden="1" x14ac:dyDescent="0.25">
      <c r="A724" s="40">
        <v>141</v>
      </c>
      <c r="B724" s="57" t="s">
        <v>327</v>
      </c>
      <c r="C724" s="58">
        <v>1976</v>
      </c>
      <c r="D724" s="40">
        <v>0</v>
      </c>
      <c r="E724" s="141" t="s">
        <v>1514</v>
      </c>
      <c r="F724" s="1" t="s">
        <v>66</v>
      </c>
      <c r="G724" s="40">
        <v>5</v>
      </c>
      <c r="H724" s="40">
        <v>6</v>
      </c>
      <c r="I724" s="60">
        <v>5122.8999999999996</v>
      </c>
      <c r="J724" s="60">
        <v>5122.8999999999996</v>
      </c>
      <c r="K724" s="61">
        <v>240</v>
      </c>
      <c r="L724" s="39">
        <v>31637568.239999998</v>
      </c>
      <c r="M724" s="49">
        <v>0</v>
      </c>
      <c r="N724" s="49">
        <f>ROUND(L724*10%,2)</f>
        <v>3163756.82</v>
      </c>
      <c r="O724" s="49">
        <v>0</v>
      </c>
      <c r="P724" s="49">
        <f t="shared" si="117"/>
        <v>28473811.419999998</v>
      </c>
      <c r="Q724" s="49">
        <f t="shared" si="121"/>
        <v>6175.7145835366691</v>
      </c>
      <c r="R724" s="49">
        <v>17870.05</v>
      </c>
      <c r="S724" s="62">
        <v>43465</v>
      </c>
    </row>
    <row r="725" spans="1:19" s="199" customFormat="1" hidden="1" x14ac:dyDescent="0.25">
      <c r="A725" s="40">
        <v>142</v>
      </c>
      <c r="B725" s="57" t="s">
        <v>558</v>
      </c>
      <c r="C725" s="58">
        <v>1974</v>
      </c>
      <c r="D725" s="40">
        <v>0</v>
      </c>
      <c r="E725" s="141" t="s">
        <v>1514</v>
      </c>
      <c r="F725" s="1" t="s">
        <v>66</v>
      </c>
      <c r="G725" s="40">
        <v>5</v>
      </c>
      <c r="H725" s="40">
        <v>6</v>
      </c>
      <c r="I725" s="60">
        <v>4673.2</v>
      </c>
      <c r="J725" s="60">
        <v>4493.3</v>
      </c>
      <c r="K725" s="61">
        <v>259</v>
      </c>
      <c r="L725" s="39">
        <v>15430207.609999999</v>
      </c>
      <c r="M725" s="49">
        <v>0</v>
      </c>
      <c r="N725" s="49">
        <f>ROUND(L725*10%,2)</f>
        <v>1543020.76</v>
      </c>
      <c r="O725" s="49">
        <v>0</v>
      </c>
      <c r="P725" s="49">
        <f>L725-(M725+N725+O725)</f>
        <v>13887186.85</v>
      </c>
      <c r="Q725" s="49">
        <f t="shared" si="121"/>
        <v>3434.0479402666188</v>
      </c>
      <c r="R725" s="49">
        <v>17870.05</v>
      </c>
      <c r="S725" s="62">
        <v>43465</v>
      </c>
    </row>
    <row r="726" spans="1:19" s="199" customFormat="1" hidden="1" x14ac:dyDescent="0.25">
      <c r="A726" s="40">
        <v>143</v>
      </c>
      <c r="B726" s="57" t="s">
        <v>559</v>
      </c>
      <c r="C726" s="58">
        <v>1973</v>
      </c>
      <c r="D726" s="40">
        <v>0</v>
      </c>
      <c r="E726" s="141" t="s">
        <v>1514</v>
      </c>
      <c r="F726" s="1" t="s">
        <v>66</v>
      </c>
      <c r="G726" s="40">
        <v>5</v>
      </c>
      <c r="H726" s="40">
        <v>6</v>
      </c>
      <c r="I726" s="60">
        <v>3905.6</v>
      </c>
      <c r="J726" s="60">
        <v>3905.6</v>
      </c>
      <c r="K726" s="61">
        <v>204</v>
      </c>
      <c r="L726" s="39">
        <v>9785425.2899999991</v>
      </c>
      <c r="M726" s="49">
        <v>0</v>
      </c>
      <c r="N726" s="49">
        <f>ROUND(L726*10%,2)</f>
        <v>978542.53</v>
      </c>
      <c r="O726" s="49">
        <v>0</v>
      </c>
      <c r="P726" s="49">
        <f t="shared" si="117"/>
        <v>8806882.7599999998</v>
      </c>
      <c r="Q726" s="49">
        <f t="shared" si="121"/>
        <v>2505.4857870749693</v>
      </c>
      <c r="R726" s="49">
        <v>17870.05</v>
      </c>
      <c r="S726" s="62">
        <v>43465</v>
      </c>
    </row>
    <row r="727" spans="1:19" s="199" customFormat="1" hidden="1" x14ac:dyDescent="0.25">
      <c r="A727" s="40">
        <v>144</v>
      </c>
      <c r="B727" s="57" t="s">
        <v>137</v>
      </c>
      <c r="C727" s="58">
        <v>1975</v>
      </c>
      <c r="D727" s="40">
        <v>0</v>
      </c>
      <c r="E727" s="141" t="s">
        <v>1514</v>
      </c>
      <c r="F727" s="1" t="s">
        <v>28</v>
      </c>
      <c r="G727" s="40">
        <v>5</v>
      </c>
      <c r="H727" s="40">
        <v>3</v>
      </c>
      <c r="I727" s="60">
        <v>2400</v>
      </c>
      <c r="J727" s="60">
        <v>2400</v>
      </c>
      <c r="K727" s="61">
        <v>120</v>
      </c>
      <c r="L727" s="39">
        <v>9277413.5099999998</v>
      </c>
      <c r="M727" s="49">
        <v>0</v>
      </c>
      <c r="N727" s="49">
        <v>0</v>
      </c>
      <c r="O727" s="49">
        <v>0</v>
      </c>
      <c r="P727" s="49">
        <f t="shared" si="117"/>
        <v>9277413.5099999998</v>
      </c>
      <c r="Q727" s="49">
        <f t="shared" si="121"/>
        <v>3865.5889625</v>
      </c>
      <c r="R727" s="49">
        <v>16373.82</v>
      </c>
      <c r="S727" s="62">
        <v>43465</v>
      </c>
    </row>
    <row r="728" spans="1:19" s="199" customFormat="1" hidden="1" x14ac:dyDescent="0.25">
      <c r="A728" s="40">
        <v>145</v>
      </c>
      <c r="B728" s="57" t="s">
        <v>139</v>
      </c>
      <c r="C728" s="93">
        <v>1973</v>
      </c>
      <c r="D728" s="41">
        <v>0</v>
      </c>
      <c r="E728" s="141" t="s">
        <v>1514</v>
      </c>
      <c r="F728" s="1" t="s">
        <v>66</v>
      </c>
      <c r="G728" s="41">
        <v>5</v>
      </c>
      <c r="H728" s="41">
        <v>4</v>
      </c>
      <c r="I728" s="94">
        <v>3526.9</v>
      </c>
      <c r="J728" s="94">
        <v>3526.9</v>
      </c>
      <c r="K728" s="95">
        <v>213</v>
      </c>
      <c r="L728" s="135">
        <v>900417.57</v>
      </c>
      <c r="M728" s="49">
        <v>0</v>
      </c>
      <c r="N728" s="49">
        <f>ROUND(L728*10%,2)</f>
        <v>90041.76</v>
      </c>
      <c r="O728" s="49">
        <v>0</v>
      </c>
      <c r="P728" s="49">
        <f t="shared" si="117"/>
        <v>810375.80999999994</v>
      </c>
      <c r="Q728" s="49">
        <f t="shared" si="121"/>
        <v>255.29999999999998</v>
      </c>
      <c r="R728" s="49">
        <v>17870.05</v>
      </c>
      <c r="S728" s="62">
        <v>43465</v>
      </c>
    </row>
    <row r="729" spans="1:19" s="199" customFormat="1" hidden="1" x14ac:dyDescent="0.25">
      <c r="A729" s="40">
        <v>146</v>
      </c>
      <c r="B729" s="57" t="s">
        <v>140</v>
      </c>
      <c r="C729" s="58">
        <v>1973</v>
      </c>
      <c r="D729" s="40">
        <v>0</v>
      </c>
      <c r="E729" s="141" t="s">
        <v>1514</v>
      </c>
      <c r="F729" s="1" t="s">
        <v>66</v>
      </c>
      <c r="G729" s="40">
        <v>5</v>
      </c>
      <c r="H729" s="40">
        <v>4</v>
      </c>
      <c r="I729" s="60">
        <v>3567.1</v>
      </c>
      <c r="J729" s="60">
        <v>3567.1</v>
      </c>
      <c r="K729" s="61">
        <v>232</v>
      </c>
      <c r="L729" s="49">
        <v>6604147.3399999999</v>
      </c>
      <c r="M729" s="49">
        <v>0</v>
      </c>
      <c r="N729" s="49">
        <f>ROUND(L729*10%,2)</f>
        <v>660414.73</v>
      </c>
      <c r="O729" s="49">
        <v>0</v>
      </c>
      <c r="P729" s="49">
        <f t="shared" si="117"/>
        <v>5943732.6099999994</v>
      </c>
      <c r="Q729" s="49">
        <f t="shared" si="121"/>
        <v>1851.4051582518011</v>
      </c>
      <c r="R729" s="49">
        <v>17870.05</v>
      </c>
      <c r="S729" s="62">
        <v>43465</v>
      </c>
    </row>
    <row r="730" spans="1:19" s="199" customFormat="1" hidden="1" x14ac:dyDescent="0.25">
      <c r="A730" s="40">
        <v>147</v>
      </c>
      <c r="B730" s="57" t="s">
        <v>560</v>
      </c>
      <c r="C730" s="58">
        <v>1973</v>
      </c>
      <c r="D730" s="40">
        <v>0</v>
      </c>
      <c r="E730" s="141" t="s">
        <v>1514</v>
      </c>
      <c r="F730" s="1" t="s">
        <v>66</v>
      </c>
      <c r="G730" s="40">
        <v>5</v>
      </c>
      <c r="H730" s="40">
        <v>6</v>
      </c>
      <c r="I730" s="60">
        <v>3813.6</v>
      </c>
      <c r="J730" s="60">
        <v>3813.6</v>
      </c>
      <c r="K730" s="61">
        <v>236</v>
      </c>
      <c r="L730" s="49">
        <v>12385442.23</v>
      </c>
      <c r="M730" s="49">
        <v>0</v>
      </c>
      <c r="N730" s="49">
        <f>ROUND(L730*10%,2)</f>
        <v>1238544.22</v>
      </c>
      <c r="O730" s="49">
        <v>0</v>
      </c>
      <c r="P730" s="49">
        <f t="shared" si="117"/>
        <v>11146898.01</v>
      </c>
      <c r="Q730" s="49">
        <f t="shared" si="121"/>
        <v>3247.7035425844347</v>
      </c>
      <c r="R730" s="49">
        <v>17870.05</v>
      </c>
      <c r="S730" s="62">
        <v>43465</v>
      </c>
    </row>
    <row r="731" spans="1:19" s="199" customFormat="1" hidden="1" x14ac:dyDescent="0.25">
      <c r="A731" s="40">
        <v>148</v>
      </c>
      <c r="B731" s="57" t="s">
        <v>561</v>
      </c>
      <c r="C731" s="58">
        <v>1976</v>
      </c>
      <c r="D731" s="40">
        <v>0</v>
      </c>
      <c r="E731" s="141" t="s">
        <v>1514</v>
      </c>
      <c r="F731" s="1" t="s">
        <v>28</v>
      </c>
      <c r="G731" s="40">
        <v>5</v>
      </c>
      <c r="H731" s="40">
        <v>7</v>
      </c>
      <c r="I731" s="60">
        <v>5838.4</v>
      </c>
      <c r="J731" s="60">
        <v>5838.4</v>
      </c>
      <c r="K731" s="61">
        <v>246</v>
      </c>
      <c r="L731" s="49">
        <v>37779907.020000003</v>
      </c>
      <c r="M731" s="49">
        <v>0</v>
      </c>
      <c r="N731" s="49">
        <f>ROUND(L731*10%,2)</f>
        <v>3777990.7</v>
      </c>
      <c r="O731" s="49">
        <v>0</v>
      </c>
      <c r="P731" s="49">
        <f t="shared" si="117"/>
        <v>34001916.32</v>
      </c>
      <c r="Q731" s="49">
        <f t="shared" si="121"/>
        <v>6470.9350198684579</v>
      </c>
      <c r="R731" s="49">
        <v>16373.82</v>
      </c>
      <c r="S731" s="62">
        <v>43465</v>
      </c>
    </row>
    <row r="732" spans="1:19" s="199" customFormat="1" hidden="1" x14ac:dyDescent="0.25">
      <c r="A732" s="40">
        <v>149</v>
      </c>
      <c r="B732" s="57" t="s">
        <v>1317</v>
      </c>
      <c r="C732" s="58">
        <v>1995</v>
      </c>
      <c r="D732" s="40">
        <v>0</v>
      </c>
      <c r="E732" s="141" t="s">
        <v>1514</v>
      </c>
      <c r="F732" s="59" t="s">
        <v>66</v>
      </c>
      <c r="G732" s="40">
        <v>9</v>
      </c>
      <c r="H732" s="40">
        <v>3</v>
      </c>
      <c r="I732" s="60">
        <v>6685.9</v>
      </c>
      <c r="J732" s="60">
        <v>6685.91</v>
      </c>
      <c r="K732" s="61">
        <v>226</v>
      </c>
      <c r="L732" s="49">
        <v>7308884.5300000003</v>
      </c>
      <c r="M732" s="49">
        <v>0</v>
      </c>
      <c r="N732" s="49">
        <f>ROUND(L732*10%,2)</f>
        <v>730888.45</v>
      </c>
      <c r="O732" s="49">
        <v>0</v>
      </c>
      <c r="P732" s="49">
        <f t="shared" si="117"/>
        <v>6577996.0800000001</v>
      </c>
      <c r="Q732" s="49">
        <f t="shared" si="121"/>
        <v>1093.1772234445275</v>
      </c>
      <c r="R732" s="96">
        <v>19740.84</v>
      </c>
      <c r="S732" s="62">
        <v>43465</v>
      </c>
    </row>
    <row r="733" spans="1:19" s="199" customFormat="1" hidden="1" x14ac:dyDescent="0.25">
      <c r="A733" s="40">
        <v>150</v>
      </c>
      <c r="B733" s="57" t="s">
        <v>141</v>
      </c>
      <c r="C733" s="58">
        <v>2002</v>
      </c>
      <c r="D733" s="40">
        <v>0</v>
      </c>
      <c r="E733" s="141" t="s">
        <v>1514</v>
      </c>
      <c r="F733" s="1" t="s">
        <v>28</v>
      </c>
      <c r="G733" s="40">
        <v>7</v>
      </c>
      <c r="H733" s="40">
        <v>1</v>
      </c>
      <c r="I733" s="122">
        <v>2180.1</v>
      </c>
      <c r="J733" s="122">
        <v>2180.1</v>
      </c>
      <c r="K733" s="61">
        <v>76</v>
      </c>
      <c r="L733" s="49">
        <v>6675726</v>
      </c>
      <c r="M733" s="49">
        <v>0</v>
      </c>
      <c r="N733" s="49">
        <v>0</v>
      </c>
      <c r="O733" s="49">
        <v>0</v>
      </c>
      <c r="P733" s="49">
        <f t="shared" si="117"/>
        <v>6675726</v>
      </c>
      <c r="Q733" s="49">
        <f t="shared" si="121"/>
        <v>3062.119168845466</v>
      </c>
      <c r="R733" s="49">
        <v>19736.97</v>
      </c>
      <c r="S733" s="62">
        <v>43465</v>
      </c>
    </row>
    <row r="734" spans="1:19" s="199" customFormat="1" hidden="1" x14ac:dyDescent="0.25">
      <c r="A734" s="40">
        <v>151</v>
      </c>
      <c r="B734" s="57" t="s">
        <v>562</v>
      </c>
      <c r="C734" s="58">
        <v>1974</v>
      </c>
      <c r="D734" s="40">
        <v>0</v>
      </c>
      <c r="E734" s="141" t="s">
        <v>1514</v>
      </c>
      <c r="F734" s="1" t="s">
        <v>66</v>
      </c>
      <c r="G734" s="40">
        <v>2</v>
      </c>
      <c r="H734" s="40">
        <v>2</v>
      </c>
      <c r="I734" s="60">
        <v>545.9</v>
      </c>
      <c r="J734" s="60">
        <v>545.9</v>
      </c>
      <c r="K734" s="61">
        <v>35</v>
      </c>
      <c r="L734" s="49">
        <v>6469126.2599999998</v>
      </c>
      <c r="M734" s="49">
        <v>0</v>
      </c>
      <c r="N734" s="49">
        <f>ROUND(L734*10%,2)</f>
        <v>646912.63</v>
      </c>
      <c r="O734" s="49">
        <v>0</v>
      </c>
      <c r="P734" s="49">
        <f t="shared" si="117"/>
        <v>5822213.6299999999</v>
      </c>
      <c r="Q734" s="49">
        <f t="shared" si="121"/>
        <v>11850.386993954937</v>
      </c>
      <c r="R734" s="49">
        <v>17870.05</v>
      </c>
      <c r="S734" s="62">
        <v>43465</v>
      </c>
    </row>
    <row r="735" spans="1:19" s="199" customFormat="1" hidden="1" x14ac:dyDescent="0.25">
      <c r="A735" s="40">
        <v>152</v>
      </c>
      <c r="B735" s="57" t="s">
        <v>563</v>
      </c>
      <c r="C735" s="58">
        <v>1975</v>
      </c>
      <c r="D735" s="40">
        <v>0</v>
      </c>
      <c r="E735" s="141" t="s">
        <v>1514</v>
      </c>
      <c r="F735" s="1" t="s">
        <v>28</v>
      </c>
      <c r="G735" s="40">
        <v>2</v>
      </c>
      <c r="H735" s="40">
        <v>2</v>
      </c>
      <c r="I735" s="60">
        <v>970</v>
      </c>
      <c r="J735" s="60">
        <v>970</v>
      </c>
      <c r="K735" s="61">
        <v>74</v>
      </c>
      <c r="L735" s="49">
        <v>7848079.1799999997</v>
      </c>
      <c r="M735" s="49">
        <v>0</v>
      </c>
      <c r="N735" s="49">
        <f>ROUND(L735*10%,2)</f>
        <v>784807.92</v>
      </c>
      <c r="O735" s="49">
        <v>0</v>
      </c>
      <c r="P735" s="49">
        <f t="shared" si="117"/>
        <v>7063271.2599999998</v>
      </c>
      <c r="Q735" s="49">
        <f t="shared" si="121"/>
        <v>8090.803278350515</v>
      </c>
      <c r="R735" s="49">
        <v>16373.82</v>
      </c>
      <c r="S735" s="62">
        <v>43465</v>
      </c>
    </row>
    <row r="736" spans="1:19" s="199" customFormat="1" hidden="1" x14ac:dyDescent="0.25">
      <c r="A736" s="40">
        <v>153</v>
      </c>
      <c r="B736" s="57" t="s">
        <v>564</v>
      </c>
      <c r="C736" s="58">
        <v>1974</v>
      </c>
      <c r="D736" s="40">
        <v>0</v>
      </c>
      <c r="E736" s="141" t="s">
        <v>1514</v>
      </c>
      <c r="F736" s="1" t="s">
        <v>28</v>
      </c>
      <c r="G736" s="40">
        <v>2</v>
      </c>
      <c r="H736" s="40">
        <v>2</v>
      </c>
      <c r="I736" s="60">
        <v>937.4</v>
      </c>
      <c r="J736" s="60">
        <v>937.4</v>
      </c>
      <c r="K736" s="61">
        <v>83</v>
      </c>
      <c r="L736" s="49">
        <v>7966363.8300000001</v>
      </c>
      <c r="M736" s="49">
        <v>0</v>
      </c>
      <c r="N736" s="49">
        <f>ROUND(L736*10%,2)</f>
        <v>796636.38</v>
      </c>
      <c r="O736" s="49">
        <v>0</v>
      </c>
      <c r="P736" s="49">
        <f t="shared" si="117"/>
        <v>7169727.4500000002</v>
      </c>
      <c r="Q736" s="49">
        <f t="shared" si="121"/>
        <v>8498.361243866013</v>
      </c>
      <c r="R736" s="49">
        <v>16373.82</v>
      </c>
      <c r="S736" s="62">
        <v>43465</v>
      </c>
    </row>
    <row r="737" spans="1:19" s="199" customFormat="1" hidden="1" x14ac:dyDescent="0.25">
      <c r="A737" s="40">
        <v>154</v>
      </c>
      <c r="B737" s="92" t="s">
        <v>1481</v>
      </c>
      <c r="C737" s="93">
        <v>1967</v>
      </c>
      <c r="D737" s="41">
        <v>0</v>
      </c>
      <c r="E737" s="141" t="s">
        <v>1514</v>
      </c>
      <c r="F737" s="1" t="s">
        <v>28</v>
      </c>
      <c r="G737" s="41">
        <v>2</v>
      </c>
      <c r="H737" s="41">
        <v>2</v>
      </c>
      <c r="I737" s="96">
        <v>920.9</v>
      </c>
      <c r="J737" s="96">
        <v>920.9</v>
      </c>
      <c r="K737" s="41">
        <v>76</v>
      </c>
      <c r="L737" s="96">
        <v>4324758.21</v>
      </c>
      <c r="M737" s="49">
        <v>0</v>
      </c>
      <c r="N737" s="49">
        <v>0</v>
      </c>
      <c r="O737" s="49">
        <v>0</v>
      </c>
      <c r="P737" s="49">
        <f t="shared" si="117"/>
        <v>4324758.21</v>
      </c>
      <c r="Q737" s="49">
        <f t="shared" si="121"/>
        <v>4696.2300032576832</v>
      </c>
      <c r="R737" s="49">
        <v>16373.82</v>
      </c>
      <c r="S737" s="62">
        <v>43465</v>
      </c>
    </row>
    <row r="738" spans="1:19" s="199" customFormat="1" hidden="1" x14ac:dyDescent="0.25">
      <c r="A738" s="40">
        <v>155</v>
      </c>
      <c r="B738" s="57" t="s">
        <v>565</v>
      </c>
      <c r="C738" s="58">
        <v>1977</v>
      </c>
      <c r="D738" s="40">
        <v>0</v>
      </c>
      <c r="E738" s="141" t="s">
        <v>1514</v>
      </c>
      <c r="F738" s="1" t="s">
        <v>66</v>
      </c>
      <c r="G738" s="40">
        <v>5</v>
      </c>
      <c r="H738" s="40">
        <v>4</v>
      </c>
      <c r="I738" s="60">
        <v>3526.9</v>
      </c>
      <c r="J738" s="60">
        <v>3526.9</v>
      </c>
      <c r="K738" s="61">
        <v>142</v>
      </c>
      <c r="L738" s="49">
        <v>12280171.189999999</v>
      </c>
      <c r="M738" s="49">
        <v>0</v>
      </c>
      <c r="N738" s="49">
        <f>ROUND(L738*10%,2)</f>
        <v>1228017.1200000001</v>
      </c>
      <c r="O738" s="49">
        <v>0</v>
      </c>
      <c r="P738" s="49">
        <f t="shared" si="117"/>
        <v>11052154.07</v>
      </c>
      <c r="Q738" s="49">
        <f t="shared" si="121"/>
        <v>3481.8597606963622</v>
      </c>
      <c r="R738" s="49">
        <v>17870.05</v>
      </c>
      <c r="S738" s="62">
        <v>43465</v>
      </c>
    </row>
    <row r="739" spans="1:19" s="199" customFormat="1" hidden="1" x14ac:dyDescent="0.25">
      <c r="A739" s="40">
        <v>156</v>
      </c>
      <c r="B739" s="57" t="s">
        <v>144</v>
      </c>
      <c r="C739" s="58">
        <v>1976</v>
      </c>
      <c r="D739" s="40">
        <v>0</v>
      </c>
      <c r="E739" s="141" t="s">
        <v>1514</v>
      </c>
      <c r="F739" s="1" t="s">
        <v>66</v>
      </c>
      <c r="G739" s="40">
        <v>5</v>
      </c>
      <c r="H739" s="40">
        <v>6</v>
      </c>
      <c r="I739" s="60">
        <v>4752</v>
      </c>
      <c r="J739" s="60">
        <v>4752</v>
      </c>
      <c r="K739" s="61">
        <v>214</v>
      </c>
      <c r="L739" s="49">
        <v>2940313.7</v>
      </c>
      <c r="M739" s="49">
        <v>0</v>
      </c>
      <c r="N739" s="49">
        <f>ROUND(L739*10%,2)</f>
        <v>294031.37</v>
      </c>
      <c r="O739" s="49">
        <v>0</v>
      </c>
      <c r="P739" s="49">
        <f t="shared" si="117"/>
        <v>2646282.33</v>
      </c>
      <c r="Q739" s="49">
        <f t="shared" si="121"/>
        <v>618.75288299663305</v>
      </c>
      <c r="R739" s="49">
        <v>17871.05</v>
      </c>
      <c r="S739" s="62">
        <v>43465</v>
      </c>
    </row>
    <row r="740" spans="1:19" s="199" customFormat="1" hidden="1" x14ac:dyDescent="0.25">
      <c r="A740" s="40">
        <v>157</v>
      </c>
      <c r="B740" s="57" t="s">
        <v>566</v>
      </c>
      <c r="C740" s="58">
        <v>1976</v>
      </c>
      <c r="D740" s="40">
        <v>0</v>
      </c>
      <c r="E740" s="141" t="s">
        <v>1514</v>
      </c>
      <c r="F740" s="1" t="s">
        <v>66</v>
      </c>
      <c r="G740" s="40">
        <v>5</v>
      </c>
      <c r="H740" s="40">
        <v>6</v>
      </c>
      <c r="I740" s="60">
        <v>9288.5</v>
      </c>
      <c r="J740" s="60">
        <v>9288.5</v>
      </c>
      <c r="K740" s="61">
        <v>274</v>
      </c>
      <c r="L740" s="49">
        <v>45317454.75</v>
      </c>
      <c r="M740" s="49">
        <v>0</v>
      </c>
      <c r="N740" s="49">
        <f>ROUND(L740*10%,2)-169164.42</f>
        <v>4362581.0600000005</v>
      </c>
      <c r="O740" s="49">
        <v>0</v>
      </c>
      <c r="P740" s="49">
        <f t="shared" si="117"/>
        <v>40954873.689999998</v>
      </c>
      <c r="Q740" s="49">
        <f t="shared" si="121"/>
        <v>4878.8776174839859</v>
      </c>
      <c r="R740" s="49">
        <v>17870.05</v>
      </c>
      <c r="S740" s="62">
        <v>43465</v>
      </c>
    </row>
    <row r="741" spans="1:19" s="199" customFormat="1" hidden="1" x14ac:dyDescent="0.25">
      <c r="A741" s="40">
        <v>158</v>
      </c>
      <c r="B741" s="92" t="s">
        <v>146</v>
      </c>
      <c r="C741" s="93">
        <v>1977</v>
      </c>
      <c r="D741" s="41">
        <v>0</v>
      </c>
      <c r="E741" s="141" t="s">
        <v>1514</v>
      </c>
      <c r="F741" s="1" t="s">
        <v>66</v>
      </c>
      <c r="G741" s="41">
        <v>5</v>
      </c>
      <c r="H741" s="41">
        <v>8</v>
      </c>
      <c r="I741" s="94">
        <v>5434.3</v>
      </c>
      <c r="J741" s="94">
        <v>5434.3</v>
      </c>
      <c r="K741" s="95">
        <v>213</v>
      </c>
      <c r="L741" s="96">
        <v>13994534.18</v>
      </c>
      <c r="M741" s="49">
        <v>0</v>
      </c>
      <c r="N741" s="49">
        <v>0</v>
      </c>
      <c r="O741" s="49">
        <v>0</v>
      </c>
      <c r="P741" s="49">
        <f t="shared" si="117"/>
        <v>13994534.18</v>
      </c>
      <c r="Q741" s="49">
        <f t="shared" si="121"/>
        <v>2575.2229689196397</v>
      </c>
      <c r="R741" s="49">
        <v>17870.05</v>
      </c>
      <c r="S741" s="62">
        <v>43465</v>
      </c>
    </row>
    <row r="742" spans="1:19" s="199" customFormat="1" hidden="1" x14ac:dyDescent="0.25">
      <c r="A742" s="40">
        <v>159</v>
      </c>
      <c r="B742" s="57" t="s">
        <v>567</v>
      </c>
      <c r="C742" s="58">
        <v>1976</v>
      </c>
      <c r="D742" s="40">
        <v>0</v>
      </c>
      <c r="E742" s="141" t="s">
        <v>1514</v>
      </c>
      <c r="F742" s="1" t="s">
        <v>66</v>
      </c>
      <c r="G742" s="40">
        <v>5</v>
      </c>
      <c r="H742" s="40">
        <v>6</v>
      </c>
      <c r="I742" s="60">
        <v>3878.8</v>
      </c>
      <c r="J742" s="60">
        <v>3878.8</v>
      </c>
      <c r="K742" s="61">
        <v>204</v>
      </c>
      <c r="L742" s="49">
        <v>22325376.059999999</v>
      </c>
      <c r="M742" s="49">
        <v>0</v>
      </c>
      <c r="N742" s="49">
        <v>0</v>
      </c>
      <c r="O742" s="49">
        <v>0</v>
      </c>
      <c r="P742" s="49">
        <f t="shared" si="117"/>
        <v>22325376.059999999</v>
      </c>
      <c r="Q742" s="49">
        <f t="shared" si="121"/>
        <v>5755.7430287717843</v>
      </c>
      <c r="R742" s="49">
        <v>17870.05</v>
      </c>
      <c r="S742" s="62">
        <v>43465</v>
      </c>
    </row>
    <row r="743" spans="1:19" s="199" customFormat="1" hidden="1" x14ac:dyDescent="0.25">
      <c r="A743" s="40">
        <v>160</v>
      </c>
      <c r="B743" s="57" t="s">
        <v>147</v>
      </c>
      <c r="C743" s="93">
        <v>1977</v>
      </c>
      <c r="D743" s="41">
        <v>0</v>
      </c>
      <c r="E743" s="141" t="s">
        <v>1514</v>
      </c>
      <c r="F743" s="1" t="s">
        <v>66</v>
      </c>
      <c r="G743" s="41">
        <v>5</v>
      </c>
      <c r="H743" s="41">
        <v>6</v>
      </c>
      <c r="I743" s="94">
        <v>3846.7</v>
      </c>
      <c r="J743" s="94">
        <v>3846.7</v>
      </c>
      <c r="K743" s="95">
        <v>240</v>
      </c>
      <c r="L743" s="96">
        <v>21770384.969999999</v>
      </c>
      <c r="M743" s="49">
        <v>0</v>
      </c>
      <c r="N743" s="49">
        <f>ROUND(L743*10%,2)</f>
        <v>2177038.5</v>
      </c>
      <c r="O743" s="49">
        <v>0</v>
      </c>
      <c r="P743" s="49">
        <f t="shared" si="117"/>
        <v>19593346.469999999</v>
      </c>
      <c r="Q743" s="49">
        <f t="shared" si="121"/>
        <v>5659.4964437049939</v>
      </c>
      <c r="R743" s="49">
        <v>17870.05</v>
      </c>
      <c r="S743" s="62">
        <v>43465</v>
      </c>
    </row>
    <row r="744" spans="1:19" s="199" customFormat="1" hidden="1" x14ac:dyDescent="0.25">
      <c r="A744" s="40">
        <v>161</v>
      </c>
      <c r="B744" s="57" t="s">
        <v>568</v>
      </c>
      <c r="C744" s="58">
        <v>1977</v>
      </c>
      <c r="D744" s="40">
        <v>0</v>
      </c>
      <c r="E744" s="141" t="s">
        <v>1514</v>
      </c>
      <c r="F744" s="1" t="s">
        <v>66</v>
      </c>
      <c r="G744" s="40">
        <v>5</v>
      </c>
      <c r="H744" s="40">
        <v>6</v>
      </c>
      <c r="I744" s="60">
        <v>3478.6</v>
      </c>
      <c r="J744" s="60">
        <v>3478.6</v>
      </c>
      <c r="K744" s="61">
        <v>207</v>
      </c>
      <c r="L744" s="49">
        <v>11680397.960000001</v>
      </c>
      <c r="M744" s="49">
        <v>0</v>
      </c>
      <c r="N744" s="49">
        <v>0</v>
      </c>
      <c r="O744" s="49">
        <v>0</v>
      </c>
      <c r="P744" s="49">
        <f t="shared" si="117"/>
        <v>11680397.960000001</v>
      </c>
      <c r="Q744" s="49">
        <f t="shared" si="121"/>
        <v>3357.7870292646471</v>
      </c>
      <c r="R744" s="49">
        <v>17870.05</v>
      </c>
      <c r="S744" s="62">
        <v>43465</v>
      </c>
    </row>
    <row r="745" spans="1:19" s="199" customFormat="1" hidden="1" x14ac:dyDescent="0.25">
      <c r="A745" s="40">
        <v>162</v>
      </c>
      <c r="B745" s="57" t="s">
        <v>1482</v>
      </c>
      <c r="C745" s="93">
        <v>1996</v>
      </c>
      <c r="D745" s="41">
        <v>0</v>
      </c>
      <c r="E745" s="141" t="s">
        <v>1514</v>
      </c>
      <c r="F745" s="1" t="s">
        <v>66</v>
      </c>
      <c r="G745" s="41">
        <v>10</v>
      </c>
      <c r="H745" s="41">
        <v>1</v>
      </c>
      <c r="I745" s="94">
        <v>2571.2199999999998</v>
      </c>
      <c r="J745" s="94">
        <v>2571.2199999999998</v>
      </c>
      <c r="K745" s="95">
        <v>93</v>
      </c>
      <c r="L745" s="96">
        <v>2453747.34</v>
      </c>
      <c r="M745" s="49">
        <v>0</v>
      </c>
      <c r="N745" s="49">
        <v>0</v>
      </c>
      <c r="O745" s="49">
        <v>0</v>
      </c>
      <c r="P745" s="49">
        <f t="shared" si="117"/>
        <v>2453747.34</v>
      </c>
      <c r="Q745" s="49">
        <f t="shared" si="121"/>
        <v>954.31248201242988</v>
      </c>
      <c r="R745" s="96">
        <v>19740.84</v>
      </c>
      <c r="S745" s="62">
        <v>43465</v>
      </c>
    </row>
    <row r="746" spans="1:19" s="199" customFormat="1" hidden="1" x14ac:dyDescent="0.25">
      <c r="A746" s="40">
        <v>163</v>
      </c>
      <c r="B746" s="57" t="s">
        <v>149</v>
      </c>
      <c r="C746" s="58">
        <v>1977</v>
      </c>
      <c r="D746" s="40">
        <v>0</v>
      </c>
      <c r="E746" s="141" t="s">
        <v>1514</v>
      </c>
      <c r="F746" s="1" t="s">
        <v>66</v>
      </c>
      <c r="G746" s="40">
        <v>5</v>
      </c>
      <c r="H746" s="40">
        <v>6</v>
      </c>
      <c r="I746" s="60">
        <v>3888.5</v>
      </c>
      <c r="J746" s="60">
        <v>3888.5</v>
      </c>
      <c r="K746" s="61">
        <v>213</v>
      </c>
      <c r="L746" s="49">
        <v>743373.33</v>
      </c>
      <c r="M746" s="49">
        <v>0</v>
      </c>
      <c r="N746" s="49">
        <f>ROUND(L746*10%,2)</f>
        <v>74337.33</v>
      </c>
      <c r="O746" s="49">
        <v>0</v>
      </c>
      <c r="P746" s="49">
        <f t="shared" si="117"/>
        <v>669036</v>
      </c>
      <c r="Q746" s="49">
        <f t="shared" si="121"/>
        <v>191.17225922592257</v>
      </c>
      <c r="R746" s="49">
        <v>17870.05</v>
      </c>
      <c r="S746" s="62">
        <v>43465</v>
      </c>
    </row>
    <row r="747" spans="1:19" s="199" customFormat="1" hidden="1" x14ac:dyDescent="0.25">
      <c r="A747" s="40">
        <v>164</v>
      </c>
      <c r="B747" s="57" t="s">
        <v>569</v>
      </c>
      <c r="C747" s="58">
        <v>1976</v>
      </c>
      <c r="D747" s="40">
        <v>0</v>
      </c>
      <c r="E747" s="141" t="s">
        <v>1514</v>
      </c>
      <c r="F747" s="1" t="s">
        <v>66</v>
      </c>
      <c r="G747" s="40">
        <v>5</v>
      </c>
      <c r="H747" s="40">
        <v>6</v>
      </c>
      <c r="I747" s="60">
        <v>3858.7</v>
      </c>
      <c r="J747" s="60">
        <v>3858.7</v>
      </c>
      <c r="K747" s="61">
        <v>223</v>
      </c>
      <c r="L747" s="49">
        <v>23554586.09</v>
      </c>
      <c r="M747" s="49">
        <v>0</v>
      </c>
      <c r="N747" s="49">
        <v>0</v>
      </c>
      <c r="O747" s="49">
        <v>0</v>
      </c>
      <c r="P747" s="49">
        <f t="shared" si="117"/>
        <v>23554586.09</v>
      </c>
      <c r="Q747" s="49">
        <f t="shared" si="121"/>
        <v>6104.2802213180603</v>
      </c>
      <c r="R747" s="49">
        <v>17870.05</v>
      </c>
      <c r="S747" s="62">
        <v>43465</v>
      </c>
    </row>
    <row r="748" spans="1:19" s="199" customFormat="1" hidden="1" x14ac:dyDescent="0.25">
      <c r="A748" s="40">
        <v>165</v>
      </c>
      <c r="B748" s="57" t="s">
        <v>150</v>
      </c>
      <c r="C748" s="58">
        <v>1976</v>
      </c>
      <c r="D748" s="40">
        <v>0</v>
      </c>
      <c r="E748" s="141" t="s">
        <v>1514</v>
      </c>
      <c r="F748" s="1" t="s">
        <v>66</v>
      </c>
      <c r="G748" s="40">
        <v>5</v>
      </c>
      <c r="H748" s="40">
        <v>8</v>
      </c>
      <c r="I748" s="60">
        <v>5184.8</v>
      </c>
      <c r="J748" s="60">
        <v>5184.8</v>
      </c>
      <c r="K748" s="61">
        <v>303</v>
      </c>
      <c r="L748" s="49">
        <v>13413446.41</v>
      </c>
      <c r="M748" s="49">
        <v>0</v>
      </c>
      <c r="N748" s="49">
        <v>0</v>
      </c>
      <c r="O748" s="49">
        <v>0</v>
      </c>
      <c r="P748" s="49">
        <f t="shared" si="117"/>
        <v>13413446.41</v>
      </c>
      <c r="Q748" s="49">
        <f t="shared" si="121"/>
        <v>2587.0711329270175</v>
      </c>
      <c r="R748" s="49">
        <v>17870.05</v>
      </c>
      <c r="S748" s="62">
        <v>43465</v>
      </c>
    </row>
    <row r="749" spans="1:19" s="199" customFormat="1" hidden="1" x14ac:dyDescent="0.25">
      <c r="A749" s="40">
        <v>166</v>
      </c>
      <c r="B749" s="57" t="s">
        <v>151</v>
      </c>
      <c r="C749" s="58">
        <v>1976</v>
      </c>
      <c r="D749" s="40">
        <v>0</v>
      </c>
      <c r="E749" s="141" t="s">
        <v>1514</v>
      </c>
      <c r="F749" s="1" t="s">
        <v>66</v>
      </c>
      <c r="G749" s="40">
        <v>5</v>
      </c>
      <c r="H749" s="40">
        <v>6</v>
      </c>
      <c r="I749" s="60">
        <v>5332.2</v>
      </c>
      <c r="J749" s="60">
        <v>5332.2</v>
      </c>
      <c r="K749" s="61">
        <v>254</v>
      </c>
      <c r="L749" s="49">
        <v>17631962.82</v>
      </c>
      <c r="M749" s="49">
        <v>0</v>
      </c>
      <c r="N749" s="49">
        <v>0</v>
      </c>
      <c r="O749" s="49">
        <v>0</v>
      </c>
      <c r="P749" s="49">
        <f t="shared" si="117"/>
        <v>17631962.82</v>
      </c>
      <c r="Q749" s="49">
        <f t="shared" si="121"/>
        <v>3306.6957015865873</v>
      </c>
      <c r="R749" s="49">
        <v>17870.05</v>
      </c>
      <c r="S749" s="62">
        <v>43465</v>
      </c>
    </row>
    <row r="750" spans="1:19" s="199" customFormat="1" hidden="1" x14ac:dyDescent="0.25">
      <c r="A750" s="40">
        <v>167</v>
      </c>
      <c r="B750" s="57" t="s">
        <v>152</v>
      </c>
      <c r="C750" s="58">
        <v>1978</v>
      </c>
      <c r="D750" s="40">
        <v>0</v>
      </c>
      <c r="E750" s="141" t="s">
        <v>1514</v>
      </c>
      <c r="F750" s="1" t="s">
        <v>66</v>
      </c>
      <c r="G750" s="40">
        <v>5</v>
      </c>
      <c r="H750" s="40">
        <v>8</v>
      </c>
      <c r="I750" s="60">
        <v>6184.8</v>
      </c>
      <c r="J750" s="60">
        <v>6184.8</v>
      </c>
      <c r="K750" s="61">
        <v>390</v>
      </c>
      <c r="L750" s="49">
        <v>17685581.140000001</v>
      </c>
      <c r="M750" s="49">
        <v>0</v>
      </c>
      <c r="N750" s="49">
        <f>ROUND(L750*10%,2)</f>
        <v>1768558.11</v>
      </c>
      <c r="O750" s="49">
        <v>0</v>
      </c>
      <c r="P750" s="49">
        <f t="shared" si="117"/>
        <v>15917023.030000001</v>
      </c>
      <c r="Q750" s="49">
        <f t="shared" si="121"/>
        <v>2859.5235318846203</v>
      </c>
      <c r="R750" s="49">
        <v>17870.05</v>
      </c>
      <c r="S750" s="62">
        <v>43465</v>
      </c>
    </row>
    <row r="751" spans="1:19" s="73" customFormat="1" hidden="1" x14ac:dyDescent="0.25">
      <c r="A751" s="40"/>
      <c r="B751" s="88" t="s">
        <v>570</v>
      </c>
      <c r="C751" s="89"/>
      <c r="D751" s="82"/>
      <c r="E751" s="82"/>
      <c r="F751" s="82"/>
      <c r="G751" s="53"/>
      <c r="H751" s="53"/>
      <c r="I751" s="48">
        <f t="shared" ref="I751:P751" si="122">ROUND(SUM(I690:I750),2)</f>
        <v>238970.62</v>
      </c>
      <c r="J751" s="48">
        <f t="shared" si="122"/>
        <v>233387.23</v>
      </c>
      <c r="K751" s="42">
        <f t="shared" si="122"/>
        <v>12217</v>
      </c>
      <c r="L751" s="48">
        <f t="shared" si="122"/>
        <v>580617333.08000004</v>
      </c>
      <c r="M751" s="48">
        <f t="shared" si="122"/>
        <v>0</v>
      </c>
      <c r="N751" s="48">
        <f t="shared" si="122"/>
        <v>37543642.409999996</v>
      </c>
      <c r="O751" s="48">
        <f t="shared" si="122"/>
        <v>0</v>
      </c>
      <c r="P751" s="48">
        <f t="shared" si="122"/>
        <v>543073690.66999996</v>
      </c>
      <c r="Q751" s="83">
        <f t="shared" si="121"/>
        <v>2487.7853560368321</v>
      </c>
      <c r="R751" s="48"/>
      <c r="S751" s="53"/>
    </row>
    <row r="752" spans="1:19" s="3" customFormat="1" hidden="1" x14ac:dyDescent="0.25">
      <c r="A752" s="40"/>
      <c r="B752" s="55" t="s">
        <v>153</v>
      </c>
      <c r="C752" s="55"/>
      <c r="D752" s="46"/>
      <c r="E752" s="46"/>
      <c r="F752" s="40"/>
      <c r="G752" s="40"/>
      <c r="H752" s="40"/>
      <c r="I752" s="40"/>
      <c r="J752" s="40"/>
      <c r="K752" s="127"/>
      <c r="L752" s="49"/>
      <c r="M752" s="49"/>
      <c r="N752" s="49"/>
      <c r="O752" s="49"/>
      <c r="P752" s="49"/>
      <c r="Q752" s="49"/>
      <c r="R752" s="49"/>
      <c r="S752" s="40"/>
    </row>
    <row r="753" spans="1:19" s="199" customFormat="1" hidden="1" x14ac:dyDescent="0.25">
      <c r="A753" s="40">
        <v>168</v>
      </c>
      <c r="B753" s="57" t="s">
        <v>571</v>
      </c>
      <c r="C753" s="58">
        <v>1977</v>
      </c>
      <c r="D753" s="40">
        <v>0</v>
      </c>
      <c r="E753" s="141" t="s">
        <v>1514</v>
      </c>
      <c r="F753" s="1" t="s">
        <v>28</v>
      </c>
      <c r="G753" s="40">
        <v>2</v>
      </c>
      <c r="H753" s="40">
        <v>3</v>
      </c>
      <c r="I753" s="60">
        <v>825</v>
      </c>
      <c r="J753" s="60">
        <v>774.9</v>
      </c>
      <c r="K753" s="61">
        <v>39</v>
      </c>
      <c r="L753" s="49">
        <v>1534173.94</v>
      </c>
      <c r="M753" s="49">
        <v>0</v>
      </c>
      <c r="N753" s="49">
        <v>0</v>
      </c>
      <c r="O753" s="49">
        <v>69037.84</v>
      </c>
      <c r="P753" s="49">
        <f t="shared" ref="P753:P769" si="123">L753-(M753+N753+O753)</f>
        <v>1465136.0999999999</v>
      </c>
      <c r="Q753" s="49">
        <f t="shared" ref="Q753:Q769" si="124">L753/J753</f>
        <v>1979.8347399664472</v>
      </c>
      <c r="R753" s="49">
        <v>16373.82</v>
      </c>
      <c r="S753" s="62">
        <v>43465</v>
      </c>
    </row>
    <row r="754" spans="1:19" s="199" customFormat="1" hidden="1" x14ac:dyDescent="0.25">
      <c r="A754" s="40">
        <v>169</v>
      </c>
      <c r="B754" s="57" t="s">
        <v>160</v>
      </c>
      <c r="C754" s="58">
        <v>1978</v>
      </c>
      <c r="D754" s="40">
        <v>0</v>
      </c>
      <c r="E754" s="141" t="s">
        <v>1514</v>
      </c>
      <c r="F754" s="1" t="s">
        <v>28</v>
      </c>
      <c r="G754" s="40">
        <v>2</v>
      </c>
      <c r="H754" s="40">
        <v>3</v>
      </c>
      <c r="I754" s="60">
        <v>927.1</v>
      </c>
      <c r="J754" s="60">
        <v>859.1</v>
      </c>
      <c r="K754" s="61">
        <v>49</v>
      </c>
      <c r="L754" s="49">
        <v>3012716.99</v>
      </c>
      <c r="M754" s="49">
        <v>0</v>
      </c>
      <c r="N754" s="49">
        <v>0</v>
      </c>
      <c r="O754" s="49">
        <v>138473.51</v>
      </c>
      <c r="P754" s="49">
        <f t="shared" si="123"/>
        <v>2874243.4800000004</v>
      </c>
      <c r="Q754" s="49">
        <f t="shared" si="124"/>
        <v>3506.8292282621351</v>
      </c>
      <c r="R754" s="49">
        <v>16373.82</v>
      </c>
      <c r="S754" s="62">
        <v>43465</v>
      </c>
    </row>
    <row r="755" spans="1:19" s="199" customFormat="1" hidden="1" x14ac:dyDescent="0.25">
      <c r="A755" s="40">
        <v>170</v>
      </c>
      <c r="B755" s="57" t="s">
        <v>572</v>
      </c>
      <c r="C755" s="58">
        <v>2001</v>
      </c>
      <c r="D755" s="40">
        <v>0</v>
      </c>
      <c r="E755" s="141" t="s">
        <v>1514</v>
      </c>
      <c r="F755" s="1" t="s">
        <v>28</v>
      </c>
      <c r="G755" s="40">
        <v>3</v>
      </c>
      <c r="H755" s="40">
        <v>3</v>
      </c>
      <c r="I755" s="60">
        <v>3227.9</v>
      </c>
      <c r="J755" s="60">
        <v>2724.2</v>
      </c>
      <c r="K755" s="61">
        <v>132</v>
      </c>
      <c r="L755" s="49">
        <v>13638835.82</v>
      </c>
      <c r="M755" s="49">
        <v>0</v>
      </c>
      <c r="N755" s="49">
        <v>0</v>
      </c>
      <c r="O755" s="49">
        <v>0</v>
      </c>
      <c r="P755" s="49">
        <f t="shared" si="123"/>
        <v>13638835.82</v>
      </c>
      <c r="Q755" s="49">
        <f t="shared" si="124"/>
        <v>5006.5471771529265</v>
      </c>
      <c r="R755" s="49">
        <v>16373.82</v>
      </c>
      <c r="S755" s="62">
        <v>43465</v>
      </c>
    </row>
    <row r="756" spans="1:19" s="199" customFormat="1" hidden="1" x14ac:dyDescent="0.25">
      <c r="A756" s="40">
        <v>171</v>
      </c>
      <c r="B756" s="57" t="s">
        <v>573</v>
      </c>
      <c r="C756" s="58">
        <v>1991</v>
      </c>
      <c r="D756" s="40">
        <v>0</v>
      </c>
      <c r="E756" s="141" t="s">
        <v>1514</v>
      </c>
      <c r="F756" s="1" t="s">
        <v>66</v>
      </c>
      <c r="G756" s="40">
        <v>2</v>
      </c>
      <c r="H756" s="40">
        <v>2</v>
      </c>
      <c r="I756" s="60">
        <v>836</v>
      </c>
      <c r="J756" s="60">
        <v>750.8</v>
      </c>
      <c r="K756" s="61">
        <v>33</v>
      </c>
      <c r="L756" s="49">
        <v>4110892.31</v>
      </c>
      <c r="M756" s="49">
        <v>0</v>
      </c>
      <c r="N756" s="49">
        <v>0</v>
      </c>
      <c r="O756" s="49">
        <v>125626.64</v>
      </c>
      <c r="P756" s="49">
        <f t="shared" si="123"/>
        <v>3985265.67</v>
      </c>
      <c r="Q756" s="49">
        <f t="shared" si="124"/>
        <v>5475.3493740010663</v>
      </c>
      <c r="R756" s="49">
        <v>17870.05</v>
      </c>
      <c r="S756" s="62">
        <v>43465</v>
      </c>
    </row>
    <row r="757" spans="1:19" s="199" customFormat="1" hidden="1" x14ac:dyDescent="0.25">
      <c r="A757" s="40">
        <v>172</v>
      </c>
      <c r="B757" s="57" t="s">
        <v>574</v>
      </c>
      <c r="C757" s="58">
        <v>1986</v>
      </c>
      <c r="D757" s="40">
        <v>0</v>
      </c>
      <c r="E757" s="141" t="s">
        <v>1514</v>
      </c>
      <c r="F757" s="1" t="s">
        <v>66</v>
      </c>
      <c r="G757" s="40">
        <v>2</v>
      </c>
      <c r="H757" s="40">
        <v>2</v>
      </c>
      <c r="I757" s="60">
        <v>838.2</v>
      </c>
      <c r="J757" s="60">
        <v>666.6</v>
      </c>
      <c r="K757" s="61">
        <v>28</v>
      </c>
      <c r="L757" s="49">
        <v>4793913.7300000004</v>
      </c>
      <c r="M757" s="49">
        <v>0</v>
      </c>
      <c r="N757" s="49">
        <v>0</v>
      </c>
      <c r="O757" s="49">
        <v>156362.60999999999</v>
      </c>
      <c r="P757" s="49">
        <f t="shared" si="123"/>
        <v>4637551.12</v>
      </c>
      <c r="Q757" s="49">
        <f t="shared" si="124"/>
        <v>7191.5897539753978</v>
      </c>
      <c r="R757" s="49">
        <v>17870.05</v>
      </c>
      <c r="S757" s="62">
        <v>43465</v>
      </c>
    </row>
    <row r="758" spans="1:19" s="199" customFormat="1" hidden="1" x14ac:dyDescent="0.25">
      <c r="A758" s="40">
        <v>173</v>
      </c>
      <c r="B758" s="57" t="s">
        <v>575</v>
      </c>
      <c r="C758" s="58">
        <v>1987</v>
      </c>
      <c r="D758" s="40">
        <v>0</v>
      </c>
      <c r="E758" s="141" t="s">
        <v>1514</v>
      </c>
      <c r="F758" s="1" t="s">
        <v>66</v>
      </c>
      <c r="G758" s="40">
        <v>2</v>
      </c>
      <c r="H758" s="40">
        <v>2</v>
      </c>
      <c r="I758" s="60">
        <v>849.9</v>
      </c>
      <c r="J758" s="60">
        <v>728.8</v>
      </c>
      <c r="K758" s="61">
        <v>40</v>
      </c>
      <c r="L758" s="49">
        <v>3584204.78</v>
      </c>
      <c r="M758" s="49">
        <v>0</v>
      </c>
      <c r="N758" s="49">
        <v>0</v>
      </c>
      <c r="O758" s="49">
        <v>101925.71</v>
      </c>
      <c r="P758" s="49">
        <f t="shared" si="123"/>
        <v>3482279.07</v>
      </c>
      <c r="Q758" s="49">
        <f t="shared" si="124"/>
        <v>4917.9538693743143</v>
      </c>
      <c r="R758" s="49">
        <v>17870.05</v>
      </c>
      <c r="S758" s="62">
        <v>43465</v>
      </c>
    </row>
    <row r="759" spans="1:19" s="199" customFormat="1" hidden="1" x14ac:dyDescent="0.25">
      <c r="A759" s="40">
        <v>174</v>
      </c>
      <c r="B759" s="57" t="s">
        <v>168</v>
      </c>
      <c r="C759" s="58">
        <v>1986</v>
      </c>
      <c r="D759" s="40">
        <v>0</v>
      </c>
      <c r="E759" s="141" t="s">
        <v>1514</v>
      </c>
      <c r="F759" s="1" t="s">
        <v>51</v>
      </c>
      <c r="G759" s="40">
        <v>2</v>
      </c>
      <c r="H759" s="40">
        <v>2</v>
      </c>
      <c r="I759" s="125">
        <v>1018</v>
      </c>
      <c r="J759" s="125">
        <v>881.8</v>
      </c>
      <c r="K759" s="61">
        <v>55</v>
      </c>
      <c r="L759" s="49">
        <v>6034542.6200000001</v>
      </c>
      <c r="M759" s="49">
        <v>0</v>
      </c>
      <c r="N759" s="49">
        <v>0</v>
      </c>
      <c r="O759" s="49">
        <v>0</v>
      </c>
      <c r="P759" s="49">
        <f t="shared" si="123"/>
        <v>6034542.6200000001</v>
      </c>
      <c r="Q759" s="49">
        <f t="shared" si="124"/>
        <v>6843.4368564300303</v>
      </c>
      <c r="R759" s="96">
        <v>11802.64</v>
      </c>
      <c r="S759" s="62">
        <v>43465</v>
      </c>
    </row>
    <row r="760" spans="1:19" s="199" customFormat="1" hidden="1" x14ac:dyDescent="0.25">
      <c r="A760" s="40">
        <v>175</v>
      </c>
      <c r="B760" s="57" t="s">
        <v>169</v>
      </c>
      <c r="C760" s="58">
        <v>1987</v>
      </c>
      <c r="D760" s="40">
        <v>0</v>
      </c>
      <c r="E760" s="141" t="s">
        <v>1514</v>
      </c>
      <c r="F760" s="1" t="s">
        <v>51</v>
      </c>
      <c r="G760" s="40">
        <v>2</v>
      </c>
      <c r="H760" s="40">
        <v>2</v>
      </c>
      <c r="I760" s="122">
        <v>1016</v>
      </c>
      <c r="J760" s="122">
        <v>901.2</v>
      </c>
      <c r="K760" s="61">
        <v>60</v>
      </c>
      <c r="L760" s="49">
        <v>5346200.51</v>
      </c>
      <c r="M760" s="49">
        <v>0</v>
      </c>
      <c r="N760" s="49">
        <v>0</v>
      </c>
      <c r="O760" s="49">
        <v>0</v>
      </c>
      <c r="P760" s="49">
        <f t="shared" si="123"/>
        <v>5346200.51</v>
      </c>
      <c r="Q760" s="49">
        <f t="shared" si="124"/>
        <v>5932.3130381713263</v>
      </c>
      <c r="R760" s="96">
        <v>11802.64</v>
      </c>
      <c r="S760" s="62">
        <v>43465</v>
      </c>
    </row>
    <row r="761" spans="1:19" s="199" customFormat="1" hidden="1" x14ac:dyDescent="0.25">
      <c r="A761" s="40">
        <v>176</v>
      </c>
      <c r="B761" s="57" t="s">
        <v>576</v>
      </c>
      <c r="C761" s="58">
        <v>1990</v>
      </c>
      <c r="D761" s="40">
        <v>0</v>
      </c>
      <c r="E761" s="141" t="s">
        <v>1514</v>
      </c>
      <c r="F761" s="1" t="s">
        <v>28</v>
      </c>
      <c r="G761" s="40">
        <v>2</v>
      </c>
      <c r="H761" s="40">
        <v>2</v>
      </c>
      <c r="I761" s="94">
        <v>666.6</v>
      </c>
      <c r="J761" s="94">
        <v>595.20000000000005</v>
      </c>
      <c r="K761" s="61">
        <v>44</v>
      </c>
      <c r="L761" s="49">
        <v>3562720.73</v>
      </c>
      <c r="M761" s="49">
        <v>0</v>
      </c>
      <c r="N761" s="49">
        <v>0</v>
      </c>
      <c r="O761" s="49">
        <v>160322.43</v>
      </c>
      <c r="P761" s="49">
        <f t="shared" si="123"/>
        <v>3402398.3</v>
      </c>
      <c r="Q761" s="49">
        <f t="shared" si="124"/>
        <v>5985.7539146505369</v>
      </c>
      <c r="R761" s="49">
        <v>16373.82</v>
      </c>
      <c r="S761" s="62">
        <v>43465</v>
      </c>
    </row>
    <row r="762" spans="1:19" s="199" customFormat="1" hidden="1" x14ac:dyDescent="0.25">
      <c r="A762" s="40">
        <v>177</v>
      </c>
      <c r="B762" s="57" t="s">
        <v>1318</v>
      </c>
      <c r="C762" s="58">
        <v>1991</v>
      </c>
      <c r="D762" s="40">
        <v>0</v>
      </c>
      <c r="E762" s="141" t="s">
        <v>1514</v>
      </c>
      <c r="F762" s="59" t="s">
        <v>66</v>
      </c>
      <c r="G762" s="40">
        <v>5</v>
      </c>
      <c r="H762" s="40">
        <v>4</v>
      </c>
      <c r="I762" s="125">
        <v>2882</v>
      </c>
      <c r="J762" s="125">
        <v>2576.1999999999998</v>
      </c>
      <c r="K762" s="61">
        <v>227</v>
      </c>
      <c r="L762" s="49">
        <v>4395439.16</v>
      </c>
      <c r="M762" s="49">
        <v>0</v>
      </c>
      <c r="N762" s="49">
        <v>0</v>
      </c>
      <c r="O762" s="49">
        <v>0</v>
      </c>
      <c r="P762" s="49">
        <f t="shared" si="123"/>
        <v>4395439.16</v>
      </c>
      <c r="Q762" s="49">
        <f t="shared" si="124"/>
        <v>1706.1715550034937</v>
      </c>
      <c r="R762" s="49">
        <v>17870.05</v>
      </c>
      <c r="S762" s="62">
        <v>43465</v>
      </c>
    </row>
    <row r="763" spans="1:19" s="199" customFormat="1" hidden="1" x14ac:dyDescent="0.25">
      <c r="A763" s="40">
        <v>178</v>
      </c>
      <c r="B763" s="57" t="s">
        <v>170</v>
      </c>
      <c r="C763" s="58">
        <v>1991</v>
      </c>
      <c r="D763" s="40">
        <v>0</v>
      </c>
      <c r="E763" s="141" t="s">
        <v>1514</v>
      </c>
      <c r="F763" s="59" t="s">
        <v>66</v>
      </c>
      <c r="G763" s="40">
        <v>5</v>
      </c>
      <c r="H763" s="40">
        <v>4</v>
      </c>
      <c r="I763" s="122">
        <v>2869</v>
      </c>
      <c r="J763" s="122">
        <v>2600.1</v>
      </c>
      <c r="K763" s="61">
        <v>231</v>
      </c>
      <c r="L763" s="49">
        <v>4395439.16</v>
      </c>
      <c r="M763" s="49">
        <v>0</v>
      </c>
      <c r="N763" s="49">
        <v>0</v>
      </c>
      <c r="O763" s="49">
        <v>0</v>
      </c>
      <c r="P763" s="49">
        <f t="shared" si="123"/>
        <v>4395439.16</v>
      </c>
      <c r="Q763" s="49">
        <f t="shared" si="124"/>
        <v>1690.4885042882968</v>
      </c>
      <c r="R763" s="49">
        <v>17870.05</v>
      </c>
      <c r="S763" s="62">
        <v>43465</v>
      </c>
    </row>
    <row r="764" spans="1:19" s="199" customFormat="1" hidden="1" x14ac:dyDescent="0.25">
      <c r="A764" s="40">
        <v>179</v>
      </c>
      <c r="B764" s="57" t="s">
        <v>577</v>
      </c>
      <c r="C764" s="58">
        <v>1987</v>
      </c>
      <c r="D764" s="40">
        <v>0</v>
      </c>
      <c r="E764" s="141" t="s">
        <v>1514</v>
      </c>
      <c r="F764" s="1" t="s">
        <v>51</v>
      </c>
      <c r="G764" s="40">
        <v>2</v>
      </c>
      <c r="H764" s="40">
        <v>2</v>
      </c>
      <c r="I764" s="94">
        <v>1038.9000000000001</v>
      </c>
      <c r="J764" s="94">
        <v>936.9</v>
      </c>
      <c r="K764" s="61">
        <v>76</v>
      </c>
      <c r="L764" s="49">
        <v>4935595.2699999996</v>
      </c>
      <c r="M764" s="49">
        <v>0</v>
      </c>
      <c r="N764" s="49">
        <v>0</v>
      </c>
      <c r="O764" s="49">
        <v>162738.28</v>
      </c>
      <c r="P764" s="49">
        <f t="shared" si="123"/>
        <v>4772856.9899999993</v>
      </c>
      <c r="Q764" s="49">
        <f t="shared" si="124"/>
        <v>5268.0064788131067</v>
      </c>
      <c r="R764" s="96">
        <v>11802.64</v>
      </c>
      <c r="S764" s="62">
        <v>43465</v>
      </c>
    </row>
    <row r="765" spans="1:19" s="199" customFormat="1" hidden="1" x14ac:dyDescent="0.25">
      <c r="A765" s="40">
        <v>180</v>
      </c>
      <c r="B765" s="57" t="s">
        <v>167</v>
      </c>
      <c r="C765" s="58">
        <v>1988</v>
      </c>
      <c r="D765" s="40">
        <v>0</v>
      </c>
      <c r="E765" s="141" t="s">
        <v>1514</v>
      </c>
      <c r="F765" s="59" t="s">
        <v>66</v>
      </c>
      <c r="G765" s="40">
        <v>2</v>
      </c>
      <c r="H765" s="40">
        <v>2</v>
      </c>
      <c r="I765" s="60">
        <v>603.79999999999995</v>
      </c>
      <c r="J765" s="60">
        <v>540.9</v>
      </c>
      <c r="K765" s="61">
        <v>45</v>
      </c>
      <c r="L765" s="49">
        <v>824266.69</v>
      </c>
      <c r="M765" s="49">
        <v>0</v>
      </c>
      <c r="N765" s="49">
        <v>0</v>
      </c>
      <c r="O765" s="49">
        <v>0</v>
      </c>
      <c r="P765" s="49">
        <f t="shared" si="123"/>
        <v>824266.69</v>
      </c>
      <c r="Q765" s="49">
        <f t="shared" si="124"/>
        <v>1523.8799963024587</v>
      </c>
      <c r="R765" s="49">
        <v>17870.05</v>
      </c>
      <c r="S765" s="62">
        <v>43465</v>
      </c>
    </row>
    <row r="766" spans="1:19" s="199" customFormat="1" hidden="1" x14ac:dyDescent="0.25">
      <c r="A766" s="40">
        <v>181</v>
      </c>
      <c r="B766" s="57" t="s">
        <v>1270</v>
      </c>
      <c r="C766" s="58">
        <v>1995</v>
      </c>
      <c r="D766" s="40">
        <v>0</v>
      </c>
      <c r="E766" s="141" t="s">
        <v>1514</v>
      </c>
      <c r="F766" s="1" t="s">
        <v>66</v>
      </c>
      <c r="G766" s="40">
        <v>4</v>
      </c>
      <c r="H766" s="40">
        <v>2</v>
      </c>
      <c r="I766" s="60">
        <v>1247.9000000000001</v>
      </c>
      <c r="J766" s="60">
        <v>1105.2</v>
      </c>
      <c r="K766" s="61">
        <v>93</v>
      </c>
      <c r="L766" s="49">
        <v>5858416.6500000004</v>
      </c>
      <c r="M766" s="49">
        <v>0</v>
      </c>
      <c r="N766" s="49">
        <v>0</v>
      </c>
      <c r="O766" s="49">
        <v>204265.24</v>
      </c>
      <c r="P766" s="49">
        <f t="shared" si="123"/>
        <v>5654151.4100000001</v>
      </c>
      <c r="Q766" s="49">
        <f t="shared" si="124"/>
        <v>5300.7751085776335</v>
      </c>
      <c r="R766" s="49">
        <v>17870.05</v>
      </c>
      <c r="S766" s="62">
        <v>43465</v>
      </c>
    </row>
    <row r="767" spans="1:19" s="199" customFormat="1" hidden="1" x14ac:dyDescent="0.25">
      <c r="A767" s="40">
        <v>182</v>
      </c>
      <c r="B767" s="57" t="s">
        <v>171</v>
      </c>
      <c r="C767" s="58">
        <v>1972</v>
      </c>
      <c r="D767" s="40">
        <v>0</v>
      </c>
      <c r="E767" s="141" t="s">
        <v>1514</v>
      </c>
      <c r="F767" s="1" t="s">
        <v>28</v>
      </c>
      <c r="G767" s="40">
        <v>1</v>
      </c>
      <c r="H767" s="40">
        <v>1</v>
      </c>
      <c r="I767" s="60">
        <v>177.3</v>
      </c>
      <c r="J767" s="60">
        <v>177.3</v>
      </c>
      <c r="K767" s="61">
        <v>8</v>
      </c>
      <c r="L767" s="49">
        <v>873401.39</v>
      </c>
      <c r="M767" s="49">
        <v>0</v>
      </c>
      <c r="N767" s="49">
        <v>0</v>
      </c>
      <c r="O767" s="49">
        <v>39303.06</v>
      </c>
      <c r="P767" s="49">
        <f>L767-(M767+N767+O767)</f>
        <v>834098.33000000007</v>
      </c>
      <c r="Q767" s="49">
        <f t="shared" si="124"/>
        <v>4926.121771009588</v>
      </c>
      <c r="R767" s="49">
        <v>26754.720000000001</v>
      </c>
      <c r="S767" s="62">
        <v>43465</v>
      </c>
    </row>
    <row r="768" spans="1:19" s="199" customFormat="1" hidden="1" x14ac:dyDescent="0.25">
      <c r="A768" s="40">
        <v>183</v>
      </c>
      <c r="B768" s="57" t="s">
        <v>578</v>
      </c>
      <c r="C768" s="58">
        <v>1987</v>
      </c>
      <c r="D768" s="40">
        <v>0</v>
      </c>
      <c r="E768" s="141" t="s">
        <v>1514</v>
      </c>
      <c r="F768" s="1" t="s">
        <v>51</v>
      </c>
      <c r="G768" s="40">
        <v>2</v>
      </c>
      <c r="H768" s="40">
        <v>2</v>
      </c>
      <c r="I768" s="60">
        <v>1048.5</v>
      </c>
      <c r="J768" s="60">
        <v>891.3</v>
      </c>
      <c r="K768" s="61">
        <v>62</v>
      </c>
      <c r="L768" s="49">
        <v>2296125.81</v>
      </c>
      <c r="M768" s="49">
        <v>0</v>
      </c>
      <c r="N768" s="49">
        <v>0</v>
      </c>
      <c r="O768" s="49">
        <v>0</v>
      </c>
      <c r="P768" s="49">
        <f t="shared" si="123"/>
        <v>2296125.81</v>
      </c>
      <c r="Q768" s="49">
        <f t="shared" si="124"/>
        <v>2576.1537192864357</v>
      </c>
      <c r="R768" s="96">
        <v>11802.64</v>
      </c>
      <c r="S768" s="62">
        <v>43465</v>
      </c>
    </row>
    <row r="769" spans="1:19" s="199" customFormat="1" hidden="1" x14ac:dyDescent="0.25">
      <c r="A769" s="40">
        <v>184</v>
      </c>
      <c r="B769" s="57" t="s">
        <v>579</v>
      </c>
      <c r="C769" s="58">
        <v>2004</v>
      </c>
      <c r="D769" s="40">
        <v>0</v>
      </c>
      <c r="E769" s="141" t="s">
        <v>1514</v>
      </c>
      <c r="F769" s="1" t="s">
        <v>66</v>
      </c>
      <c r="G769" s="40">
        <v>3</v>
      </c>
      <c r="H769" s="40">
        <v>4</v>
      </c>
      <c r="I769" s="60">
        <v>3553.6</v>
      </c>
      <c r="J769" s="60">
        <v>3089.8</v>
      </c>
      <c r="K769" s="61">
        <v>166</v>
      </c>
      <c r="L769" s="49">
        <v>10781549.6</v>
      </c>
      <c r="M769" s="49">
        <v>0</v>
      </c>
      <c r="N769" s="49">
        <v>0</v>
      </c>
      <c r="O769" s="49">
        <v>0</v>
      </c>
      <c r="P769" s="49">
        <f t="shared" si="123"/>
        <v>10781549.6</v>
      </c>
      <c r="Q769" s="49">
        <f t="shared" si="124"/>
        <v>3489.4004789954038</v>
      </c>
      <c r="R769" s="49">
        <v>17870.05</v>
      </c>
      <c r="S769" s="62">
        <v>43465</v>
      </c>
    </row>
    <row r="770" spans="1:19" s="73" customFormat="1" ht="14.25" hidden="1" x14ac:dyDescent="0.25">
      <c r="A770" s="48"/>
      <c r="B770" s="114" t="s">
        <v>172</v>
      </c>
      <c r="C770" s="114"/>
      <c r="D770" s="139"/>
      <c r="E770" s="139"/>
      <c r="F770" s="48"/>
      <c r="G770" s="48"/>
      <c r="H770" s="48"/>
      <c r="I770" s="48">
        <f t="shared" ref="I770:K770" si="125">ROUND(SUM(I753:I769),2)</f>
        <v>23625.7</v>
      </c>
      <c r="J770" s="48">
        <f t="shared" si="125"/>
        <v>20800.3</v>
      </c>
      <c r="K770" s="42">
        <f t="shared" si="125"/>
        <v>1388</v>
      </c>
      <c r="L770" s="48">
        <f>ROUND(SUM(L753:L769),2)</f>
        <v>79978435.159999996</v>
      </c>
      <c r="M770" s="48">
        <f t="shared" ref="M770:P770" si="126">ROUND(SUM(M753:M769),2)</f>
        <v>0</v>
      </c>
      <c r="N770" s="48">
        <f t="shared" si="126"/>
        <v>0</v>
      </c>
      <c r="O770" s="48">
        <f t="shared" si="126"/>
        <v>1158055.32</v>
      </c>
      <c r="P770" s="48">
        <f t="shared" si="126"/>
        <v>78820379.840000004</v>
      </c>
      <c r="Q770" s="48">
        <v>1815.5460405156537</v>
      </c>
      <c r="R770" s="48"/>
      <c r="S770" s="48"/>
    </row>
    <row r="771" spans="1:19" s="3" customFormat="1" hidden="1" x14ac:dyDescent="0.25">
      <c r="A771" s="40"/>
      <c r="B771" s="55" t="s">
        <v>268</v>
      </c>
      <c r="C771" s="55"/>
      <c r="D771" s="40"/>
      <c r="E771" s="41"/>
      <c r="F771" s="40"/>
      <c r="G771" s="40"/>
      <c r="H771" s="40"/>
      <c r="I771" s="40"/>
      <c r="J771" s="40"/>
      <c r="K771" s="127"/>
      <c r="L771" s="49"/>
      <c r="M771" s="49"/>
      <c r="N771" s="49"/>
      <c r="O771" s="49"/>
      <c r="P771" s="49"/>
      <c r="Q771" s="49"/>
      <c r="R771" s="49"/>
      <c r="S771" s="40"/>
    </row>
    <row r="772" spans="1:19" s="3" customFormat="1" hidden="1" x14ac:dyDescent="0.25">
      <c r="A772" s="40">
        <v>185</v>
      </c>
      <c r="B772" s="57" t="s">
        <v>580</v>
      </c>
      <c r="C772" s="58">
        <v>1978</v>
      </c>
      <c r="D772" s="40">
        <v>0</v>
      </c>
      <c r="E772" s="141" t="s">
        <v>1514</v>
      </c>
      <c r="F772" s="1" t="s">
        <v>66</v>
      </c>
      <c r="G772" s="40">
        <v>5</v>
      </c>
      <c r="H772" s="40">
        <v>6</v>
      </c>
      <c r="I772" s="60">
        <v>7475.1</v>
      </c>
      <c r="J772" s="60">
        <v>3826.1</v>
      </c>
      <c r="K772" s="40">
        <v>231</v>
      </c>
      <c r="L772" s="49">
        <v>15883230.9</v>
      </c>
      <c r="M772" s="49">
        <v>0</v>
      </c>
      <c r="N772" s="49">
        <v>0</v>
      </c>
      <c r="O772" s="49">
        <v>0</v>
      </c>
      <c r="P772" s="49">
        <f t="shared" ref="P772" si="127">L772-(M772+N772+O772)</f>
        <v>15883230.9</v>
      </c>
      <c r="Q772" s="49">
        <f t="shared" ref="Q772:Q803" si="128">L772/J772</f>
        <v>4151.2848331198875</v>
      </c>
      <c r="R772" s="49">
        <v>17870.05</v>
      </c>
      <c r="S772" s="62">
        <v>43465</v>
      </c>
    </row>
    <row r="773" spans="1:19" s="3" customFormat="1" hidden="1" x14ac:dyDescent="0.25">
      <c r="A773" s="40">
        <v>186</v>
      </c>
      <c r="B773" s="57" t="s">
        <v>581</v>
      </c>
      <c r="C773" s="58">
        <v>1977</v>
      </c>
      <c r="D773" s="40">
        <v>0</v>
      </c>
      <c r="E773" s="141" t="s">
        <v>1514</v>
      </c>
      <c r="F773" s="1" t="s">
        <v>28</v>
      </c>
      <c r="G773" s="40">
        <v>5</v>
      </c>
      <c r="H773" s="40">
        <v>4</v>
      </c>
      <c r="I773" s="60">
        <v>5556.7</v>
      </c>
      <c r="J773" s="60">
        <v>3561.8</v>
      </c>
      <c r="K773" s="40">
        <v>181</v>
      </c>
      <c r="L773" s="49">
        <v>11697305.34</v>
      </c>
      <c r="M773" s="49">
        <v>0</v>
      </c>
      <c r="N773" s="49">
        <v>0</v>
      </c>
      <c r="O773" s="49">
        <v>0</v>
      </c>
      <c r="P773" s="49">
        <f t="shared" ref="P773:P807" si="129">L773-(M773+N773+O773)</f>
        <v>11697305.34</v>
      </c>
      <c r="Q773" s="49">
        <f t="shared" si="128"/>
        <v>3284.0994272558814</v>
      </c>
      <c r="R773" s="49">
        <v>16373.82</v>
      </c>
      <c r="S773" s="62">
        <v>43465</v>
      </c>
    </row>
    <row r="774" spans="1:19" s="3" customFormat="1" hidden="1" x14ac:dyDescent="0.25">
      <c r="A774" s="40">
        <v>187</v>
      </c>
      <c r="B774" s="57" t="s">
        <v>582</v>
      </c>
      <c r="C774" s="58">
        <v>1976</v>
      </c>
      <c r="D774" s="40">
        <v>0</v>
      </c>
      <c r="E774" s="141" t="s">
        <v>1514</v>
      </c>
      <c r="F774" s="49" t="s">
        <v>66</v>
      </c>
      <c r="G774" s="40">
        <v>5</v>
      </c>
      <c r="H774" s="40">
        <v>4</v>
      </c>
      <c r="I774" s="60">
        <v>6336.1</v>
      </c>
      <c r="J774" s="60">
        <v>3284.9</v>
      </c>
      <c r="K774" s="40">
        <v>190</v>
      </c>
      <c r="L774" s="49">
        <v>14081204.15</v>
      </c>
      <c r="M774" s="49">
        <v>0</v>
      </c>
      <c r="N774" s="49">
        <v>0</v>
      </c>
      <c r="O774" s="49">
        <v>0</v>
      </c>
      <c r="P774" s="49">
        <f t="shared" si="129"/>
        <v>14081204.15</v>
      </c>
      <c r="Q774" s="49">
        <f t="shared" si="128"/>
        <v>4286.6462144966363</v>
      </c>
      <c r="R774" s="49">
        <v>17870.05</v>
      </c>
      <c r="S774" s="62">
        <v>43465</v>
      </c>
    </row>
    <row r="775" spans="1:19" s="3" customFormat="1" hidden="1" x14ac:dyDescent="0.25">
      <c r="A775" s="40">
        <v>188</v>
      </c>
      <c r="B775" s="57" t="s">
        <v>583</v>
      </c>
      <c r="C775" s="58">
        <v>1976</v>
      </c>
      <c r="D775" s="40">
        <v>0</v>
      </c>
      <c r="E775" s="141" t="s">
        <v>1514</v>
      </c>
      <c r="F775" s="49" t="s">
        <v>66</v>
      </c>
      <c r="G775" s="40">
        <v>5</v>
      </c>
      <c r="H775" s="40">
        <v>4</v>
      </c>
      <c r="I775" s="60">
        <v>6338.8</v>
      </c>
      <c r="J775" s="60">
        <v>3285.1</v>
      </c>
      <c r="K775" s="40">
        <v>224</v>
      </c>
      <c r="L775" s="49">
        <v>13941475.57</v>
      </c>
      <c r="M775" s="49">
        <v>0</v>
      </c>
      <c r="N775" s="49">
        <v>0</v>
      </c>
      <c r="O775" s="49">
        <v>0</v>
      </c>
      <c r="P775" s="49">
        <f t="shared" si="129"/>
        <v>13941475.57</v>
      </c>
      <c r="Q775" s="49">
        <f t="shared" si="128"/>
        <v>4243.8511978326387</v>
      </c>
      <c r="R775" s="49">
        <v>17870.05</v>
      </c>
      <c r="S775" s="62">
        <v>43465</v>
      </c>
    </row>
    <row r="776" spans="1:19" s="3" customFormat="1" hidden="1" x14ac:dyDescent="0.25">
      <c r="A776" s="40">
        <v>189</v>
      </c>
      <c r="B776" s="57" t="s">
        <v>584</v>
      </c>
      <c r="C776" s="58">
        <v>1977</v>
      </c>
      <c r="D776" s="40">
        <v>0</v>
      </c>
      <c r="E776" s="141" t="s">
        <v>1514</v>
      </c>
      <c r="F776" s="49" t="s">
        <v>28</v>
      </c>
      <c r="G776" s="40">
        <v>5</v>
      </c>
      <c r="H776" s="40">
        <v>4</v>
      </c>
      <c r="I776" s="60">
        <v>5559.1</v>
      </c>
      <c r="J776" s="60">
        <v>3580.1</v>
      </c>
      <c r="K776" s="40">
        <v>193</v>
      </c>
      <c r="L776" s="49">
        <v>18734844.309999999</v>
      </c>
      <c r="M776" s="49">
        <v>0</v>
      </c>
      <c r="N776" s="49">
        <v>0</v>
      </c>
      <c r="O776" s="49">
        <v>0</v>
      </c>
      <c r="P776" s="49">
        <f t="shared" si="129"/>
        <v>18734844.309999999</v>
      </c>
      <c r="Q776" s="49">
        <f t="shared" si="128"/>
        <v>5233.0505600402221</v>
      </c>
      <c r="R776" s="49">
        <v>16373.82</v>
      </c>
      <c r="S776" s="62">
        <v>43465</v>
      </c>
    </row>
    <row r="777" spans="1:19" s="3" customFormat="1" hidden="1" x14ac:dyDescent="0.25">
      <c r="A777" s="40">
        <v>190</v>
      </c>
      <c r="B777" s="57" t="s">
        <v>585</v>
      </c>
      <c r="C777" s="58">
        <v>1976</v>
      </c>
      <c r="D777" s="40">
        <v>0</v>
      </c>
      <c r="E777" s="141" t="s">
        <v>1514</v>
      </c>
      <c r="F777" s="49" t="s">
        <v>66</v>
      </c>
      <c r="G777" s="40">
        <v>5</v>
      </c>
      <c r="H777" s="40">
        <v>8</v>
      </c>
      <c r="I777" s="60">
        <v>10441.1</v>
      </c>
      <c r="J777" s="60">
        <v>5457.1</v>
      </c>
      <c r="K777" s="40">
        <v>343</v>
      </c>
      <c r="L777" s="49">
        <v>28082743.960000001</v>
      </c>
      <c r="M777" s="49">
        <v>0</v>
      </c>
      <c r="N777" s="49">
        <v>0</v>
      </c>
      <c r="O777" s="49">
        <v>0</v>
      </c>
      <c r="P777" s="49">
        <f t="shared" si="129"/>
        <v>28082743.960000001</v>
      </c>
      <c r="Q777" s="49">
        <f t="shared" si="128"/>
        <v>5146.0929724578991</v>
      </c>
      <c r="R777" s="49">
        <v>17870.05</v>
      </c>
      <c r="S777" s="62">
        <v>43465</v>
      </c>
    </row>
    <row r="778" spans="1:19" s="3" customFormat="1" hidden="1" x14ac:dyDescent="0.25">
      <c r="A778" s="40">
        <v>191</v>
      </c>
      <c r="B778" s="57" t="s">
        <v>586</v>
      </c>
      <c r="C778" s="58">
        <v>1977</v>
      </c>
      <c r="D778" s="40">
        <v>0</v>
      </c>
      <c r="E778" s="141" t="s">
        <v>1514</v>
      </c>
      <c r="F778" s="49" t="s">
        <v>66</v>
      </c>
      <c r="G778" s="40">
        <v>5</v>
      </c>
      <c r="H778" s="40">
        <v>6</v>
      </c>
      <c r="I778" s="60">
        <v>8888.6</v>
      </c>
      <c r="J778" s="60">
        <v>4690.7</v>
      </c>
      <c r="K778" s="40">
        <v>237</v>
      </c>
      <c r="L778" s="49">
        <v>29790481.550000001</v>
      </c>
      <c r="M778" s="49">
        <v>0</v>
      </c>
      <c r="N778" s="49">
        <v>0</v>
      </c>
      <c r="O778" s="49">
        <v>0</v>
      </c>
      <c r="P778" s="49">
        <f t="shared" si="129"/>
        <v>29790481.550000001</v>
      </c>
      <c r="Q778" s="49">
        <f t="shared" si="128"/>
        <v>6350.9671371010727</v>
      </c>
      <c r="R778" s="49">
        <v>17870.05</v>
      </c>
      <c r="S778" s="62">
        <v>43465</v>
      </c>
    </row>
    <row r="779" spans="1:19" s="3" customFormat="1" hidden="1" x14ac:dyDescent="0.25">
      <c r="A779" s="40">
        <v>192</v>
      </c>
      <c r="B779" s="57" t="s">
        <v>587</v>
      </c>
      <c r="C779" s="58">
        <v>1978</v>
      </c>
      <c r="D779" s="40">
        <v>0</v>
      </c>
      <c r="E779" s="141" t="s">
        <v>1514</v>
      </c>
      <c r="F779" s="49" t="s">
        <v>28</v>
      </c>
      <c r="G779" s="40">
        <v>5</v>
      </c>
      <c r="H779" s="40">
        <v>1</v>
      </c>
      <c r="I779" s="60">
        <v>2109.6999999999998</v>
      </c>
      <c r="J779" s="60">
        <v>1060.8</v>
      </c>
      <c r="K779" s="40">
        <v>35</v>
      </c>
      <c r="L779" s="49">
        <v>8522031.3200000003</v>
      </c>
      <c r="M779" s="49">
        <v>0</v>
      </c>
      <c r="N779" s="49">
        <v>0</v>
      </c>
      <c r="O779" s="49">
        <v>0</v>
      </c>
      <c r="P779" s="49">
        <f t="shared" si="129"/>
        <v>8522031.3200000003</v>
      </c>
      <c r="Q779" s="49">
        <f t="shared" si="128"/>
        <v>8033.5891025641031</v>
      </c>
      <c r="R779" s="49">
        <v>16373.82</v>
      </c>
      <c r="S779" s="62">
        <v>43465</v>
      </c>
    </row>
    <row r="780" spans="1:19" s="3" customFormat="1" hidden="1" x14ac:dyDescent="0.25">
      <c r="A780" s="40">
        <v>193</v>
      </c>
      <c r="B780" s="57" t="s">
        <v>588</v>
      </c>
      <c r="C780" s="58">
        <v>1978</v>
      </c>
      <c r="D780" s="40">
        <v>0</v>
      </c>
      <c r="E780" s="141" t="s">
        <v>1514</v>
      </c>
      <c r="F780" s="49" t="s">
        <v>66</v>
      </c>
      <c r="G780" s="40">
        <v>5</v>
      </c>
      <c r="H780" s="40">
        <v>6</v>
      </c>
      <c r="I780" s="60">
        <v>7502.1</v>
      </c>
      <c r="J780" s="60">
        <v>3875.7</v>
      </c>
      <c r="K780" s="40">
        <v>227</v>
      </c>
      <c r="L780" s="49">
        <v>15717370.380000001</v>
      </c>
      <c r="M780" s="49">
        <v>0</v>
      </c>
      <c r="N780" s="49">
        <v>0</v>
      </c>
      <c r="O780" s="49">
        <v>0</v>
      </c>
      <c r="P780" s="49">
        <f t="shared" si="129"/>
        <v>15717370.380000001</v>
      </c>
      <c r="Q780" s="49">
        <f t="shared" si="128"/>
        <v>4055.3630002322166</v>
      </c>
      <c r="R780" s="49">
        <v>17870.05</v>
      </c>
      <c r="S780" s="62">
        <v>43465</v>
      </c>
    </row>
    <row r="781" spans="1:19" s="3" customFormat="1" hidden="1" x14ac:dyDescent="0.25">
      <c r="A781" s="40">
        <v>194</v>
      </c>
      <c r="B781" s="57" t="s">
        <v>589</v>
      </c>
      <c r="C781" s="58">
        <v>1977</v>
      </c>
      <c r="D781" s="40">
        <v>0</v>
      </c>
      <c r="E781" s="141" t="s">
        <v>1514</v>
      </c>
      <c r="F781" s="49" t="s">
        <v>28</v>
      </c>
      <c r="G781" s="40">
        <v>9</v>
      </c>
      <c r="H781" s="40">
        <v>1</v>
      </c>
      <c r="I781" s="60">
        <v>3330.1</v>
      </c>
      <c r="J781" s="60">
        <v>2285.9</v>
      </c>
      <c r="K781" s="40">
        <v>151</v>
      </c>
      <c r="L781" s="49">
        <v>17495529.050000001</v>
      </c>
      <c r="M781" s="49">
        <v>0</v>
      </c>
      <c r="N781" s="49">
        <v>0</v>
      </c>
      <c r="O781" s="49">
        <v>0</v>
      </c>
      <c r="P781" s="49">
        <f t="shared" si="129"/>
        <v>17495529.050000001</v>
      </c>
      <c r="Q781" s="49">
        <f t="shared" si="128"/>
        <v>7653.6720985169959</v>
      </c>
      <c r="R781" s="49">
        <v>19736.97</v>
      </c>
      <c r="S781" s="62">
        <v>43465</v>
      </c>
    </row>
    <row r="782" spans="1:19" s="3" customFormat="1" hidden="1" x14ac:dyDescent="0.25">
      <c r="A782" s="40">
        <v>195</v>
      </c>
      <c r="B782" s="57" t="s">
        <v>590</v>
      </c>
      <c r="C782" s="58">
        <v>1977</v>
      </c>
      <c r="D782" s="40">
        <v>0</v>
      </c>
      <c r="E782" s="141" t="s">
        <v>1514</v>
      </c>
      <c r="F782" s="49" t="s">
        <v>66</v>
      </c>
      <c r="G782" s="40">
        <v>5</v>
      </c>
      <c r="H782" s="40">
        <v>3</v>
      </c>
      <c r="I782" s="60">
        <v>4983.1000000000004</v>
      </c>
      <c r="J782" s="60">
        <v>2684.8</v>
      </c>
      <c r="K782" s="40">
        <v>141</v>
      </c>
      <c r="L782" s="49">
        <v>13922634.15</v>
      </c>
      <c r="M782" s="49">
        <v>0</v>
      </c>
      <c r="N782" s="49">
        <v>0</v>
      </c>
      <c r="O782" s="49">
        <v>0</v>
      </c>
      <c r="P782" s="49">
        <f t="shared" si="129"/>
        <v>13922634.15</v>
      </c>
      <c r="Q782" s="49">
        <f t="shared" si="128"/>
        <v>5185.7248770858159</v>
      </c>
      <c r="R782" s="49">
        <v>17870.05</v>
      </c>
      <c r="S782" s="62">
        <v>43465</v>
      </c>
    </row>
    <row r="783" spans="1:19" s="3" customFormat="1" hidden="1" x14ac:dyDescent="0.25">
      <c r="A783" s="40">
        <v>196</v>
      </c>
      <c r="B783" s="57" t="s">
        <v>591</v>
      </c>
      <c r="C783" s="58">
        <v>1977</v>
      </c>
      <c r="D783" s="40">
        <v>0</v>
      </c>
      <c r="E783" s="141" t="s">
        <v>1514</v>
      </c>
      <c r="F783" s="1" t="s">
        <v>66</v>
      </c>
      <c r="G783" s="40">
        <v>5</v>
      </c>
      <c r="H783" s="40">
        <v>4</v>
      </c>
      <c r="I783" s="60">
        <v>6360.6</v>
      </c>
      <c r="J783" s="60">
        <v>3284.3</v>
      </c>
      <c r="K783" s="40">
        <v>176</v>
      </c>
      <c r="L783" s="49">
        <v>11750690.779999999</v>
      </c>
      <c r="M783" s="49">
        <v>0</v>
      </c>
      <c r="N783" s="49">
        <v>0</v>
      </c>
      <c r="O783" s="49">
        <v>0</v>
      </c>
      <c r="P783" s="49">
        <f t="shared" si="129"/>
        <v>11750690.779999999</v>
      </c>
      <c r="Q783" s="49">
        <f t="shared" si="128"/>
        <v>3577.8372194988274</v>
      </c>
      <c r="R783" s="49">
        <v>17870.05</v>
      </c>
      <c r="S783" s="62">
        <v>43465</v>
      </c>
    </row>
    <row r="784" spans="1:19" s="3" customFormat="1" hidden="1" x14ac:dyDescent="0.25">
      <c r="A784" s="40">
        <v>197</v>
      </c>
      <c r="B784" s="57" t="s">
        <v>592</v>
      </c>
      <c r="C784" s="58">
        <v>1977</v>
      </c>
      <c r="D784" s="40">
        <v>0</v>
      </c>
      <c r="E784" s="141" t="s">
        <v>1514</v>
      </c>
      <c r="F784" s="49" t="s">
        <v>66</v>
      </c>
      <c r="G784" s="40">
        <v>5</v>
      </c>
      <c r="H784" s="40">
        <v>4</v>
      </c>
      <c r="I784" s="60">
        <v>6332.5</v>
      </c>
      <c r="J784" s="60">
        <v>3270.4</v>
      </c>
      <c r="K784" s="40">
        <v>207</v>
      </c>
      <c r="L784" s="49">
        <v>11738959.939999999</v>
      </c>
      <c r="M784" s="49">
        <v>0</v>
      </c>
      <c r="N784" s="49">
        <v>0</v>
      </c>
      <c r="O784" s="49">
        <v>0</v>
      </c>
      <c r="P784" s="49">
        <f t="shared" si="129"/>
        <v>11738959.939999999</v>
      </c>
      <c r="Q784" s="49">
        <f t="shared" si="128"/>
        <v>3589.4569288160469</v>
      </c>
      <c r="R784" s="49">
        <v>17870.05</v>
      </c>
      <c r="S784" s="62">
        <v>43465</v>
      </c>
    </row>
    <row r="785" spans="1:19" hidden="1" x14ac:dyDescent="0.25">
      <c r="A785" s="40">
        <v>198</v>
      </c>
      <c r="B785" s="57" t="s">
        <v>178</v>
      </c>
      <c r="C785" s="58">
        <v>1975</v>
      </c>
      <c r="D785" s="40">
        <v>0</v>
      </c>
      <c r="E785" s="141" t="s">
        <v>1514</v>
      </c>
      <c r="F785" s="1" t="s">
        <v>28</v>
      </c>
      <c r="G785" s="40">
        <v>5</v>
      </c>
      <c r="H785" s="40">
        <v>4</v>
      </c>
      <c r="I785" s="60">
        <v>10799.8</v>
      </c>
      <c r="J785" s="60">
        <v>5256.8</v>
      </c>
      <c r="K785" s="61">
        <v>402</v>
      </c>
      <c r="L785" s="49">
        <v>9972931.5299999993</v>
      </c>
      <c r="M785" s="49">
        <v>0</v>
      </c>
      <c r="N785" s="49">
        <v>0</v>
      </c>
      <c r="O785" s="49">
        <v>0</v>
      </c>
      <c r="P785" s="49">
        <f t="shared" si="129"/>
        <v>9972931.5299999993</v>
      </c>
      <c r="Q785" s="49">
        <f t="shared" si="128"/>
        <v>1897.1487463856336</v>
      </c>
      <c r="R785" s="49">
        <v>16373.82</v>
      </c>
      <c r="S785" s="62">
        <v>43465</v>
      </c>
    </row>
    <row r="786" spans="1:19" s="3" customFormat="1" hidden="1" x14ac:dyDescent="0.25">
      <c r="A786" s="40">
        <v>199</v>
      </c>
      <c r="B786" s="57" t="s">
        <v>593</v>
      </c>
      <c r="C786" s="58">
        <v>1978</v>
      </c>
      <c r="D786" s="40">
        <v>0</v>
      </c>
      <c r="E786" s="141" t="s">
        <v>1514</v>
      </c>
      <c r="F786" s="49" t="s">
        <v>28</v>
      </c>
      <c r="G786" s="40">
        <v>5</v>
      </c>
      <c r="H786" s="40">
        <v>1</v>
      </c>
      <c r="I786" s="60">
        <v>1040.7</v>
      </c>
      <c r="J786" s="60">
        <v>933</v>
      </c>
      <c r="K786" s="61">
        <v>26</v>
      </c>
      <c r="L786" s="49">
        <v>7479104.8700000001</v>
      </c>
      <c r="M786" s="49">
        <v>0</v>
      </c>
      <c r="N786" s="49">
        <v>0</v>
      </c>
      <c r="O786" s="49">
        <v>0</v>
      </c>
      <c r="P786" s="49">
        <f t="shared" ref="P786" si="130">L786-(M786+N786+O786)</f>
        <v>7479104.8700000001</v>
      </c>
      <c r="Q786" s="49">
        <f t="shared" si="128"/>
        <v>8016.1895712754558</v>
      </c>
      <c r="R786" s="49">
        <v>16373.82</v>
      </c>
      <c r="S786" s="62">
        <v>43465</v>
      </c>
    </row>
    <row r="787" spans="1:19" hidden="1" x14ac:dyDescent="0.25">
      <c r="A787" s="40">
        <v>200</v>
      </c>
      <c r="B787" s="57" t="s">
        <v>180</v>
      </c>
      <c r="C787" s="58">
        <v>1974</v>
      </c>
      <c r="D787" s="40">
        <v>0</v>
      </c>
      <c r="E787" s="141" t="s">
        <v>1514</v>
      </c>
      <c r="F787" s="1" t="s">
        <v>28</v>
      </c>
      <c r="G787" s="40">
        <v>5</v>
      </c>
      <c r="H787" s="40">
        <v>4</v>
      </c>
      <c r="I787" s="60">
        <v>5393.9</v>
      </c>
      <c r="J787" s="60">
        <v>3388.1</v>
      </c>
      <c r="K787" s="61">
        <v>164</v>
      </c>
      <c r="L787" s="49">
        <v>1767316.59</v>
      </c>
      <c r="M787" s="49">
        <v>0</v>
      </c>
      <c r="N787" s="49">
        <v>0</v>
      </c>
      <c r="O787" s="49">
        <v>0</v>
      </c>
      <c r="P787" s="49">
        <f t="shared" si="129"/>
        <v>1767316.59</v>
      </c>
      <c r="Q787" s="49">
        <f t="shared" si="128"/>
        <v>521.62468345090167</v>
      </c>
      <c r="R787" s="49">
        <v>16373.82</v>
      </c>
      <c r="S787" s="62">
        <v>43465</v>
      </c>
    </row>
    <row r="788" spans="1:19" s="3" customFormat="1" hidden="1" x14ac:dyDescent="0.25">
      <c r="A788" s="40">
        <v>201</v>
      </c>
      <c r="B788" s="57" t="s">
        <v>594</v>
      </c>
      <c r="C788" s="58">
        <v>1978</v>
      </c>
      <c r="D788" s="40">
        <v>0</v>
      </c>
      <c r="E788" s="141" t="s">
        <v>1514</v>
      </c>
      <c r="F788" s="49" t="s">
        <v>28</v>
      </c>
      <c r="G788" s="40">
        <v>10</v>
      </c>
      <c r="H788" s="40">
        <v>1</v>
      </c>
      <c r="I788" s="60">
        <v>3134.6</v>
      </c>
      <c r="J788" s="60">
        <v>2789.5</v>
      </c>
      <c r="K788" s="61">
        <v>103</v>
      </c>
      <c r="L788" s="49">
        <v>9787798.6400000006</v>
      </c>
      <c r="M788" s="49">
        <v>0</v>
      </c>
      <c r="N788" s="49">
        <v>0</v>
      </c>
      <c r="O788" s="49">
        <v>0</v>
      </c>
      <c r="P788" s="49">
        <f t="shared" si="129"/>
        <v>9787798.6400000006</v>
      </c>
      <c r="Q788" s="49">
        <f t="shared" si="128"/>
        <v>3508.8003728266717</v>
      </c>
      <c r="R788" s="49">
        <v>19736.97</v>
      </c>
      <c r="S788" s="62">
        <v>43465</v>
      </c>
    </row>
    <row r="789" spans="1:19" s="3" customFormat="1" hidden="1" x14ac:dyDescent="0.25">
      <c r="A789" s="40">
        <v>202</v>
      </c>
      <c r="B789" s="57" t="s">
        <v>595</v>
      </c>
      <c r="C789" s="58">
        <v>1977</v>
      </c>
      <c r="D789" s="40">
        <v>0</v>
      </c>
      <c r="E789" s="141" t="s">
        <v>1514</v>
      </c>
      <c r="F789" s="49" t="s">
        <v>28</v>
      </c>
      <c r="G789" s="40">
        <v>10</v>
      </c>
      <c r="H789" s="40">
        <v>1</v>
      </c>
      <c r="I789" s="60">
        <v>2844</v>
      </c>
      <c r="J789" s="60">
        <v>2518.6999999999998</v>
      </c>
      <c r="K789" s="61">
        <v>155</v>
      </c>
      <c r="L789" s="49">
        <v>12968187.25</v>
      </c>
      <c r="M789" s="49">
        <v>0</v>
      </c>
      <c r="N789" s="49">
        <v>0</v>
      </c>
      <c r="O789" s="49">
        <v>0</v>
      </c>
      <c r="P789" s="49">
        <f t="shared" si="129"/>
        <v>12968187.25</v>
      </c>
      <c r="Q789" s="49">
        <f t="shared" si="128"/>
        <v>5148.762159050304</v>
      </c>
      <c r="R789" s="49">
        <v>19736.97</v>
      </c>
      <c r="S789" s="62">
        <v>43465</v>
      </c>
    </row>
    <row r="790" spans="1:19" s="3" customFormat="1" hidden="1" x14ac:dyDescent="0.25">
      <c r="A790" s="40">
        <v>203</v>
      </c>
      <c r="B790" s="57" t="s">
        <v>596</v>
      </c>
      <c r="C790" s="103">
        <v>1978</v>
      </c>
      <c r="D790" s="105">
        <v>0</v>
      </c>
      <c r="E790" s="141" t="s">
        <v>1514</v>
      </c>
      <c r="F790" s="49" t="s">
        <v>66</v>
      </c>
      <c r="G790" s="105">
        <v>5</v>
      </c>
      <c r="H790" s="105">
        <v>6</v>
      </c>
      <c r="I790" s="67">
        <v>5205.3</v>
      </c>
      <c r="J790" s="67">
        <v>4743.5</v>
      </c>
      <c r="K790" s="104">
        <v>272</v>
      </c>
      <c r="L790" s="143">
        <v>22231376.219999999</v>
      </c>
      <c r="M790" s="49">
        <v>0</v>
      </c>
      <c r="N790" s="49">
        <v>0</v>
      </c>
      <c r="O790" s="49">
        <v>0</v>
      </c>
      <c r="P790" s="49">
        <f t="shared" si="129"/>
        <v>22231376.219999999</v>
      </c>
      <c r="Q790" s="49">
        <f t="shared" si="128"/>
        <v>4686.7031137345839</v>
      </c>
      <c r="R790" s="49">
        <v>17870.05</v>
      </c>
      <c r="S790" s="62">
        <v>43465</v>
      </c>
    </row>
    <row r="791" spans="1:19" s="3" customFormat="1" hidden="1" x14ac:dyDescent="0.25">
      <c r="A791" s="40">
        <v>204</v>
      </c>
      <c r="B791" s="57" t="s">
        <v>597</v>
      </c>
      <c r="C791" s="103">
        <v>1978</v>
      </c>
      <c r="D791" s="105">
        <v>0</v>
      </c>
      <c r="E791" s="141" t="s">
        <v>1514</v>
      </c>
      <c r="F791" s="49" t="s">
        <v>28</v>
      </c>
      <c r="G791" s="105">
        <v>9</v>
      </c>
      <c r="H791" s="105">
        <v>1</v>
      </c>
      <c r="I791" s="67">
        <v>2522.5</v>
      </c>
      <c r="J791" s="67">
        <v>2211.4</v>
      </c>
      <c r="K791" s="104">
        <v>63</v>
      </c>
      <c r="L791" s="143">
        <v>9701318</v>
      </c>
      <c r="M791" s="49">
        <v>0</v>
      </c>
      <c r="N791" s="49">
        <v>0</v>
      </c>
      <c r="O791" s="49">
        <v>0</v>
      </c>
      <c r="P791" s="49">
        <f t="shared" si="129"/>
        <v>9701318</v>
      </c>
      <c r="Q791" s="49">
        <f t="shared" si="128"/>
        <v>4386.95758343131</v>
      </c>
      <c r="R791" s="49">
        <v>19736.97</v>
      </c>
      <c r="S791" s="62">
        <v>43465</v>
      </c>
    </row>
    <row r="792" spans="1:19" s="3" customFormat="1" hidden="1" x14ac:dyDescent="0.25">
      <c r="A792" s="40">
        <v>205</v>
      </c>
      <c r="B792" s="57" t="s">
        <v>598</v>
      </c>
      <c r="C792" s="40">
        <v>1978</v>
      </c>
      <c r="D792" s="105">
        <v>0</v>
      </c>
      <c r="E792" s="141" t="s">
        <v>1514</v>
      </c>
      <c r="F792" s="49" t="s">
        <v>28</v>
      </c>
      <c r="G792" s="105">
        <v>9</v>
      </c>
      <c r="H792" s="105">
        <v>1</v>
      </c>
      <c r="I792" s="60">
        <v>2533.6999999999998</v>
      </c>
      <c r="J792" s="60">
        <v>2227.6999999999998</v>
      </c>
      <c r="K792" s="61">
        <v>100</v>
      </c>
      <c r="L792" s="49">
        <v>10205019.029999999</v>
      </c>
      <c r="M792" s="49">
        <v>0</v>
      </c>
      <c r="N792" s="49">
        <v>0</v>
      </c>
      <c r="O792" s="49">
        <v>0</v>
      </c>
      <c r="P792" s="49">
        <f t="shared" si="129"/>
        <v>10205019.029999999</v>
      </c>
      <c r="Q792" s="49">
        <f t="shared" si="128"/>
        <v>4580.9664811240291</v>
      </c>
      <c r="R792" s="49">
        <v>19736.97</v>
      </c>
      <c r="S792" s="62">
        <v>43465</v>
      </c>
    </row>
    <row r="793" spans="1:19" s="3" customFormat="1" hidden="1" x14ac:dyDescent="0.25">
      <c r="A793" s="40">
        <v>206</v>
      </c>
      <c r="B793" s="57" t="s">
        <v>599</v>
      </c>
      <c r="C793" s="58">
        <v>1980</v>
      </c>
      <c r="D793" s="105">
        <v>0</v>
      </c>
      <c r="E793" s="141" t="s">
        <v>1514</v>
      </c>
      <c r="F793" s="49" t="s">
        <v>28</v>
      </c>
      <c r="G793" s="105">
        <v>2</v>
      </c>
      <c r="H793" s="105">
        <v>2</v>
      </c>
      <c r="I793" s="60">
        <v>790.90000000000009</v>
      </c>
      <c r="J793" s="60">
        <v>729.7</v>
      </c>
      <c r="K793" s="61">
        <v>66</v>
      </c>
      <c r="L793" s="49">
        <v>1659509.15</v>
      </c>
      <c r="M793" s="49">
        <v>0</v>
      </c>
      <c r="N793" s="49">
        <v>0</v>
      </c>
      <c r="O793" s="49">
        <v>0</v>
      </c>
      <c r="P793" s="49">
        <f t="shared" si="129"/>
        <v>1659509.15</v>
      </c>
      <c r="Q793" s="49">
        <f t="shared" si="128"/>
        <v>2274.2348225298065</v>
      </c>
      <c r="R793" s="49">
        <v>16373.82</v>
      </c>
      <c r="S793" s="62">
        <v>43465</v>
      </c>
    </row>
    <row r="794" spans="1:19" s="3" customFormat="1" hidden="1" x14ac:dyDescent="0.25">
      <c r="A794" s="40">
        <v>207</v>
      </c>
      <c r="B794" s="57" t="s">
        <v>600</v>
      </c>
      <c r="C794" s="58">
        <v>1980</v>
      </c>
      <c r="D794" s="105">
        <v>0</v>
      </c>
      <c r="E794" s="141" t="s">
        <v>1514</v>
      </c>
      <c r="F794" s="49" t="s">
        <v>28</v>
      </c>
      <c r="G794" s="105">
        <v>2</v>
      </c>
      <c r="H794" s="105">
        <v>2</v>
      </c>
      <c r="I794" s="60">
        <v>793.30000000000007</v>
      </c>
      <c r="J794" s="60">
        <v>737.7</v>
      </c>
      <c r="K794" s="61">
        <v>59</v>
      </c>
      <c r="L794" s="49">
        <v>3413929.38</v>
      </c>
      <c r="M794" s="49">
        <v>0</v>
      </c>
      <c r="N794" s="49">
        <v>0</v>
      </c>
      <c r="O794" s="49">
        <v>0</v>
      </c>
      <c r="P794" s="49">
        <f t="shared" si="129"/>
        <v>3413929.38</v>
      </c>
      <c r="Q794" s="49">
        <f t="shared" si="128"/>
        <v>4627.8017893452616</v>
      </c>
      <c r="R794" s="49">
        <v>16373.82</v>
      </c>
      <c r="S794" s="62">
        <v>43465</v>
      </c>
    </row>
    <row r="795" spans="1:19" s="3" customFormat="1" hidden="1" x14ac:dyDescent="0.25">
      <c r="A795" s="40">
        <v>208</v>
      </c>
      <c r="B795" s="57" t="s">
        <v>601</v>
      </c>
      <c r="C795" s="58">
        <v>1977</v>
      </c>
      <c r="D795" s="105">
        <v>0</v>
      </c>
      <c r="E795" s="141" t="s">
        <v>1514</v>
      </c>
      <c r="F795" s="49" t="s">
        <v>28</v>
      </c>
      <c r="G795" s="105">
        <v>5</v>
      </c>
      <c r="H795" s="105">
        <v>4</v>
      </c>
      <c r="I795" s="60">
        <v>5422.2</v>
      </c>
      <c r="J795" s="60">
        <v>3434.2</v>
      </c>
      <c r="K795" s="40">
        <v>191</v>
      </c>
      <c r="L795" s="49">
        <v>18123712.710000001</v>
      </c>
      <c r="M795" s="49">
        <v>0</v>
      </c>
      <c r="N795" s="49">
        <v>0</v>
      </c>
      <c r="O795" s="49">
        <v>0</v>
      </c>
      <c r="P795" s="49">
        <f t="shared" si="129"/>
        <v>18123712.710000001</v>
      </c>
      <c r="Q795" s="49">
        <f t="shared" si="128"/>
        <v>5277.4191107099186</v>
      </c>
      <c r="R795" s="49">
        <v>16373.82</v>
      </c>
      <c r="S795" s="62">
        <v>43465</v>
      </c>
    </row>
    <row r="796" spans="1:19" s="3" customFormat="1" hidden="1" x14ac:dyDescent="0.25">
      <c r="A796" s="40">
        <v>209</v>
      </c>
      <c r="B796" s="57" t="s">
        <v>199</v>
      </c>
      <c r="C796" s="93">
        <v>1978</v>
      </c>
      <c r="D796" s="41">
        <v>0</v>
      </c>
      <c r="E796" s="141" t="s">
        <v>1514</v>
      </c>
      <c r="F796" s="96" t="s">
        <v>28</v>
      </c>
      <c r="G796" s="41">
        <v>8</v>
      </c>
      <c r="H796" s="41">
        <v>4</v>
      </c>
      <c r="I796" s="94">
        <v>6738.1</v>
      </c>
      <c r="J796" s="94">
        <v>5254.8</v>
      </c>
      <c r="K796" s="95">
        <v>290</v>
      </c>
      <c r="L796" s="96">
        <v>50454474.649999999</v>
      </c>
      <c r="M796" s="49">
        <v>0</v>
      </c>
      <c r="N796" s="49">
        <v>0</v>
      </c>
      <c r="O796" s="49">
        <v>0</v>
      </c>
      <c r="P796" s="49">
        <f t="shared" si="129"/>
        <v>50454474.649999999</v>
      </c>
      <c r="Q796" s="49">
        <f t="shared" si="128"/>
        <v>9601.5975203623348</v>
      </c>
      <c r="R796" s="49">
        <v>19736.97</v>
      </c>
      <c r="S796" s="62">
        <v>43465</v>
      </c>
    </row>
    <row r="797" spans="1:19" s="3" customFormat="1" hidden="1" x14ac:dyDescent="0.25">
      <c r="A797" s="40">
        <v>210</v>
      </c>
      <c r="B797" s="57" t="s">
        <v>602</v>
      </c>
      <c r="C797" s="58">
        <v>1978</v>
      </c>
      <c r="D797" s="40">
        <v>0</v>
      </c>
      <c r="E797" s="141" t="s">
        <v>1514</v>
      </c>
      <c r="F797" s="49" t="s">
        <v>28</v>
      </c>
      <c r="G797" s="40">
        <v>5</v>
      </c>
      <c r="H797" s="40">
        <v>4</v>
      </c>
      <c r="I797" s="60">
        <v>5445.1</v>
      </c>
      <c r="J797" s="60">
        <v>3419.6</v>
      </c>
      <c r="K797" s="40">
        <v>268</v>
      </c>
      <c r="L797" s="49">
        <v>21579539.050000001</v>
      </c>
      <c r="M797" s="49">
        <v>0</v>
      </c>
      <c r="N797" s="49">
        <v>0</v>
      </c>
      <c r="O797" s="49">
        <v>0</v>
      </c>
      <c r="P797" s="49">
        <f t="shared" si="129"/>
        <v>21579539.050000001</v>
      </c>
      <c r="Q797" s="49">
        <f t="shared" si="128"/>
        <v>6310.5448151830624</v>
      </c>
      <c r="R797" s="49">
        <v>16373.82</v>
      </c>
      <c r="S797" s="62">
        <v>43465</v>
      </c>
    </row>
    <row r="798" spans="1:19" s="3" customFormat="1" hidden="1" x14ac:dyDescent="0.25">
      <c r="A798" s="40">
        <v>211</v>
      </c>
      <c r="B798" s="57" t="s">
        <v>603</v>
      </c>
      <c r="C798" s="58">
        <v>1978</v>
      </c>
      <c r="D798" s="40">
        <v>0</v>
      </c>
      <c r="E798" s="141" t="s">
        <v>1514</v>
      </c>
      <c r="F798" s="49" t="s">
        <v>28</v>
      </c>
      <c r="G798" s="40">
        <v>5</v>
      </c>
      <c r="H798" s="40">
        <v>4</v>
      </c>
      <c r="I798" s="60">
        <v>5458.5</v>
      </c>
      <c r="J798" s="60">
        <v>3422.8</v>
      </c>
      <c r="K798" s="40">
        <v>265</v>
      </c>
      <c r="L798" s="49">
        <v>21449229.399999999</v>
      </c>
      <c r="M798" s="49">
        <v>0</v>
      </c>
      <c r="N798" s="49">
        <v>0</v>
      </c>
      <c r="O798" s="49">
        <v>0</v>
      </c>
      <c r="P798" s="49">
        <f t="shared" si="129"/>
        <v>21449229.399999999</v>
      </c>
      <c r="Q798" s="49">
        <f t="shared" si="128"/>
        <v>6266.5739745237806</v>
      </c>
      <c r="R798" s="49">
        <v>16373.82</v>
      </c>
      <c r="S798" s="62">
        <v>43465</v>
      </c>
    </row>
    <row r="799" spans="1:19" s="3" customFormat="1" hidden="1" x14ac:dyDescent="0.25">
      <c r="A799" s="40">
        <v>212</v>
      </c>
      <c r="B799" s="57" t="s">
        <v>604</v>
      </c>
      <c r="C799" s="58">
        <v>1980</v>
      </c>
      <c r="D799" s="40">
        <v>0</v>
      </c>
      <c r="E799" s="141" t="s">
        <v>1514</v>
      </c>
      <c r="F799" s="49" t="s">
        <v>28</v>
      </c>
      <c r="G799" s="40">
        <v>2</v>
      </c>
      <c r="H799" s="40">
        <v>2</v>
      </c>
      <c r="I799" s="60">
        <v>794.5</v>
      </c>
      <c r="J799" s="60">
        <v>732.2</v>
      </c>
      <c r="K799" s="61">
        <v>56</v>
      </c>
      <c r="L799" s="49">
        <v>3434385.89</v>
      </c>
      <c r="M799" s="49">
        <v>0</v>
      </c>
      <c r="N799" s="49">
        <v>0</v>
      </c>
      <c r="O799" s="49">
        <v>0</v>
      </c>
      <c r="P799" s="49">
        <f t="shared" si="129"/>
        <v>3434385.89</v>
      </c>
      <c r="Q799" s="49">
        <f t="shared" si="128"/>
        <v>4690.502444687244</v>
      </c>
      <c r="R799" s="49">
        <v>16373.82</v>
      </c>
      <c r="S799" s="62">
        <v>43465</v>
      </c>
    </row>
    <row r="800" spans="1:19" s="3" customFormat="1" hidden="1" x14ac:dyDescent="0.25">
      <c r="A800" s="40">
        <v>213</v>
      </c>
      <c r="B800" s="57" t="s">
        <v>605</v>
      </c>
      <c r="C800" s="58">
        <v>1978</v>
      </c>
      <c r="D800" s="40">
        <v>0</v>
      </c>
      <c r="E800" s="141" t="s">
        <v>1514</v>
      </c>
      <c r="F800" s="49" t="s">
        <v>66</v>
      </c>
      <c r="G800" s="40">
        <v>5</v>
      </c>
      <c r="H800" s="40">
        <v>4</v>
      </c>
      <c r="I800" s="60">
        <v>6291.2</v>
      </c>
      <c r="J800" s="60">
        <v>3338.4</v>
      </c>
      <c r="K800" s="40">
        <v>194</v>
      </c>
      <c r="L800" s="49">
        <v>11365085.5</v>
      </c>
      <c r="M800" s="49">
        <v>0</v>
      </c>
      <c r="N800" s="49">
        <v>0</v>
      </c>
      <c r="O800" s="49">
        <v>0</v>
      </c>
      <c r="P800" s="49">
        <f t="shared" si="129"/>
        <v>11365085.5</v>
      </c>
      <c r="Q800" s="49">
        <f t="shared" si="128"/>
        <v>3404.3510364246345</v>
      </c>
      <c r="R800" s="49">
        <v>17870.05</v>
      </c>
      <c r="S800" s="62">
        <v>43465</v>
      </c>
    </row>
    <row r="801" spans="1:19" s="3" customFormat="1" hidden="1" x14ac:dyDescent="0.25">
      <c r="A801" s="40">
        <v>214</v>
      </c>
      <c r="B801" s="57" t="s">
        <v>606</v>
      </c>
      <c r="C801" s="58">
        <v>1978</v>
      </c>
      <c r="D801" s="40">
        <v>0</v>
      </c>
      <c r="E801" s="141" t="s">
        <v>1514</v>
      </c>
      <c r="F801" s="49" t="s">
        <v>28</v>
      </c>
      <c r="G801" s="40">
        <v>5</v>
      </c>
      <c r="H801" s="40">
        <v>4</v>
      </c>
      <c r="I801" s="60">
        <v>5335.5</v>
      </c>
      <c r="J801" s="60">
        <v>3414.9</v>
      </c>
      <c r="K801" s="40">
        <v>200</v>
      </c>
      <c r="L801" s="49">
        <v>19272550.57</v>
      </c>
      <c r="M801" s="49">
        <v>0</v>
      </c>
      <c r="N801" s="49">
        <v>0</v>
      </c>
      <c r="O801" s="49">
        <v>0</v>
      </c>
      <c r="P801" s="49">
        <f t="shared" si="129"/>
        <v>19272550.57</v>
      </c>
      <c r="Q801" s="49">
        <f t="shared" si="128"/>
        <v>5643.6646958915344</v>
      </c>
      <c r="R801" s="49">
        <v>16373.82</v>
      </c>
      <c r="S801" s="62">
        <v>43465</v>
      </c>
    </row>
    <row r="802" spans="1:19" s="3" customFormat="1" hidden="1" x14ac:dyDescent="0.25">
      <c r="A802" s="40">
        <v>215</v>
      </c>
      <c r="B802" s="57" t="s">
        <v>607</v>
      </c>
      <c r="C802" s="58">
        <v>1978</v>
      </c>
      <c r="D802" s="40">
        <v>0</v>
      </c>
      <c r="E802" s="141" t="s">
        <v>1514</v>
      </c>
      <c r="F802" s="49" t="s">
        <v>66</v>
      </c>
      <c r="G802" s="40">
        <v>5</v>
      </c>
      <c r="H802" s="40">
        <v>8</v>
      </c>
      <c r="I802" s="60">
        <v>10285.700000000001</v>
      </c>
      <c r="J802" s="60">
        <v>5468.7</v>
      </c>
      <c r="K802" s="40">
        <v>338</v>
      </c>
      <c r="L802" s="49">
        <v>13253375.609999999</v>
      </c>
      <c r="M802" s="49">
        <v>0</v>
      </c>
      <c r="N802" s="49">
        <v>0</v>
      </c>
      <c r="O802" s="49">
        <v>0</v>
      </c>
      <c r="P802" s="49">
        <f t="shared" si="129"/>
        <v>13253375.609999999</v>
      </c>
      <c r="Q802" s="49">
        <f t="shared" si="128"/>
        <v>2423.4965549399308</v>
      </c>
      <c r="R802" s="49">
        <v>17870.05</v>
      </c>
      <c r="S802" s="62">
        <v>43465</v>
      </c>
    </row>
    <row r="803" spans="1:19" s="3" customFormat="1" hidden="1" x14ac:dyDescent="0.25">
      <c r="A803" s="40">
        <v>216</v>
      </c>
      <c r="B803" s="57" t="s">
        <v>608</v>
      </c>
      <c r="C803" s="58">
        <v>1979</v>
      </c>
      <c r="D803" s="40">
        <v>0</v>
      </c>
      <c r="E803" s="141" t="s">
        <v>1514</v>
      </c>
      <c r="F803" s="49" t="s">
        <v>66</v>
      </c>
      <c r="G803" s="40">
        <v>5</v>
      </c>
      <c r="H803" s="40">
        <v>4</v>
      </c>
      <c r="I803" s="60">
        <v>5401.1</v>
      </c>
      <c r="J803" s="60">
        <v>3429.1</v>
      </c>
      <c r="K803" s="40">
        <v>195</v>
      </c>
      <c r="L803" s="49">
        <v>9778264.4299999997</v>
      </c>
      <c r="M803" s="49">
        <v>0</v>
      </c>
      <c r="N803" s="49">
        <v>0</v>
      </c>
      <c r="O803" s="49">
        <v>0</v>
      </c>
      <c r="P803" s="49">
        <f t="shared" si="129"/>
        <v>9778264.4299999997</v>
      </c>
      <c r="Q803" s="49">
        <f t="shared" si="128"/>
        <v>2851.5541774809717</v>
      </c>
      <c r="R803" s="49">
        <v>17870.05</v>
      </c>
      <c r="S803" s="62">
        <v>43465</v>
      </c>
    </row>
    <row r="804" spans="1:19" s="3" customFormat="1" hidden="1" x14ac:dyDescent="0.25">
      <c r="A804" s="40">
        <v>217</v>
      </c>
      <c r="B804" s="57" t="s">
        <v>609</v>
      </c>
      <c r="C804" s="58">
        <v>1978</v>
      </c>
      <c r="D804" s="40">
        <v>0</v>
      </c>
      <c r="E804" s="141" t="s">
        <v>1514</v>
      </c>
      <c r="F804" s="49" t="s">
        <v>66</v>
      </c>
      <c r="G804" s="40">
        <v>5</v>
      </c>
      <c r="H804" s="40">
        <v>4</v>
      </c>
      <c r="I804" s="60">
        <v>5387.6</v>
      </c>
      <c r="J804" s="60">
        <v>3362.8</v>
      </c>
      <c r="K804" s="40">
        <v>215</v>
      </c>
      <c r="L804" s="49">
        <v>9089147.6199999992</v>
      </c>
      <c r="M804" s="49">
        <v>0</v>
      </c>
      <c r="N804" s="49">
        <v>0</v>
      </c>
      <c r="O804" s="49">
        <v>0</v>
      </c>
      <c r="P804" s="49">
        <f t="shared" si="129"/>
        <v>9089147.6199999992</v>
      </c>
      <c r="Q804" s="49">
        <f t="shared" ref="Q804:Q835" si="131">L804/J804</f>
        <v>2702.8510824313071</v>
      </c>
      <c r="R804" s="49">
        <v>17870.05</v>
      </c>
      <c r="S804" s="62">
        <v>43465</v>
      </c>
    </row>
    <row r="805" spans="1:19" s="3" customFormat="1" hidden="1" x14ac:dyDescent="0.25">
      <c r="A805" s="40">
        <v>218</v>
      </c>
      <c r="B805" s="57" t="s">
        <v>610</v>
      </c>
      <c r="C805" s="58">
        <v>1976</v>
      </c>
      <c r="D805" s="40">
        <v>0</v>
      </c>
      <c r="E805" s="141" t="s">
        <v>1514</v>
      </c>
      <c r="F805" s="49" t="s">
        <v>66</v>
      </c>
      <c r="G805" s="40">
        <v>5</v>
      </c>
      <c r="H805" s="40">
        <v>8</v>
      </c>
      <c r="I805" s="60">
        <v>10490.74</v>
      </c>
      <c r="J805" s="60">
        <v>5486.14</v>
      </c>
      <c r="K805" s="40">
        <v>335</v>
      </c>
      <c r="L805" s="49">
        <v>23778827.949999999</v>
      </c>
      <c r="M805" s="49">
        <v>0</v>
      </c>
      <c r="N805" s="49">
        <v>0</v>
      </c>
      <c r="O805" s="49">
        <v>0</v>
      </c>
      <c r="P805" s="49">
        <f t="shared" si="129"/>
        <v>23778827.949999999</v>
      </c>
      <c r="Q805" s="49">
        <f t="shared" si="131"/>
        <v>4334.3458150903907</v>
      </c>
      <c r="R805" s="49">
        <v>17870.05</v>
      </c>
      <c r="S805" s="62">
        <v>43465</v>
      </c>
    </row>
    <row r="806" spans="1:19" hidden="1" x14ac:dyDescent="0.25">
      <c r="A806" s="40">
        <v>219</v>
      </c>
      <c r="B806" s="57" t="s">
        <v>208</v>
      </c>
      <c r="C806" s="58">
        <v>1975</v>
      </c>
      <c r="D806" s="40">
        <v>0</v>
      </c>
      <c r="E806" s="141" t="s">
        <v>1514</v>
      </c>
      <c r="F806" s="1" t="s">
        <v>66</v>
      </c>
      <c r="G806" s="40">
        <v>5</v>
      </c>
      <c r="H806" s="40">
        <v>6</v>
      </c>
      <c r="I806" s="60">
        <v>9108.2999999999993</v>
      </c>
      <c r="J806" s="60">
        <v>4859</v>
      </c>
      <c r="K806" s="61">
        <v>221</v>
      </c>
      <c r="L806" s="49">
        <v>7490508.0599999996</v>
      </c>
      <c r="M806" s="49">
        <v>0</v>
      </c>
      <c r="N806" s="49">
        <v>0</v>
      </c>
      <c r="O806" s="49">
        <v>0</v>
      </c>
      <c r="P806" s="49">
        <f t="shared" si="129"/>
        <v>7490508.0599999996</v>
      </c>
      <c r="Q806" s="49">
        <f t="shared" si="131"/>
        <v>1541.573998765178</v>
      </c>
      <c r="R806" s="49">
        <v>17870.05</v>
      </c>
      <c r="S806" s="62">
        <v>43465</v>
      </c>
    </row>
    <row r="807" spans="1:19" s="3" customFormat="1" hidden="1" x14ac:dyDescent="0.25">
      <c r="A807" s="40">
        <v>220</v>
      </c>
      <c r="B807" s="57" t="s">
        <v>611</v>
      </c>
      <c r="C807" s="58">
        <v>1976</v>
      </c>
      <c r="D807" s="40">
        <v>0</v>
      </c>
      <c r="E807" s="141" t="s">
        <v>1514</v>
      </c>
      <c r="F807" s="49" t="s">
        <v>66</v>
      </c>
      <c r="G807" s="40">
        <v>5</v>
      </c>
      <c r="H807" s="40">
        <v>8</v>
      </c>
      <c r="I807" s="60">
        <v>6123.9699999999993</v>
      </c>
      <c r="J807" s="60">
        <v>5466.97</v>
      </c>
      <c r="K807" s="61">
        <v>306</v>
      </c>
      <c r="L807" s="49">
        <v>23504599.899999999</v>
      </c>
      <c r="M807" s="49">
        <v>0</v>
      </c>
      <c r="N807" s="49">
        <v>0</v>
      </c>
      <c r="O807" s="49">
        <v>0</v>
      </c>
      <c r="P807" s="49">
        <f t="shared" si="129"/>
        <v>23504599.899999999</v>
      </c>
      <c r="Q807" s="49">
        <f t="shared" si="131"/>
        <v>4299.3833695813219</v>
      </c>
      <c r="R807" s="49">
        <v>17870.05</v>
      </c>
      <c r="S807" s="62">
        <v>43465</v>
      </c>
    </row>
    <row r="808" spans="1:19" s="3" customFormat="1" hidden="1" x14ac:dyDescent="0.25">
      <c r="A808" s="40">
        <v>221</v>
      </c>
      <c r="B808" s="57" t="s">
        <v>612</v>
      </c>
      <c r="C808" s="58">
        <v>1977</v>
      </c>
      <c r="D808" s="40">
        <v>0</v>
      </c>
      <c r="E808" s="141" t="s">
        <v>1514</v>
      </c>
      <c r="F808" s="49" t="s">
        <v>28</v>
      </c>
      <c r="G808" s="40">
        <v>5</v>
      </c>
      <c r="H808" s="40">
        <v>1</v>
      </c>
      <c r="I808" s="60">
        <v>1200.3</v>
      </c>
      <c r="J808" s="60">
        <v>1084.0999999999999</v>
      </c>
      <c r="K808" s="61">
        <v>43</v>
      </c>
      <c r="L808" s="49">
        <v>9512037.7899999991</v>
      </c>
      <c r="M808" s="49">
        <v>0</v>
      </c>
      <c r="N808" s="49">
        <v>0</v>
      </c>
      <c r="O808" s="49">
        <v>0</v>
      </c>
      <c r="P808" s="49">
        <f t="shared" ref="P808:P840" si="132">L808-(M808+N808+O808)</f>
        <v>9512037.7899999991</v>
      </c>
      <c r="Q808" s="49">
        <f t="shared" si="131"/>
        <v>8774.1331888202203</v>
      </c>
      <c r="R808" s="49">
        <v>16373.82</v>
      </c>
      <c r="S808" s="62">
        <v>43465</v>
      </c>
    </row>
    <row r="809" spans="1:19" s="3" customFormat="1" hidden="1" x14ac:dyDescent="0.25">
      <c r="A809" s="40">
        <v>222</v>
      </c>
      <c r="B809" s="57" t="s">
        <v>613</v>
      </c>
      <c r="C809" s="58">
        <v>1978</v>
      </c>
      <c r="D809" s="40">
        <v>0</v>
      </c>
      <c r="E809" s="141" t="s">
        <v>1514</v>
      </c>
      <c r="F809" s="49" t="s">
        <v>28</v>
      </c>
      <c r="G809" s="40">
        <v>9</v>
      </c>
      <c r="H809" s="40">
        <v>2</v>
      </c>
      <c r="I809" s="60">
        <v>9446.1200000000008</v>
      </c>
      <c r="J809" s="60">
        <v>6256.6</v>
      </c>
      <c r="K809" s="61">
        <v>492</v>
      </c>
      <c r="L809" s="49">
        <v>28505597.879999999</v>
      </c>
      <c r="M809" s="49">
        <v>0</v>
      </c>
      <c r="N809" s="49">
        <v>0</v>
      </c>
      <c r="O809" s="49">
        <v>0</v>
      </c>
      <c r="P809" s="49">
        <f t="shared" si="132"/>
        <v>28505597.879999999</v>
      </c>
      <c r="Q809" s="49">
        <f t="shared" si="131"/>
        <v>4556.0844356359676</v>
      </c>
      <c r="R809" s="49">
        <v>19736.97</v>
      </c>
      <c r="S809" s="62">
        <v>43465</v>
      </c>
    </row>
    <row r="810" spans="1:19" s="3" customFormat="1" hidden="1" x14ac:dyDescent="0.25">
      <c r="A810" s="40">
        <v>223</v>
      </c>
      <c r="B810" s="57" t="s">
        <v>614</v>
      </c>
      <c r="C810" s="58">
        <v>1977</v>
      </c>
      <c r="D810" s="40">
        <v>0</v>
      </c>
      <c r="E810" s="141" t="s">
        <v>1514</v>
      </c>
      <c r="F810" s="49" t="s">
        <v>28</v>
      </c>
      <c r="G810" s="40">
        <v>9</v>
      </c>
      <c r="H810" s="40">
        <v>2</v>
      </c>
      <c r="I810" s="60">
        <v>9438.73</v>
      </c>
      <c r="J810" s="60">
        <v>6284.75</v>
      </c>
      <c r="K810" s="61">
        <v>479</v>
      </c>
      <c r="L810" s="49">
        <v>28751724.469999999</v>
      </c>
      <c r="M810" s="49">
        <v>0</v>
      </c>
      <c r="N810" s="49">
        <v>0</v>
      </c>
      <c r="O810" s="49">
        <v>0</v>
      </c>
      <c r="P810" s="49">
        <f t="shared" si="132"/>
        <v>28751724.469999999</v>
      </c>
      <c r="Q810" s="49">
        <f t="shared" si="131"/>
        <v>4574.8398058793109</v>
      </c>
      <c r="R810" s="49">
        <v>19736.97</v>
      </c>
      <c r="S810" s="62">
        <v>43465</v>
      </c>
    </row>
    <row r="811" spans="1:19" s="3" customFormat="1" hidden="1" x14ac:dyDescent="0.25">
      <c r="A811" s="40">
        <v>224</v>
      </c>
      <c r="B811" s="57" t="s">
        <v>615</v>
      </c>
      <c r="C811" s="58">
        <v>1974</v>
      </c>
      <c r="D811" s="40">
        <v>0</v>
      </c>
      <c r="E811" s="141" t="s">
        <v>1514</v>
      </c>
      <c r="F811" s="49" t="s">
        <v>66</v>
      </c>
      <c r="G811" s="40">
        <v>5</v>
      </c>
      <c r="H811" s="40">
        <v>4</v>
      </c>
      <c r="I811" s="60">
        <v>3737.4500000000003</v>
      </c>
      <c r="J811" s="60">
        <v>3418.55</v>
      </c>
      <c r="K811" s="61">
        <v>234</v>
      </c>
      <c r="L811" s="49">
        <v>3592054.55</v>
      </c>
      <c r="M811" s="49">
        <v>0</v>
      </c>
      <c r="N811" s="49">
        <v>0</v>
      </c>
      <c r="O811" s="49">
        <v>0</v>
      </c>
      <c r="P811" s="49">
        <f t="shared" si="132"/>
        <v>3592054.55</v>
      </c>
      <c r="Q811" s="49">
        <f t="shared" si="131"/>
        <v>1050.7538430036125</v>
      </c>
      <c r="R811" s="49">
        <v>17870.05</v>
      </c>
      <c r="S811" s="62">
        <v>43465</v>
      </c>
    </row>
    <row r="812" spans="1:19" s="3" customFormat="1" hidden="1" x14ac:dyDescent="0.25">
      <c r="A812" s="40">
        <v>225</v>
      </c>
      <c r="B812" s="92" t="s">
        <v>223</v>
      </c>
      <c r="C812" s="93">
        <v>1979</v>
      </c>
      <c r="D812" s="41">
        <v>0</v>
      </c>
      <c r="E812" s="141" t="s">
        <v>1514</v>
      </c>
      <c r="F812" s="96" t="s">
        <v>66</v>
      </c>
      <c r="G812" s="41">
        <v>5</v>
      </c>
      <c r="H812" s="41">
        <v>4</v>
      </c>
      <c r="I812" s="94">
        <v>5115.8</v>
      </c>
      <c r="J812" s="94">
        <v>2647.7</v>
      </c>
      <c r="K812" s="95">
        <v>171</v>
      </c>
      <c r="L812" s="96">
        <v>7555890.9000000004</v>
      </c>
      <c r="M812" s="49">
        <v>0</v>
      </c>
      <c r="N812" s="49">
        <v>0</v>
      </c>
      <c r="O812" s="49">
        <v>0</v>
      </c>
      <c r="P812" s="49">
        <f t="shared" si="132"/>
        <v>7555890.9000000004</v>
      </c>
      <c r="Q812" s="49">
        <f t="shared" si="131"/>
        <v>2853.7564301091516</v>
      </c>
      <c r="R812" s="49">
        <v>17870.05</v>
      </c>
      <c r="S812" s="62">
        <v>43465</v>
      </c>
    </row>
    <row r="813" spans="1:19" s="3" customFormat="1" hidden="1" x14ac:dyDescent="0.25">
      <c r="A813" s="40">
        <v>226</v>
      </c>
      <c r="B813" s="57" t="s">
        <v>616</v>
      </c>
      <c r="C813" s="58">
        <v>1980</v>
      </c>
      <c r="D813" s="40">
        <v>0</v>
      </c>
      <c r="E813" s="141" t="s">
        <v>1514</v>
      </c>
      <c r="F813" s="49" t="s">
        <v>28</v>
      </c>
      <c r="G813" s="40">
        <v>5</v>
      </c>
      <c r="H813" s="40">
        <v>4</v>
      </c>
      <c r="I813" s="60">
        <v>5315.8</v>
      </c>
      <c r="J813" s="60">
        <v>2775.2</v>
      </c>
      <c r="K813" s="61">
        <v>156</v>
      </c>
      <c r="L813" s="49">
        <v>12193264.869999999</v>
      </c>
      <c r="M813" s="49">
        <v>0</v>
      </c>
      <c r="N813" s="49">
        <v>0</v>
      </c>
      <c r="O813" s="49">
        <v>0</v>
      </c>
      <c r="P813" s="49">
        <f t="shared" si="132"/>
        <v>12193264.869999999</v>
      </c>
      <c r="Q813" s="49">
        <f t="shared" si="131"/>
        <v>4393.6526628711445</v>
      </c>
      <c r="R813" s="49">
        <v>16373.82</v>
      </c>
      <c r="S813" s="62">
        <v>43465</v>
      </c>
    </row>
    <row r="814" spans="1:19" s="3" customFormat="1" hidden="1" x14ac:dyDescent="0.25">
      <c r="A814" s="40">
        <v>227</v>
      </c>
      <c r="B814" s="57" t="s">
        <v>617</v>
      </c>
      <c r="C814" s="40">
        <v>1974</v>
      </c>
      <c r="D814" s="40">
        <v>0</v>
      </c>
      <c r="E814" s="141" t="s">
        <v>1514</v>
      </c>
      <c r="F814" s="49" t="s">
        <v>66</v>
      </c>
      <c r="G814" s="40">
        <v>5</v>
      </c>
      <c r="H814" s="40">
        <v>4</v>
      </c>
      <c r="I814" s="60">
        <v>3768.8999999999996</v>
      </c>
      <c r="J814" s="60">
        <v>3466.8</v>
      </c>
      <c r="K814" s="61">
        <v>188</v>
      </c>
      <c r="L814" s="49">
        <v>736886.62</v>
      </c>
      <c r="M814" s="49">
        <v>0</v>
      </c>
      <c r="N814" s="49">
        <v>0</v>
      </c>
      <c r="O814" s="49">
        <v>0</v>
      </c>
      <c r="P814" s="49">
        <f t="shared" si="132"/>
        <v>736886.62</v>
      </c>
      <c r="Q814" s="49">
        <f t="shared" si="131"/>
        <v>212.55527287412022</v>
      </c>
      <c r="R814" s="49">
        <v>17870.05</v>
      </c>
      <c r="S814" s="62">
        <v>43465</v>
      </c>
    </row>
    <row r="815" spans="1:19" s="3" customFormat="1" hidden="1" x14ac:dyDescent="0.25">
      <c r="A815" s="40">
        <v>228</v>
      </c>
      <c r="B815" s="57" t="s">
        <v>618</v>
      </c>
      <c r="C815" s="58">
        <v>1978</v>
      </c>
      <c r="D815" s="40">
        <v>0</v>
      </c>
      <c r="E815" s="141" t="s">
        <v>1514</v>
      </c>
      <c r="F815" s="49" t="s">
        <v>28</v>
      </c>
      <c r="G815" s="40">
        <v>5</v>
      </c>
      <c r="H815" s="40">
        <v>1</v>
      </c>
      <c r="I815" s="60">
        <v>1056.6000000000001</v>
      </c>
      <c r="J815" s="60">
        <v>944.4</v>
      </c>
      <c r="K815" s="61">
        <v>24</v>
      </c>
      <c r="L815" s="143">
        <v>5394604.6799999997</v>
      </c>
      <c r="M815" s="49">
        <v>0</v>
      </c>
      <c r="N815" s="49">
        <v>0</v>
      </c>
      <c r="O815" s="49">
        <v>0</v>
      </c>
      <c r="P815" s="49">
        <f t="shared" si="132"/>
        <v>5394604.6799999997</v>
      </c>
      <c r="Q815" s="49">
        <f t="shared" si="131"/>
        <v>5712.2031766200762</v>
      </c>
      <c r="R815" s="49">
        <v>16373.82</v>
      </c>
      <c r="S815" s="62">
        <v>43465</v>
      </c>
    </row>
    <row r="816" spans="1:19" s="3" customFormat="1" hidden="1" x14ac:dyDescent="0.25">
      <c r="A816" s="40">
        <v>229</v>
      </c>
      <c r="B816" s="57" t="s">
        <v>619</v>
      </c>
      <c r="C816" s="58">
        <v>1974</v>
      </c>
      <c r="D816" s="40">
        <v>0</v>
      </c>
      <c r="E816" s="141" t="s">
        <v>1514</v>
      </c>
      <c r="F816" s="49" t="s">
        <v>66</v>
      </c>
      <c r="G816" s="40">
        <v>5</v>
      </c>
      <c r="H816" s="40">
        <v>4</v>
      </c>
      <c r="I816" s="60">
        <v>3689.2</v>
      </c>
      <c r="J816" s="60">
        <v>3343.7</v>
      </c>
      <c r="K816" s="61">
        <v>207</v>
      </c>
      <c r="L816" s="39">
        <v>696941.65</v>
      </c>
      <c r="M816" s="49">
        <v>0</v>
      </c>
      <c r="N816" s="49">
        <v>0</v>
      </c>
      <c r="O816" s="49">
        <v>0</v>
      </c>
      <c r="P816" s="49">
        <f t="shared" si="132"/>
        <v>696941.65</v>
      </c>
      <c r="Q816" s="49">
        <f t="shared" si="131"/>
        <v>208.4342644375991</v>
      </c>
      <c r="R816" s="49">
        <v>17870.05</v>
      </c>
      <c r="S816" s="62">
        <v>43465</v>
      </c>
    </row>
    <row r="817" spans="1:19" s="3" customFormat="1" hidden="1" x14ac:dyDescent="0.25">
      <c r="A817" s="40">
        <v>230</v>
      </c>
      <c r="B817" s="57" t="s">
        <v>620</v>
      </c>
      <c r="C817" s="40">
        <v>1977</v>
      </c>
      <c r="D817" s="40">
        <v>0</v>
      </c>
      <c r="E817" s="141" t="s">
        <v>1514</v>
      </c>
      <c r="F817" s="49" t="s">
        <v>28</v>
      </c>
      <c r="G817" s="40">
        <v>5</v>
      </c>
      <c r="H817" s="40">
        <v>6</v>
      </c>
      <c r="I817" s="60">
        <v>7456</v>
      </c>
      <c r="J817" s="60">
        <v>3846.4</v>
      </c>
      <c r="K817" s="40">
        <v>232</v>
      </c>
      <c r="L817" s="49">
        <v>32695186.449999999</v>
      </c>
      <c r="M817" s="49">
        <v>0</v>
      </c>
      <c r="N817" s="49">
        <v>0</v>
      </c>
      <c r="O817" s="49">
        <v>0</v>
      </c>
      <c r="P817" s="49">
        <f t="shared" si="132"/>
        <v>32695186.449999999</v>
      </c>
      <c r="Q817" s="49">
        <f t="shared" si="131"/>
        <v>8500.2044639143096</v>
      </c>
      <c r="R817" s="49">
        <v>16373.82</v>
      </c>
      <c r="S817" s="62">
        <v>43465</v>
      </c>
    </row>
    <row r="818" spans="1:19" s="3" customFormat="1" hidden="1" x14ac:dyDescent="0.25">
      <c r="A818" s="40">
        <v>231</v>
      </c>
      <c r="B818" s="57" t="s">
        <v>621</v>
      </c>
      <c r="C818" s="58">
        <v>1979</v>
      </c>
      <c r="D818" s="40">
        <v>0</v>
      </c>
      <c r="E818" s="141" t="s">
        <v>1514</v>
      </c>
      <c r="F818" s="49" t="s">
        <v>66</v>
      </c>
      <c r="G818" s="40">
        <v>5</v>
      </c>
      <c r="H818" s="40">
        <v>6</v>
      </c>
      <c r="I818" s="60">
        <v>7528.6</v>
      </c>
      <c r="J818" s="60">
        <v>4013.3</v>
      </c>
      <c r="K818" s="61">
        <v>226</v>
      </c>
      <c r="L818" s="49">
        <v>21207326.16</v>
      </c>
      <c r="M818" s="49">
        <v>0</v>
      </c>
      <c r="N818" s="49">
        <v>0</v>
      </c>
      <c r="O818" s="49">
        <v>0</v>
      </c>
      <c r="P818" s="49">
        <f t="shared" si="132"/>
        <v>21207326.16</v>
      </c>
      <c r="Q818" s="49">
        <f t="shared" si="131"/>
        <v>5284.2613709416191</v>
      </c>
      <c r="R818" s="49">
        <v>17870.05</v>
      </c>
      <c r="S818" s="62">
        <v>43465</v>
      </c>
    </row>
    <row r="819" spans="1:19" s="3" customFormat="1" hidden="1" x14ac:dyDescent="0.25">
      <c r="A819" s="40">
        <v>232</v>
      </c>
      <c r="B819" s="57" t="s">
        <v>622</v>
      </c>
      <c r="C819" s="58">
        <v>1976</v>
      </c>
      <c r="D819" s="40">
        <v>0</v>
      </c>
      <c r="E819" s="141" t="s">
        <v>1514</v>
      </c>
      <c r="F819" s="49" t="s">
        <v>66</v>
      </c>
      <c r="G819" s="40">
        <v>5</v>
      </c>
      <c r="H819" s="40">
        <v>4</v>
      </c>
      <c r="I819" s="60">
        <v>6396.2</v>
      </c>
      <c r="J819" s="60">
        <v>3317.7</v>
      </c>
      <c r="K819" s="40">
        <v>211</v>
      </c>
      <c r="L819" s="49">
        <v>17838872</v>
      </c>
      <c r="M819" s="49">
        <v>0</v>
      </c>
      <c r="N819" s="49">
        <v>0</v>
      </c>
      <c r="O819" s="49">
        <v>0</v>
      </c>
      <c r="P819" s="49">
        <f t="shared" si="132"/>
        <v>17838872</v>
      </c>
      <c r="Q819" s="49">
        <f t="shared" si="131"/>
        <v>5376.8791632757639</v>
      </c>
      <c r="R819" s="49">
        <v>17870.05</v>
      </c>
      <c r="S819" s="62">
        <v>43465</v>
      </c>
    </row>
    <row r="820" spans="1:19" s="3" customFormat="1" hidden="1" x14ac:dyDescent="0.25">
      <c r="A820" s="40">
        <v>233</v>
      </c>
      <c r="B820" s="57" t="s">
        <v>623</v>
      </c>
      <c r="C820" s="58">
        <v>1979</v>
      </c>
      <c r="D820" s="40">
        <v>0</v>
      </c>
      <c r="E820" s="141" t="s">
        <v>1514</v>
      </c>
      <c r="F820" s="49" t="s">
        <v>28</v>
      </c>
      <c r="G820" s="40">
        <v>5</v>
      </c>
      <c r="H820" s="40">
        <v>6</v>
      </c>
      <c r="I820" s="60">
        <v>6972.05</v>
      </c>
      <c r="J820" s="60">
        <v>4202.25</v>
      </c>
      <c r="K820" s="40">
        <v>222</v>
      </c>
      <c r="L820" s="49">
        <v>52197152.890000001</v>
      </c>
      <c r="M820" s="49">
        <v>0</v>
      </c>
      <c r="N820" s="49">
        <v>0</v>
      </c>
      <c r="O820" s="49">
        <v>0</v>
      </c>
      <c r="P820" s="49">
        <f t="shared" si="132"/>
        <v>52197152.890000001</v>
      </c>
      <c r="Q820" s="49">
        <f t="shared" si="131"/>
        <v>12421.23930989351</v>
      </c>
      <c r="R820" s="49">
        <v>16373.82</v>
      </c>
      <c r="S820" s="62">
        <v>43465</v>
      </c>
    </row>
    <row r="821" spans="1:19" s="3" customFormat="1" hidden="1" x14ac:dyDescent="0.25">
      <c r="A821" s="40">
        <v>234</v>
      </c>
      <c r="B821" s="57" t="s">
        <v>624</v>
      </c>
      <c r="C821" s="58">
        <v>1976</v>
      </c>
      <c r="D821" s="40">
        <v>0</v>
      </c>
      <c r="E821" s="141" t="s">
        <v>1514</v>
      </c>
      <c r="F821" s="49" t="s">
        <v>28</v>
      </c>
      <c r="G821" s="40">
        <v>5</v>
      </c>
      <c r="H821" s="40">
        <v>4</v>
      </c>
      <c r="I821" s="60">
        <v>5449.5</v>
      </c>
      <c r="J821" s="60">
        <v>3430.4</v>
      </c>
      <c r="K821" s="40">
        <v>176</v>
      </c>
      <c r="L821" s="49">
        <v>20660191.25</v>
      </c>
      <c r="M821" s="49">
        <v>0</v>
      </c>
      <c r="N821" s="49">
        <v>0</v>
      </c>
      <c r="O821" s="49">
        <v>0</v>
      </c>
      <c r="P821" s="49">
        <f t="shared" si="132"/>
        <v>20660191.25</v>
      </c>
      <c r="Q821" s="49">
        <f t="shared" si="131"/>
        <v>6022.6770201725749</v>
      </c>
      <c r="R821" s="49">
        <v>16373.82</v>
      </c>
      <c r="S821" s="62">
        <v>43465</v>
      </c>
    </row>
    <row r="822" spans="1:19" s="3" customFormat="1" hidden="1" x14ac:dyDescent="0.25">
      <c r="A822" s="40">
        <v>235</v>
      </c>
      <c r="B822" s="57" t="s">
        <v>625</v>
      </c>
      <c r="C822" s="58">
        <v>1976</v>
      </c>
      <c r="D822" s="40">
        <v>0</v>
      </c>
      <c r="E822" s="141" t="s">
        <v>1514</v>
      </c>
      <c r="F822" s="49" t="s">
        <v>28</v>
      </c>
      <c r="G822" s="40">
        <v>5</v>
      </c>
      <c r="H822" s="40">
        <v>4</v>
      </c>
      <c r="I822" s="60">
        <v>5341.8</v>
      </c>
      <c r="J822" s="60">
        <v>3373.1</v>
      </c>
      <c r="K822" s="40">
        <v>186</v>
      </c>
      <c r="L822" s="49">
        <v>15788542.65</v>
      </c>
      <c r="M822" s="49">
        <v>0</v>
      </c>
      <c r="N822" s="49">
        <v>0</v>
      </c>
      <c r="O822" s="49">
        <v>0</v>
      </c>
      <c r="P822" s="49">
        <f t="shared" si="132"/>
        <v>15788542.65</v>
      </c>
      <c r="Q822" s="49">
        <f t="shared" si="131"/>
        <v>4680.7217841155025</v>
      </c>
      <c r="R822" s="49">
        <v>16373.82</v>
      </c>
      <c r="S822" s="62">
        <v>43465</v>
      </c>
    </row>
    <row r="823" spans="1:19" s="3" customFormat="1" hidden="1" x14ac:dyDescent="0.25">
      <c r="A823" s="40">
        <v>236</v>
      </c>
      <c r="B823" s="57" t="s">
        <v>626</v>
      </c>
      <c r="C823" s="58">
        <v>1977</v>
      </c>
      <c r="D823" s="40">
        <v>0</v>
      </c>
      <c r="E823" s="141" t="s">
        <v>1514</v>
      </c>
      <c r="F823" s="49" t="s">
        <v>28</v>
      </c>
      <c r="G823" s="40">
        <v>5</v>
      </c>
      <c r="H823" s="40">
        <v>4</v>
      </c>
      <c r="I823" s="60">
        <v>5449.8</v>
      </c>
      <c r="J823" s="60">
        <v>3417.6</v>
      </c>
      <c r="K823" s="40">
        <v>154</v>
      </c>
      <c r="L823" s="49">
        <v>21223584.550000001</v>
      </c>
      <c r="M823" s="49">
        <v>0</v>
      </c>
      <c r="N823" s="49">
        <v>0</v>
      </c>
      <c r="O823" s="49">
        <v>0</v>
      </c>
      <c r="P823" s="49">
        <f t="shared" si="132"/>
        <v>21223584.550000001</v>
      </c>
      <c r="Q823" s="49">
        <f t="shared" si="131"/>
        <v>6210.0844305945693</v>
      </c>
      <c r="R823" s="49">
        <v>16373.82</v>
      </c>
      <c r="S823" s="62">
        <v>43465</v>
      </c>
    </row>
    <row r="824" spans="1:19" s="3" customFormat="1" hidden="1" x14ac:dyDescent="0.25">
      <c r="A824" s="40">
        <v>237</v>
      </c>
      <c r="B824" s="57" t="s">
        <v>627</v>
      </c>
      <c r="C824" s="58">
        <v>1977</v>
      </c>
      <c r="D824" s="40">
        <v>0</v>
      </c>
      <c r="E824" s="141" t="s">
        <v>1514</v>
      </c>
      <c r="F824" s="49" t="s">
        <v>28</v>
      </c>
      <c r="G824" s="40">
        <v>5</v>
      </c>
      <c r="H824" s="40">
        <v>4</v>
      </c>
      <c r="I824" s="60">
        <v>5454.7</v>
      </c>
      <c r="J824" s="60">
        <v>3405.5</v>
      </c>
      <c r="K824" s="40">
        <v>225</v>
      </c>
      <c r="L824" s="49">
        <v>23778924.969999999</v>
      </c>
      <c r="M824" s="49">
        <v>0</v>
      </c>
      <c r="N824" s="49">
        <v>0</v>
      </c>
      <c r="O824" s="49">
        <v>0</v>
      </c>
      <c r="P824" s="49">
        <f t="shared" si="132"/>
        <v>23778924.969999999</v>
      </c>
      <c r="Q824" s="49">
        <f t="shared" si="131"/>
        <v>6982.5062310967551</v>
      </c>
      <c r="R824" s="49">
        <v>16373.82</v>
      </c>
      <c r="S824" s="62">
        <v>43465</v>
      </c>
    </row>
    <row r="825" spans="1:19" s="3" customFormat="1" hidden="1" x14ac:dyDescent="0.25">
      <c r="A825" s="40">
        <v>238</v>
      </c>
      <c r="B825" s="57" t="s">
        <v>628</v>
      </c>
      <c r="C825" s="58">
        <v>1979</v>
      </c>
      <c r="D825" s="40">
        <v>0</v>
      </c>
      <c r="E825" s="141" t="s">
        <v>1514</v>
      </c>
      <c r="F825" s="49" t="s">
        <v>28</v>
      </c>
      <c r="G825" s="40">
        <v>5</v>
      </c>
      <c r="H825" s="40">
        <v>1</v>
      </c>
      <c r="I825" s="60">
        <v>1717.9</v>
      </c>
      <c r="J825" s="60">
        <v>1038.2</v>
      </c>
      <c r="K825" s="40">
        <v>45</v>
      </c>
      <c r="L825" s="49">
        <v>10905860.82</v>
      </c>
      <c r="M825" s="49">
        <v>0</v>
      </c>
      <c r="N825" s="49">
        <v>0</v>
      </c>
      <c r="O825" s="49">
        <v>0</v>
      </c>
      <c r="P825" s="49">
        <f t="shared" si="132"/>
        <v>10905860.82</v>
      </c>
      <c r="Q825" s="49">
        <f t="shared" si="131"/>
        <v>10504.585648237333</v>
      </c>
      <c r="R825" s="49">
        <v>16373.82</v>
      </c>
      <c r="S825" s="62">
        <v>43465</v>
      </c>
    </row>
    <row r="826" spans="1:19" s="3" customFormat="1" hidden="1" x14ac:dyDescent="0.25">
      <c r="A826" s="40">
        <v>239</v>
      </c>
      <c r="B826" s="57" t="s">
        <v>629</v>
      </c>
      <c r="C826" s="58">
        <v>1976</v>
      </c>
      <c r="D826" s="40">
        <v>0</v>
      </c>
      <c r="E826" s="141" t="s">
        <v>1514</v>
      </c>
      <c r="F826" s="49" t="s">
        <v>28</v>
      </c>
      <c r="G826" s="40">
        <v>5</v>
      </c>
      <c r="H826" s="40">
        <v>4</v>
      </c>
      <c r="I826" s="60">
        <v>5478.3</v>
      </c>
      <c r="J826" s="60">
        <v>3451.9</v>
      </c>
      <c r="K826" s="40">
        <v>208</v>
      </c>
      <c r="L826" s="49">
        <v>13342176.460000001</v>
      </c>
      <c r="M826" s="49">
        <v>0</v>
      </c>
      <c r="N826" s="49">
        <v>0</v>
      </c>
      <c r="O826" s="49">
        <v>0</v>
      </c>
      <c r="P826" s="49">
        <f t="shared" si="132"/>
        <v>13342176.460000001</v>
      </c>
      <c r="Q826" s="49">
        <f t="shared" si="131"/>
        <v>3865.1688809061679</v>
      </c>
      <c r="R826" s="49">
        <v>16373.82</v>
      </c>
      <c r="S826" s="62">
        <v>43465</v>
      </c>
    </row>
    <row r="827" spans="1:19" s="3" customFormat="1" hidden="1" x14ac:dyDescent="0.25">
      <c r="A827" s="40">
        <v>240</v>
      </c>
      <c r="B827" s="57" t="s">
        <v>630</v>
      </c>
      <c r="C827" s="58">
        <v>1978</v>
      </c>
      <c r="D827" s="40">
        <v>0</v>
      </c>
      <c r="E827" s="141" t="s">
        <v>1514</v>
      </c>
      <c r="F827" s="49" t="s">
        <v>66</v>
      </c>
      <c r="G827" s="40">
        <v>5</v>
      </c>
      <c r="H827" s="40">
        <v>4</v>
      </c>
      <c r="I827" s="60">
        <v>6348.5</v>
      </c>
      <c r="J827" s="60">
        <v>3318.9</v>
      </c>
      <c r="K827" s="40">
        <v>202</v>
      </c>
      <c r="L827" s="49">
        <v>13482889.689999999</v>
      </c>
      <c r="M827" s="49">
        <v>0</v>
      </c>
      <c r="N827" s="49">
        <v>0</v>
      </c>
      <c r="O827" s="49">
        <v>0</v>
      </c>
      <c r="P827" s="49">
        <f t="shared" si="132"/>
        <v>13482889.689999999</v>
      </c>
      <c r="Q827" s="49">
        <f t="shared" si="131"/>
        <v>4062.4573473138689</v>
      </c>
      <c r="R827" s="49">
        <v>17870.05</v>
      </c>
      <c r="S827" s="62">
        <v>43465</v>
      </c>
    </row>
    <row r="828" spans="1:19" s="3" customFormat="1" hidden="1" x14ac:dyDescent="0.25">
      <c r="A828" s="40">
        <v>241</v>
      </c>
      <c r="B828" s="57" t="s">
        <v>631</v>
      </c>
      <c r="C828" s="58">
        <v>1978</v>
      </c>
      <c r="D828" s="40">
        <v>0</v>
      </c>
      <c r="E828" s="141" t="s">
        <v>1514</v>
      </c>
      <c r="F828" s="49" t="s">
        <v>28</v>
      </c>
      <c r="G828" s="40">
        <v>5</v>
      </c>
      <c r="H828" s="40">
        <v>4</v>
      </c>
      <c r="I828" s="60">
        <v>5495.7</v>
      </c>
      <c r="J828" s="60">
        <v>3477.1</v>
      </c>
      <c r="K828" s="40">
        <v>207</v>
      </c>
      <c r="L828" s="49">
        <v>26049615.239999998</v>
      </c>
      <c r="M828" s="49">
        <v>0</v>
      </c>
      <c r="N828" s="49">
        <v>0</v>
      </c>
      <c r="O828" s="49">
        <v>0</v>
      </c>
      <c r="P828" s="49">
        <f t="shared" si="132"/>
        <v>26049615.239999998</v>
      </c>
      <c r="Q828" s="49">
        <f t="shared" si="131"/>
        <v>7491.7647579879786</v>
      </c>
      <c r="R828" s="49">
        <v>16373.82</v>
      </c>
      <c r="S828" s="62">
        <v>43465</v>
      </c>
    </row>
    <row r="829" spans="1:19" s="3" customFormat="1" hidden="1" x14ac:dyDescent="0.25">
      <c r="A829" s="40">
        <v>242</v>
      </c>
      <c r="B829" s="92" t="s">
        <v>1492</v>
      </c>
      <c r="C829" s="93">
        <v>1972</v>
      </c>
      <c r="D829" s="41">
        <v>0</v>
      </c>
      <c r="E829" s="141" t="s">
        <v>1514</v>
      </c>
      <c r="F829" s="96" t="s">
        <v>28</v>
      </c>
      <c r="G829" s="41">
        <v>5</v>
      </c>
      <c r="H829" s="41">
        <v>1</v>
      </c>
      <c r="I829" s="94">
        <v>1691.7</v>
      </c>
      <c r="J829" s="94">
        <v>1494.3</v>
      </c>
      <c r="K829" s="41">
        <v>86</v>
      </c>
      <c r="L829" s="96">
        <v>2830547.89</v>
      </c>
      <c r="M829" s="49">
        <v>0</v>
      </c>
      <c r="N829" s="49">
        <v>0</v>
      </c>
      <c r="O829" s="49">
        <v>0</v>
      </c>
      <c r="P829" s="49">
        <f t="shared" si="132"/>
        <v>2830547.89</v>
      </c>
      <c r="Q829" s="49">
        <f t="shared" si="131"/>
        <v>1894.2300006692099</v>
      </c>
      <c r="R829" s="49">
        <v>16373.82</v>
      </c>
      <c r="S829" s="62">
        <v>43465</v>
      </c>
    </row>
    <row r="830" spans="1:19" s="116" customFormat="1" ht="12.75" hidden="1" customHeight="1" x14ac:dyDescent="0.25">
      <c r="A830" s="40">
        <v>243</v>
      </c>
      <c r="B830" s="57" t="s">
        <v>255</v>
      </c>
      <c r="C830" s="58">
        <v>1974</v>
      </c>
      <c r="D830" s="40">
        <v>0</v>
      </c>
      <c r="E830" s="141" t="s">
        <v>1514</v>
      </c>
      <c r="F830" s="1" t="s">
        <v>66</v>
      </c>
      <c r="G830" s="40">
        <v>5</v>
      </c>
      <c r="H830" s="40">
        <v>8</v>
      </c>
      <c r="I830" s="60">
        <v>11581.75</v>
      </c>
      <c r="J830" s="60">
        <v>6122.6</v>
      </c>
      <c r="K830" s="61">
        <v>347</v>
      </c>
      <c r="L830" s="49">
        <v>586753.23</v>
      </c>
      <c r="M830" s="49">
        <v>0</v>
      </c>
      <c r="N830" s="49">
        <v>0</v>
      </c>
      <c r="O830" s="49">
        <v>0</v>
      </c>
      <c r="P830" s="49">
        <f t="shared" si="132"/>
        <v>586753.23</v>
      </c>
      <c r="Q830" s="49">
        <f t="shared" si="131"/>
        <v>95.833996994740787</v>
      </c>
      <c r="R830" s="49">
        <v>16848.400000000001</v>
      </c>
      <c r="S830" s="62">
        <v>43465</v>
      </c>
    </row>
    <row r="831" spans="1:19" s="3" customFormat="1" hidden="1" x14ac:dyDescent="0.25">
      <c r="A831" s="40">
        <v>244</v>
      </c>
      <c r="B831" s="92" t="s">
        <v>1485</v>
      </c>
      <c r="C831" s="93">
        <v>1987</v>
      </c>
      <c r="D831" s="41">
        <v>0</v>
      </c>
      <c r="E831" s="141" t="s">
        <v>1514</v>
      </c>
      <c r="F831" s="49" t="s">
        <v>66</v>
      </c>
      <c r="G831" s="41">
        <v>9</v>
      </c>
      <c r="H831" s="41">
        <v>6</v>
      </c>
      <c r="I831" s="94">
        <v>20961.099999999999</v>
      </c>
      <c r="J831" s="94">
        <v>13278.4</v>
      </c>
      <c r="K831" s="41">
        <v>633</v>
      </c>
      <c r="L831" s="96">
        <v>1296934.6499999999</v>
      </c>
      <c r="M831" s="49">
        <v>0</v>
      </c>
      <c r="N831" s="49">
        <v>0</v>
      </c>
      <c r="O831" s="49">
        <v>0</v>
      </c>
      <c r="P831" s="49">
        <f t="shared" si="132"/>
        <v>1296934.6499999999</v>
      </c>
      <c r="Q831" s="49">
        <f t="shared" si="131"/>
        <v>97.672509489095063</v>
      </c>
      <c r="R831" s="96">
        <v>19740.84</v>
      </c>
      <c r="S831" s="62">
        <v>43465</v>
      </c>
    </row>
    <row r="832" spans="1:19" s="3" customFormat="1" hidden="1" x14ac:dyDescent="0.25">
      <c r="A832" s="40">
        <v>245</v>
      </c>
      <c r="B832" s="92" t="s">
        <v>258</v>
      </c>
      <c r="C832" s="93">
        <v>1974</v>
      </c>
      <c r="D832" s="41">
        <v>0</v>
      </c>
      <c r="E832" s="141" t="s">
        <v>1514</v>
      </c>
      <c r="F832" s="96" t="s">
        <v>28</v>
      </c>
      <c r="G832" s="41">
        <v>9</v>
      </c>
      <c r="H832" s="41">
        <v>1</v>
      </c>
      <c r="I832" s="94">
        <v>3470</v>
      </c>
      <c r="J832" s="94">
        <v>2194.9</v>
      </c>
      <c r="K832" s="95">
        <v>94</v>
      </c>
      <c r="L832" s="96">
        <v>4281136.0999999996</v>
      </c>
      <c r="M832" s="49">
        <v>0</v>
      </c>
      <c r="N832" s="49">
        <v>0</v>
      </c>
      <c r="O832" s="49">
        <v>0</v>
      </c>
      <c r="P832" s="49">
        <f t="shared" si="132"/>
        <v>4281136.0999999996</v>
      </c>
      <c r="Q832" s="49">
        <f t="shared" si="131"/>
        <v>1950.492550913481</v>
      </c>
      <c r="R832" s="49">
        <v>19736.97</v>
      </c>
      <c r="S832" s="62">
        <v>43465</v>
      </c>
    </row>
    <row r="833" spans="1:19" s="3" customFormat="1" hidden="1" x14ac:dyDescent="0.25">
      <c r="A833" s="40">
        <v>246</v>
      </c>
      <c r="B833" s="57" t="s">
        <v>632</v>
      </c>
      <c r="C833" s="58">
        <v>1976</v>
      </c>
      <c r="D833" s="40">
        <v>0</v>
      </c>
      <c r="E833" s="141" t="s">
        <v>1514</v>
      </c>
      <c r="F833" s="1" t="s">
        <v>28</v>
      </c>
      <c r="G833" s="40">
        <v>5</v>
      </c>
      <c r="H833" s="40">
        <v>4</v>
      </c>
      <c r="I833" s="60">
        <v>3763.7000000000003</v>
      </c>
      <c r="J833" s="60">
        <v>3455.4</v>
      </c>
      <c r="K833" s="61">
        <v>212</v>
      </c>
      <c r="L833" s="49">
        <v>10962603.689999999</v>
      </c>
      <c r="M833" s="49">
        <v>0</v>
      </c>
      <c r="N833" s="49">
        <v>0</v>
      </c>
      <c r="O833" s="49">
        <v>0</v>
      </c>
      <c r="P833" s="49">
        <f t="shared" si="132"/>
        <v>10962603.689999999</v>
      </c>
      <c r="Q833" s="49">
        <f t="shared" si="131"/>
        <v>3172.600477513457</v>
      </c>
      <c r="R833" s="49">
        <v>16373.82</v>
      </c>
      <c r="S833" s="62">
        <v>43465</v>
      </c>
    </row>
    <row r="834" spans="1:19" s="3" customFormat="1" hidden="1" x14ac:dyDescent="0.25">
      <c r="A834" s="40">
        <v>247</v>
      </c>
      <c r="B834" s="57" t="s">
        <v>633</v>
      </c>
      <c r="C834" s="58">
        <v>1980</v>
      </c>
      <c r="D834" s="40">
        <v>0</v>
      </c>
      <c r="E834" s="141" t="s">
        <v>1514</v>
      </c>
      <c r="F834" s="49" t="s">
        <v>28</v>
      </c>
      <c r="G834" s="40">
        <v>5</v>
      </c>
      <c r="H834" s="40">
        <v>1</v>
      </c>
      <c r="I834" s="60">
        <v>1180.9000000000001</v>
      </c>
      <c r="J834" s="60">
        <v>723</v>
      </c>
      <c r="K834" s="40">
        <v>35</v>
      </c>
      <c r="L834" s="49">
        <v>2028706.49</v>
      </c>
      <c r="M834" s="49">
        <v>0</v>
      </c>
      <c r="N834" s="49">
        <v>0</v>
      </c>
      <c r="O834" s="49">
        <v>0</v>
      </c>
      <c r="P834" s="49">
        <f t="shared" si="132"/>
        <v>2028706.49</v>
      </c>
      <c r="Q834" s="49">
        <f t="shared" si="131"/>
        <v>2805.9564177040111</v>
      </c>
      <c r="R834" s="49">
        <v>16373.82</v>
      </c>
      <c r="S834" s="62">
        <v>43465</v>
      </c>
    </row>
    <row r="835" spans="1:19" s="3" customFormat="1" hidden="1" x14ac:dyDescent="0.25">
      <c r="A835" s="40">
        <v>248</v>
      </c>
      <c r="B835" s="57" t="s">
        <v>634</v>
      </c>
      <c r="C835" s="58">
        <v>1977</v>
      </c>
      <c r="D835" s="40">
        <v>0</v>
      </c>
      <c r="E835" s="141" t="s">
        <v>1514</v>
      </c>
      <c r="F835" s="49" t="s">
        <v>28</v>
      </c>
      <c r="G835" s="40">
        <v>3</v>
      </c>
      <c r="H835" s="40">
        <v>1</v>
      </c>
      <c r="I835" s="60">
        <v>983.5</v>
      </c>
      <c r="J835" s="60">
        <v>830.1</v>
      </c>
      <c r="K835" s="61">
        <v>55</v>
      </c>
      <c r="L835" s="49">
        <v>4537489.7</v>
      </c>
      <c r="M835" s="49">
        <v>0</v>
      </c>
      <c r="N835" s="49">
        <v>0</v>
      </c>
      <c r="O835" s="49">
        <v>0</v>
      </c>
      <c r="P835" s="49">
        <f t="shared" si="132"/>
        <v>4537489.7</v>
      </c>
      <c r="Q835" s="49">
        <f t="shared" si="131"/>
        <v>5466.1964823515236</v>
      </c>
      <c r="R835" s="49">
        <v>16373.82</v>
      </c>
      <c r="S835" s="62">
        <v>43465</v>
      </c>
    </row>
    <row r="836" spans="1:19" s="3" customFormat="1" hidden="1" x14ac:dyDescent="0.25">
      <c r="A836" s="40">
        <v>249</v>
      </c>
      <c r="B836" s="57" t="s">
        <v>635</v>
      </c>
      <c r="C836" s="58">
        <v>1977</v>
      </c>
      <c r="D836" s="40">
        <v>0</v>
      </c>
      <c r="E836" s="141" t="s">
        <v>1514</v>
      </c>
      <c r="F836" s="49" t="s">
        <v>28</v>
      </c>
      <c r="G836" s="40">
        <v>3</v>
      </c>
      <c r="H836" s="40">
        <v>1</v>
      </c>
      <c r="I836" s="60">
        <v>988.9</v>
      </c>
      <c r="J836" s="60">
        <v>835.5</v>
      </c>
      <c r="K836" s="61">
        <v>57</v>
      </c>
      <c r="L836" s="49">
        <v>6359968.29</v>
      </c>
      <c r="M836" s="49">
        <v>0</v>
      </c>
      <c r="N836" s="49">
        <v>0</v>
      </c>
      <c r="O836" s="49">
        <v>0</v>
      </c>
      <c r="P836" s="49">
        <f t="shared" si="132"/>
        <v>6359968.29</v>
      </c>
      <c r="Q836" s="49">
        <f t="shared" ref="Q836:Q841" si="133">L836/J836</f>
        <v>7612.1703052064631</v>
      </c>
      <c r="R836" s="49">
        <v>16373.82</v>
      </c>
      <c r="S836" s="62">
        <v>43465</v>
      </c>
    </row>
    <row r="837" spans="1:19" s="3" customFormat="1" hidden="1" x14ac:dyDescent="0.25">
      <c r="A837" s="40">
        <v>250</v>
      </c>
      <c r="B837" s="92" t="s">
        <v>1493</v>
      </c>
      <c r="C837" s="93">
        <v>1979</v>
      </c>
      <c r="D837" s="41">
        <v>0</v>
      </c>
      <c r="E837" s="141" t="s">
        <v>1514</v>
      </c>
      <c r="F837" s="96" t="s">
        <v>66</v>
      </c>
      <c r="G837" s="41">
        <v>5</v>
      </c>
      <c r="H837" s="41">
        <v>4</v>
      </c>
      <c r="I837" s="94">
        <v>6382.5</v>
      </c>
      <c r="J837" s="94">
        <v>3359.2</v>
      </c>
      <c r="K837" s="95">
        <v>178</v>
      </c>
      <c r="L837" s="96">
        <v>6851124.71</v>
      </c>
      <c r="M837" s="49">
        <v>0</v>
      </c>
      <c r="N837" s="49">
        <v>0</v>
      </c>
      <c r="O837" s="49">
        <v>0</v>
      </c>
      <c r="P837" s="49">
        <f t="shared" si="132"/>
        <v>6851124.71</v>
      </c>
      <c r="Q837" s="49">
        <f t="shared" si="133"/>
        <v>2039.5108091212194</v>
      </c>
      <c r="R837" s="49">
        <v>17870.05</v>
      </c>
      <c r="S837" s="62">
        <v>43465</v>
      </c>
    </row>
    <row r="838" spans="1:19" s="3" customFormat="1" hidden="1" x14ac:dyDescent="0.25">
      <c r="A838" s="40">
        <v>251</v>
      </c>
      <c r="B838" s="57" t="s">
        <v>636</v>
      </c>
      <c r="C838" s="58">
        <v>1979</v>
      </c>
      <c r="D838" s="40">
        <v>0</v>
      </c>
      <c r="E838" s="141" t="s">
        <v>1514</v>
      </c>
      <c r="F838" s="49" t="s">
        <v>66</v>
      </c>
      <c r="G838" s="40">
        <v>5</v>
      </c>
      <c r="H838" s="40">
        <v>6</v>
      </c>
      <c r="I838" s="60">
        <v>8736</v>
      </c>
      <c r="J838" s="60">
        <v>4711.3</v>
      </c>
      <c r="K838" s="40">
        <v>303</v>
      </c>
      <c r="L838" s="49">
        <v>23059564.050000001</v>
      </c>
      <c r="M838" s="49">
        <v>0</v>
      </c>
      <c r="N838" s="49">
        <v>0</v>
      </c>
      <c r="O838" s="49">
        <v>0</v>
      </c>
      <c r="P838" s="49">
        <f t="shared" si="132"/>
        <v>23059564.050000001</v>
      </c>
      <c r="Q838" s="49">
        <f t="shared" si="133"/>
        <v>4894.5225415490413</v>
      </c>
      <c r="R838" s="49">
        <v>17870.05</v>
      </c>
      <c r="S838" s="62">
        <v>43465</v>
      </c>
    </row>
    <row r="839" spans="1:19" s="3" customFormat="1" hidden="1" x14ac:dyDescent="0.25">
      <c r="A839" s="40">
        <v>252</v>
      </c>
      <c r="B839" s="57" t="s">
        <v>637</v>
      </c>
      <c r="C839" s="58">
        <v>1979</v>
      </c>
      <c r="D839" s="40">
        <v>0</v>
      </c>
      <c r="E839" s="141" t="s">
        <v>1514</v>
      </c>
      <c r="F839" s="49" t="s">
        <v>66</v>
      </c>
      <c r="G839" s="40">
        <v>5</v>
      </c>
      <c r="H839" s="40">
        <v>6</v>
      </c>
      <c r="I839" s="60">
        <v>8794.7000000000007</v>
      </c>
      <c r="J839" s="60">
        <v>4747.5</v>
      </c>
      <c r="K839" s="40">
        <v>308</v>
      </c>
      <c r="L839" s="49">
        <v>23146635.550000001</v>
      </c>
      <c r="M839" s="49">
        <v>0</v>
      </c>
      <c r="N839" s="49">
        <v>0</v>
      </c>
      <c r="O839" s="49">
        <v>0</v>
      </c>
      <c r="P839" s="49">
        <f t="shared" si="132"/>
        <v>23146635.550000001</v>
      </c>
      <c r="Q839" s="49">
        <f t="shared" si="133"/>
        <v>4875.541979989468</v>
      </c>
      <c r="R839" s="49">
        <v>17870.05</v>
      </c>
      <c r="S839" s="62">
        <v>43465</v>
      </c>
    </row>
    <row r="840" spans="1:19" s="3" customFormat="1" hidden="1" x14ac:dyDescent="0.25">
      <c r="A840" s="40">
        <v>253</v>
      </c>
      <c r="B840" s="107" t="s">
        <v>638</v>
      </c>
      <c r="C840" s="108">
        <v>1979</v>
      </c>
      <c r="D840" s="109">
        <v>0</v>
      </c>
      <c r="E840" s="141" t="s">
        <v>1514</v>
      </c>
      <c r="F840" s="111" t="s">
        <v>66</v>
      </c>
      <c r="G840" s="109">
        <v>5</v>
      </c>
      <c r="H840" s="109">
        <v>6</v>
      </c>
      <c r="I840" s="110">
        <v>8764.9</v>
      </c>
      <c r="J840" s="110">
        <v>4716</v>
      </c>
      <c r="K840" s="109">
        <v>296</v>
      </c>
      <c r="L840" s="111">
        <v>28277170.34</v>
      </c>
      <c r="M840" s="111">
        <v>0</v>
      </c>
      <c r="N840" s="49">
        <v>0</v>
      </c>
      <c r="O840" s="49">
        <v>0</v>
      </c>
      <c r="P840" s="49">
        <f t="shared" si="132"/>
        <v>28277170.34</v>
      </c>
      <c r="Q840" s="111">
        <f t="shared" si="133"/>
        <v>5996.0072815945714</v>
      </c>
      <c r="R840" s="49">
        <v>17870.05</v>
      </c>
      <c r="S840" s="62">
        <v>43465</v>
      </c>
    </row>
    <row r="841" spans="1:19" s="3" customFormat="1" hidden="1" x14ac:dyDescent="0.25">
      <c r="A841" s="40"/>
      <c r="B841" s="50" t="s">
        <v>639</v>
      </c>
      <c r="C841" s="52"/>
      <c r="D841" s="53"/>
      <c r="E841" s="56"/>
      <c r="F841" s="53"/>
      <c r="G841" s="53"/>
      <c r="H841" s="53"/>
      <c r="I841" s="48">
        <f t="shared" ref="I841:K841" si="134">SUM(I772:I840)</f>
        <v>387712.41000000009</v>
      </c>
      <c r="J841" s="48">
        <f t="shared" si="134"/>
        <v>237755.75999999998</v>
      </c>
      <c r="K841" s="42">
        <f t="shared" si="134"/>
        <v>13912</v>
      </c>
      <c r="L841" s="48">
        <f>SUM(L772:L840)</f>
        <v>1013446654.6299999</v>
      </c>
      <c r="M841" s="48">
        <f t="shared" ref="M841:P841" si="135">SUM(M772:M840)</f>
        <v>0</v>
      </c>
      <c r="N841" s="48">
        <f t="shared" si="135"/>
        <v>0</v>
      </c>
      <c r="O841" s="48">
        <f t="shared" si="135"/>
        <v>0</v>
      </c>
      <c r="P841" s="48">
        <f t="shared" si="135"/>
        <v>1013446654.6299999</v>
      </c>
      <c r="Q841" s="144">
        <f t="shared" si="133"/>
        <v>4262.5535323728855</v>
      </c>
      <c r="R841" s="49"/>
      <c r="S841" s="40"/>
    </row>
    <row r="842" spans="1:19" s="3" customFormat="1" hidden="1" x14ac:dyDescent="0.25">
      <c r="A842" s="40"/>
      <c r="B842" s="55" t="s">
        <v>269</v>
      </c>
      <c r="C842" s="55"/>
      <c r="D842" s="53"/>
      <c r="E842" s="56"/>
      <c r="F842" s="40"/>
      <c r="G842" s="40"/>
      <c r="H842" s="40"/>
      <c r="I842" s="40"/>
      <c r="J842" s="40"/>
      <c r="K842" s="127"/>
      <c r="L842" s="49"/>
      <c r="M842" s="49"/>
      <c r="N842" s="49"/>
      <c r="O842" s="49"/>
      <c r="P842" s="49"/>
      <c r="Q842" s="49"/>
      <c r="R842" s="49"/>
      <c r="S842" s="40"/>
    </row>
    <row r="843" spans="1:19" s="199" customFormat="1" hidden="1" x14ac:dyDescent="0.25">
      <c r="A843" s="37">
        <v>254</v>
      </c>
      <c r="B843" s="57" t="s">
        <v>640</v>
      </c>
      <c r="C843" s="58">
        <v>1988</v>
      </c>
      <c r="D843" s="40">
        <v>0</v>
      </c>
      <c r="E843" s="141" t="s">
        <v>1514</v>
      </c>
      <c r="F843" s="1" t="s">
        <v>66</v>
      </c>
      <c r="G843" s="40">
        <v>5</v>
      </c>
      <c r="H843" s="40">
        <v>10</v>
      </c>
      <c r="I843" s="60">
        <v>13245.5</v>
      </c>
      <c r="J843" s="60">
        <v>7699.88</v>
      </c>
      <c r="K843" s="61">
        <v>370</v>
      </c>
      <c r="L843" s="49">
        <v>41246962.390000001</v>
      </c>
      <c r="M843" s="49">
        <v>0</v>
      </c>
      <c r="N843" s="49">
        <v>0</v>
      </c>
      <c r="O843" s="49">
        <v>150000</v>
      </c>
      <c r="P843" s="49">
        <f>L843-(M843+N843+O843)</f>
        <v>41096962.390000001</v>
      </c>
      <c r="Q843" s="49">
        <f>L843/J843</f>
        <v>5356.8318454313576</v>
      </c>
      <c r="R843" s="49">
        <v>17870.05</v>
      </c>
      <c r="S843" s="62">
        <v>43465</v>
      </c>
    </row>
    <row r="844" spans="1:19" s="199" customFormat="1" hidden="1" x14ac:dyDescent="0.25">
      <c r="A844" s="37">
        <v>255</v>
      </c>
      <c r="B844" s="57" t="s">
        <v>641</v>
      </c>
      <c r="C844" s="58">
        <v>1988</v>
      </c>
      <c r="D844" s="40">
        <v>0</v>
      </c>
      <c r="E844" s="141" t="s">
        <v>1514</v>
      </c>
      <c r="F844" s="1" t="s">
        <v>66</v>
      </c>
      <c r="G844" s="40">
        <v>9</v>
      </c>
      <c r="H844" s="40">
        <v>7</v>
      </c>
      <c r="I844" s="60">
        <v>20893.7</v>
      </c>
      <c r="J844" s="60">
        <v>14198.4</v>
      </c>
      <c r="K844" s="61">
        <v>701</v>
      </c>
      <c r="L844" s="49">
        <v>40716593.630000003</v>
      </c>
      <c r="M844" s="49">
        <v>0</v>
      </c>
      <c r="N844" s="49">
        <v>0</v>
      </c>
      <c r="O844" s="49">
        <v>150000</v>
      </c>
      <c r="P844" s="49">
        <f>L844-(M844+N844+O844)</f>
        <v>40566593.630000003</v>
      </c>
      <c r="Q844" s="49">
        <f>L844/J844</f>
        <v>2867.6888684640526</v>
      </c>
      <c r="R844" s="96">
        <v>19740.84</v>
      </c>
      <c r="S844" s="62">
        <v>43465</v>
      </c>
    </row>
    <row r="845" spans="1:19" s="199" customFormat="1" hidden="1" x14ac:dyDescent="0.25">
      <c r="A845" s="37">
        <v>256</v>
      </c>
      <c r="B845" s="57" t="s">
        <v>642</v>
      </c>
      <c r="C845" s="58">
        <v>1996</v>
      </c>
      <c r="D845" s="40">
        <v>0</v>
      </c>
      <c r="E845" s="141" t="s">
        <v>1514</v>
      </c>
      <c r="F845" s="1" t="s">
        <v>28</v>
      </c>
      <c r="G845" s="40">
        <v>2</v>
      </c>
      <c r="H845" s="40">
        <v>3</v>
      </c>
      <c r="I845" s="60">
        <v>1178</v>
      </c>
      <c r="J845" s="60">
        <v>1061</v>
      </c>
      <c r="K845" s="61">
        <v>79</v>
      </c>
      <c r="L845" s="49">
        <v>3715166.83</v>
      </c>
      <c r="M845" s="49">
        <v>0</v>
      </c>
      <c r="N845" s="49">
        <v>0</v>
      </c>
      <c r="O845" s="49">
        <v>0</v>
      </c>
      <c r="P845" s="49">
        <f>L845-(M845+N845+O845)</f>
        <v>3715166.83</v>
      </c>
      <c r="Q845" s="49">
        <f>L845/J845</f>
        <v>3501.5709990574928</v>
      </c>
      <c r="R845" s="49">
        <v>16373.82</v>
      </c>
      <c r="S845" s="62">
        <v>43465</v>
      </c>
    </row>
    <row r="846" spans="1:19" s="199" customFormat="1" hidden="1" x14ac:dyDescent="0.25">
      <c r="A846" s="37">
        <v>257</v>
      </c>
      <c r="B846" s="57" t="s">
        <v>643</v>
      </c>
      <c r="C846" s="58">
        <v>2001</v>
      </c>
      <c r="D846" s="40">
        <v>0</v>
      </c>
      <c r="E846" s="141" t="s">
        <v>1514</v>
      </c>
      <c r="F846" s="1" t="s">
        <v>66</v>
      </c>
      <c r="G846" s="40">
        <v>2</v>
      </c>
      <c r="H846" s="40">
        <v>2</v>
      </c>
      <c r="I846" s="60">
        <v>1167.2</v>
      </c>
      <c r="J846" s="60">
        <v>1167.2</v>
      </c>
      <c r="K846" s="61">
        <v>42</v>
      </c>
      <c r="L846" s="49">
        <v>2275184.38</v>
      </c>
      <c r="M846" s="49">
        <v>0</v>
      </c>
      <c r="N846" s="49">
        <f>ROUND(L846*10%,2)</f>
        <v>227518.44</v>
      </c>
      <c r="O846" s="49">
        <v>0</v>
      </c>
      <c r="P846" s="49">
        <f>L846-(M846+N846+O846)</f>
        <v>2047665.94</v>
      </c>
      <c r="Q846" s="49">
        <f>L846/J846</f>
        <v>1949.2669465387251</v>
      </c>
      <c r="R846" s="49">
        <v>17870.05</v>
      </c>
      <c r="S846" s="62">
        <v>43465</v>
      </c>
    </row>
    <row r="847" spans="1:19" s="203" customFormat="1" ht="14.25" hidden="1" x14ac:dyDescent="0.25">
      <c r="A847" s="145"/>
      <c r="B847" s="114" t="s">
        <v>289</v>
      </c>
      <c r="C847" s="114"/>
      <c r="D847" s="139"/>
      <c r="E847" s="139"/>
      <c r="F847" s="48"/>
      <c r="G847" s="48"/>
      <c r="H847" s="48"/>
      <c r="I847" s="48">
        <f t="shared" ref="I847:K847" si="136">ROUND(SUM(I843:I846),2)</f>
        <v>36484.400000000001</v>
      </c>
      <c r="J847" s="48">
        <f t="shared" si="136"/>
        <v>24126.48</v>
      </c>
      <c r="K847" s="42">
        <f t="shared" si="136"/>
        <v>1192</v>
      </c>
      <c r="L847" s="48">
        <f>ROUND(SUM(L843:L846),2)</f>
        <v>87953907.230000004</v>
      </c>
      <c r="M847" s="48">
        <f t="shared" ref="M847:P847" si="137">ROUND(SUM(M843:M846),2)</f>
        <v>0</v>
      </c>
      <c r="N847" s="48">
        <f t="shared" si="137"/>
        <v>227518.44</v>
      </c>
      <c r="O847" s="48">
        <f t="shared" si="137"/>
        <v>300000</v>
      </c>
      <c r="P847" s="48">
        <f t="shared" si="137"/>
        <v>87426388.790000007</v>
      </c>
      <c r="Q847" s="48">
        <f>L847/J847</f>
        <v>3645.534169510016</v>
      </c>
      <c r="R847" s="100"/>
      <c r="S847" s="100"/>
    </row>
    <row r="848" spans="1:19" s="3" customFormat="1" hidden="1" x14ac:dyDescent="0.25">
      <c r="A848" s="40"/>
      <c r="B848" s="55" t="s">
        <v>290</v>
      </c>
      <c r="C848" s="55"/>
      <c r="D848" s="40"/>
      <c r="E848" s="41"/>
      <c r="F848" s="40"/>
      <c r="G848" s="40"/>
      <c r="H848" s="40"/>
      <c r="I848" s="40"/>
      <c r="J848" s="40"/>
      <c r="K848" s="127"/>
      <c r="L848" s="49"/>
      <c r="M848" s="49"/>
      <c r="N848" s="49"/>
      <c r="O848" s="49"/>
      <c r="P848" s="49"/>
      <c r="Q848" s="49"/>
      <c r="R848" s="49"/>
      <c r="S848" s="40"/>
    </row>
    <row r="849" spans="1:19" s="199" customFormat="1" hidden="1" x14ac:dyDescent="0.25">
      <c r="A849" s="37">
        <v>258</v>
      </c>
      <c r="B849" s="57" t="s">
        <v>122</v>
      </c>
      <c r="C849" s="58">
        <v>1984</v>
      </c>
      <c r="D849" s="40">
        <v>0</v>
      </c>
      <c r="E849" s="141" t="s">
        <v>1514</v>
      </c>
      <c r="F849" s="1" t="s">
        <v>28</v>
      </c>
      <c r="G849" s="40">
        <v>5</v>
      </c>
      <c r="H849" s="40">
        <v>6</v>
      </c>
      <c r="I849" s="60">
        <v>4460.9399999999996</v>
      </c>
      <c r="J849" s="60">
        <v>3896.24</v>
      </c>
      <c r="K849" s="61">
        <v>192</v>
      </c>
      <c r="L849" s="49">
        <v>22997446.82</v>
      </c>
      <c r="M849" s="49">
        <v>0</v>
      </c>
      <c r="N849" s="49">
        <v>0</v>
      </c>
      <c r="O849" s="49">
        <f>ROUND(L849*0.045,2)</f>
        <v>1034885.11</v>
      </c>
      <c r="P849" s="49">
        <f t="shared" ref="P849:P868" si="138">L849-(M849+N849+O849)</f>
        <v>21962561.710000001</v>
      </c>
      <c r="Q849" s="49">
        <f t="shared" ref="Q849:Q869" si="139">L849/J849</f>
        <v>5902.4718241176115</v>
      </c>
      <c r="R849" s="49">
        <v>16373.82</v>
      </c>
      <c r="S849" s="62">
        <v>43465</v>
      </c>
    </row>
    <row r="850" spans="1:19" s="199" customFormat="1" hidden="1" x14ac:dyDescent="0.25">
      <c r="A850" s="37">
        <v>259</v>
      </c>
      <c r="B850" s="57" t="s">
        <v>644</v>
      </c>
      <c r="C850" s="58">
        <v>1985</v>
      </c>
      <c r="D850" s="40">
        <v>0</v>
      </c>
      <c r="E850" s="141" t="s">
        <v>1514</v>
      </c>
      <c r="F850" s="1" t="s">
        <v>28</v>
      </c>
      <c r="G850" s="40">
        <v>5</v>
      </c>
      <c r="H850" s="40">
        <v>6</v>
      </c>
      <c r="I850" s="60">
        <v>4439.8999999999996</v>
      </c>
      <c r="J850" s="60">
        <v>3914.8</v>
      </c>
      <c r="K850" s="61">
        <v>181</v>
      </c>
      <c r="L850" s="49">
        <v>4493810.3600000003</v>
      </c>
      <c r="M850" s="49">
        <v>0</v>
      </c>
      <c r="N850" s="49">
        <f>ROUND(L850*10%,2)</f>
        <v>449381.04</v>
      </c>
      <c r="O850" s="49">
        <f>ROUND(L850*0.045,2)</f>
        <v>202221.47</v>
      </c>
      <c r="P850" s="49">
        <f t="shared" si="138"/>
        <v>3842207.8500000006</v>
      </c>
      <c r="Q850" s="49">
        <f t="shared" si="139"/>
        <v>1147.9029222437928</v>
      </c>
      <c r="R850" s="49">
        <v>16373.82</v>
      </c>
      <c r="S850" s="62">
        <v>43465</v>
      </c>
    </row>
    <row r="851" spans="1:19" s="199" customFormat="1" hidden="1" x14ac:dyDescent="0.25">
      <c r="A851" s="37">
        <v>260</v>
      </c>
      <c r="B851" s="57" t="s">
        <v>1319</v>
      </c>
      <c r="C851" s="58">
        <v>1989</v>
      </c>
      <c r="D851" s="40">
        <v>0</v>
      </c>
      <c r="E851" s="141" t="s">
        <v>1514</v>
      </c>
      <c r="F851" s="1" t="s">
        <v>28</v>
      </c>
      <c r="G851" s="40">
        <v>9</v>
      </c>
      <c r="H851" s="40">
        <v>2</v>
      </c>
      <c r="I851" s="122">
        <v>4453.3</v>
      </c>
      <c r="J851" s="122">
        <v>3845.9</v>
      </c>
      <c r="K851" s="61">
        <v>185</v>
      </c>
      <c r="L851" s="49">
        <v>4735276.9800000004</v>
      </c>
      <c r="M851" s="49">
        <v>0</v>
      </c>
      <c r="N851" s="49">
        <f>ROUND(L851*10%,2)</f>
        <v>473527.7</v>
      </c>
      <c r="O851" s="49">
        <f>ROUND(L851*0.045,2)</f>
        <v>213087.46</v>
      </c>
      <c r="P851" s="49">
        <f t="shared" si="138"/>
        <v>4048661.8200000003</v>
      </c>
      <c r="Q851" s="49">
        <f t="shared" si="139"/>
        <v>1231.2532775163161</v>
      </c>
      <c r="R851" s="49">
        <v>19736.97</v>
      </c>
      <c r="S851" s="62">
        <v>43465</v>
      </c>
    </row>
    <row r="852" spans="1:19" s="199" customFormat="1" hidden="1" x14ac:dyDescent="0.25">
      <c r="A852" s="37">
        <v>261</v>
      </c>
      <c r="B852" s="57" t="s">
        <v>645</v>
      </c>
      <c r="C852" s="58">
        <v>1985</v>
      </c>
      <c r="D852" s="40">
        <v>0</v>
      </c>
      <c r="E852" s="141" t="s">
        <v>1514</v>
      </c>
      <c r="F852" s="1" t="s">
        <v>28</v>
      </c>
      <c r="G852" s="40">
        <v>9</v>
      </c>
      <c r="H852" s="40">
        <v>1</v>
      </c>
      <c r="I852" s="60">
        <v>3944.2</v>
      </c>
      <c r="J852" s="60">
        <v>3239.5</v>
      </c>
      <c r="K852" s="61">
        <v>140</v>
      </c>
      <c r="L852" s="49">
        <v>13703292.060000001</v>
      </c>
      <c r="M852" s="49">
        <v>0</v>
      </c>
      <c r="N852" s="49">
        <v>0</v>
      </c>
      <c r="O852" s="49">
        <f t="shared" ref="O852:O861" si="140">ROUND(L852*0.045,2)</f>
        <v>616648.14</v>
      </c>
      <c r="P852" s="49">
        <f t="shared" si="138"/>
        <v>13086643.92</v>
      </c>
      <c r="Q852" s="49">
        <f t="shared" si="139"/>
        <v>4230.0639172711844</v>
      </c>
      <c r="R852" s="49">
        <v>19736.97</v>
      </c>
      <c r="S852" s="62">
        <v>43465</v>
      </c>
    </row>
    <row r="853" spans="1:19" s="199" customFormat="1" hidden="1" x14ac:dyDescent="0.25">
      <c r="A853" s="37">
        <v>262</v>
      </c>
      <c r="B853" s="57" t="s">
        <v>1320</v>
      </c>
      <c r="C853" s="58">
        <v>1987</v>
      </c>
      <c r="D853" s="40">
        <v>0</v>
      </c>
      <c r="E853" s="141" t="s">
        <v>1514</v>
      </c>
      <c r="F853" s="1" t="s">
        <v>28</v>
      </c>
      <c r="G853" s="40">
        <v>9</v>
      </c>
      <c r="H853" s="40">
        <v>1</v>
      </c>
      <c r="I853" s="122">
        <v>3872.1</v>
      </c>
      <c r="J853" s="122">
        <v>3261.6</v>
      </c>
      <c r="K853" s="61">
        <v>147</v>
      </c>
      <c r="L853" s="49">
        <v>2395119.29</v>
      </c>
      <c r="M853" s="49">
        <v>0</v>
      </c>
      <c r="N853" s="49">
        <v>0</v>
      </c>
      <c r="O853" s="49">
        <f t="shared" si="140"/>
        <v>107780.37</v>
      </c>
      <c r="P853" s="49">
        <f t="shared" si="138"/>
        <v>2287338.92</v>
      </c>
      <c r="Q853" s="49">
        <f t="shared" si="139"/>
        <v>734.33875705175376</v>
      </c>
      <c r="R853" s="49">
        <v>19736.97</v>
      </c>
      <c r="S853" s="62">
        <v>43465</v>
      </c>
    </row>
    <row r="854" spans="1:19" s="199" customFormat="1" hidden="1" x14ac:dyDescent="0.25">
      <c r="A854" s="37">
        <v>263</v>
      </c>
      <c r="B854" s="57" t="s">
        <v>646</v>
      </c>
      <c r="C854" s="58">
        <v>1988</v>
      </c>
      <c r="D854" s="40">
        <v>0</v>
      </c>
      <c r="E854" s="141" t="s">
        <v>1514</v>
      </c>
      <c r="F854" s="1" t="s">
        <v>28</v>
      </c>
      <c r="G854" s="40">
        <v>9</v>
      </c>
      <c r="H854" s="40">
        <v>1</v>
      </c>
      <c r="I854" s="60">
        <v>3673.2</v>
      </c>
      <c r="J854" s="60">
        <v>3107.7</v>
      </c>
      <c r="K854" s="61">
        <v>151</v>
      </c>
      <c r="L854" s="49">
        <v>4634193.37</v>
      </c>
      <c r="M854" s="49">
        <v>0</v>
      </c>
      <c r="N854" s="49">
        <f>ROUND(L854*10%,2)</f>
        <v>463419.34</v>
      </c>
      <c r="O854" s="49">
        <f t="shared" si="140"/>
        <v>208538.7</v>
      </c>
      <c r="P854" s="49">
        <f t="shared" si="138"/>
        <v>3962235.33</v>
      </c>
      <c r="Q854" s="49">
        <f t="shared" si="139"/>
        <v>1491.1971457991442</v>
      </c>
      <c r="R854" s="49">
        <v>19736.97</v>
      </c>
      <c r="S854" s="62">
        <v>43465</v>
      </c>
    </row>
    <row r="855" spans="1:19" s="199" customFormat="1" hidden="1" x14ac:dyDescent="0.25">
      <c r="A855" s="37">
        <v>264</v>
      </c>
      <c r="B855" s="57" t="s">
        <v>647</v>
      </c>
      <c r="C855" s="58">
        <v>1987</v>
      </c>
      <c r="D855" s="40">
        <v>0</v>
      </c>
      <c r="E855" s="141" t="s">
        <v>1514</v>
      </c>
      <c r="F855" s="1" t="s">
        <v>28</v>
      </c>
      <c r="G855" s="40">
        <v>5</v>
      </c>
      <c r="H855" s="40">
        <v>4</v>
      </c>
      <c r="I855" s="60">
        <v>2982.34</v>
      </c>
      <c r="J855" s="60">
        <v>2637.74</v>
      </c>
      <c r="K855" s="61">
        <v>123</v>
      </c>
      <c r="L855" s="49">
        <v>8425867.1400000006</v>
      </c>
      <c r="M855" s="49">
        <v>0</v>
      </c>
      <c r="N855" s="49">
        <v>0</v>
      </c>
      <c r="O855" s="49">
        <f t="shared" si="140"/>
        <v>379164.02</v>
      </c>
      <c r="P855" s="49">
        <f t="shared" si="138"/>
        <v>8046703.120000001</v>
      </c>
      <c r="Q855" s="49">
        <f t="shared" si="139"/>
        <v>3194.350898875553</v>
      </c>
      <c r="R855" s="49">
        <v>16373.82</v>
      </c>
      <c r="S855" s="62">
        <v>43465</v>
      </c>
    </row>
    <row r="856" spans="1:19" s="199" customFormat="1" hidden="1" x14ac:dyDescent="0.25">
      <c r="A856" s="37">
        <v>265</v>
      </c>
      <c r="B856" s="57" t="s">
        <v>1321</v>
      </c>
      <c r="C856" s="58">
        <v>1988</v>
      </c>
      <c r="D856" s="40">
        <v>0</v>
      </c>
      <c r="E856" s="141" t="s">
        <v>1514</v>
      </c>
      <c r="F856" s="1" t="s">
        <v>28</v>
      </c>
      <c r="G856" s="40">
        <v>9</v>
      </c>
      <c r="H856" s="40">
        <v>1</v>
      </c>
      <c r="I856" s="122">
        <v>3811.5</v>
      </c>
      <c r="J856" s="122">
        <v>3174</v>
      </c>
      <c r="K856" s="61">
        <v>162</v>
      </c>
      <c r="L856" s="49">
        <v>2336059.54</v>
      </c>
      <c r="M856" s="49">
        <v>0</v>
      </c>
      <c r="N856" s="49">
        <f>ROUND(L856*10%,2)</f>
        <v>233605.95</v>
      </c>
      <c r="O856" s="49">
        <f t="shared" si="140"/>
        <v>105122.68</v>
      </c>
      <c r="P856" s="49">
        <f t="shared" si="138"/>
        <v>1997330.9100000001</v>
      </c>
      <c r="Q856" s="49">
        <f t="shared" si="139"/>
        <v>735.99859483301827</v>
      </c>
      <c r="R856" s="49">
        <v>19736.97</v>
      </c>
      <c r="S856" s="62">
        <v>43465</v>
      </c>
    </row>
    <row r="857" spans="1:19" s="199" customFormat="1" hidden="1" x14ac:dyDescent="0.25">
      <c r="A857" s="37">
        <v>266</v>
      </c>
      <c r="B857" s="57" t="s">
        <v>956</v>
      </c>
      <c r="C857" s="58">
        <v>1986</v>
      </c>
      <c r="D857" s="40">
        <v>0</v>
      </c>
      <c r="E857" s="141" t="s">
        <v>1514</v>
      </c>
      <c r="F857" s="1" t="s">
        <v>66</v>
      </c>
      <c r="G857" s="40">
        <v>9</v>
      </c>
      <c r="H857" s="40">
        <v>6</v>
      </c>
      <c r="I857" s="60">
        <v>12975.8</v>
      </c>
      <c r="J857" s="60">
        <v>11463.5</v>
      </c>
      <c r="K857" s="61">
        <v>558</v>
      </c>
      <c r="L857" s="96">
        <v>308253.76</v>
      </c>
      <c r="M857" s="96">
        <v>0</v>
      </c>
      <c r="N857" s="49">
        <f>ROUND(L857*10%,2)</f>
        <v>30825.38</v>
      </c>
      <c r="O857" s="49">
        <f t="shared" si="140"/>
        <v>13871.42</v>
      </c>
      <c r="P857" s="49">
        <f t="shared" si="138"/>
        <v>263556.96000000002</v>
      </c>
      <c r="Q857" s="49">
        <f t="shared" si="139"/>
        <v>26.890021372181273</v>
      </c>
      <c r="R857" s="96">
        <v>19740.84</v>
      </c>
      <c r="S857" s="62">
        <v>43465</v>
      </c>
    </row>
    <row r="858" spans="1:19" s="199" customFormat="1" hidden="1" x14ac:dyDescent="0.25">
      <c r="A858" s="37">
        <v>267</v>
      </c>
      <c r="B858" s="57" t="s">
        <v>648</v>
      </c>
      <c r="C858" s="58">
        <v>1986</v>
      </c>
      <c r="D858" s="40">
        <v>0</v>
      </c>
      <c r="E858" s="141" t="s">
        <v>1514</v>
      </c>
      <c r="F858" s="1" t="s">
        <v>28</v>
      </c>
      <c r="G858" s="40">
        <v>5</v>
      </c>
      <c r="H858" s="40">
        <v>2</v>
      </c>
      <c r="I858" s="60">
        <v>3781.66</v>
      </c>
      <c r="J858" s="60">
        <v>3132.66</v>
      </c>
      <c r="K858" s="61">
        <v>196</v>
      </c>
      <c r="L858" s="49">
        <v>21721813.870000001</v>
      </c>
      <c r="M858" s="49">
        <v>0</v>
      </c>
      <c r="N858" s="49">
        <v>0</v>
      </c>
      <c r="O858" s="49">
        <f t="shared" si="140"/>
        <v>977481.62</v>
      </c>
      <c r="P858" s="49">
        <f t="shared" si="138"/>
        <v>20744332.25</v>
      </c>
      <c r="Q858" s="49">
        <f t="shared" si="139"/>
        <v>6933.9838571693072</v>
      </c>
      <c r="R858" s="49">
        <v>16373.82</v>
      </c>
      <c r="S858" s="62">
        <v>43465</v>
      </c>
    </row>
    <row r="859" spans="1:19" s="199" customFormat="1" hidden="1" x14ac:dyDescent="0.25">
      <c r="A859" s="37">
        <v>268</v>
      </c>
      <c r="B859" s="57" t="s">
        <v>556</v>
      </c>
      <c r="C859" s="58">
        <v>1989</v>
      </c>
      <c r="D859" s="40">
        <v>0</v>
      </c>
      <c r="E859" s="141" t="s">
        <v>1514</v>
      </c>
      <c r="F859" s="1" t="s">
        <v>66</v>
      </c>
      <c r="G859" s="40">
        <v>9</v>
      </c>
      <c r="H859" s="40">
        <v>10</v>
      </c>
      <c r="I859" s="122">
        <v>14726.28</v>
      </c>
      <c r="J859" s="122">
        <v>12638.68</v>
      </c>
      <c r="K859" s="61">
        <v>566</v>
      </c>
      <c r="L859" s="49">
        <v>23617548.23</v>
      </c>
      <c r="M859" s="49">
        <v>0</v>
      </c>
      <c r="N859" s="49">
        <v>0</v>
      </c>
      <c r="O859" s="49">
        <f t="shared" si="140"/>
        <v>1062789.67</v>
      </c>
      <c r="P859" s="49">
        <f t="shared" si="138"/>
        <v>22554758.560000002</v>
      </c>
      <c r="Q859" s="49">
        <f t="shared" si="139"/>
        <v>1868.6720630635477</v>
      </c>
      <c r="R859" s="96">
        <v>19740.84</v>
      </c>
      <c r="S859" s="62">
        <v>43465</v>
      </c>
    </row>
    <row r="860" spans="1:19" s="199" customFormat="1" hidden="1" x14ac:dyDescent="0.25">
      <c r="A860" s="37">
        <v>269</v>
      </c>
      <c r="B860" s="57" t="s">
        <v>649</v>
      </c>
      <c r="C860" s="58">
        <v>1986</v>
      </c>
      <c r="D860" s="40">
        <v>2008</v>
      </c>
      <c r="E860" s="141" t="s">
        <v>1514</v>
      </c>
      <c r="F860" s="1" t="s">
        <v>66</v>
      </c>
      <c r="G860" s="40">
        <v>5</v>
      </c>
      <c r="H860" s="40">
        <v>5</v>
      </c>
      <c r="I860" s="60">
        <v>3406</v>
      </c>
      <c r="J860" s="60">
        <v>3158.1</v>
      </c>
      <c r="K860" s="61">
        <v>164</v>
      </c>
      <c r="L860" s="49">
        <v>16013899.539999999</v>
      </c>
      <c r="M860" s="49">
        <v>0</v>
      </c>
      <c r="N860" s="49">
        <v>0</v>
      </c>
      <c r="O860" s="49">
        <f>ROUND(L860*0.045,2)</f>
        <v>720625.48</v>
      </c>
      <c r="P860" s="49">
        <f t="shared" si="138"/>
        <v>15293274.059999999</v>
      </c>
      <c r="Q860" s="49">
        <f t="shared" si="139"/>
        <v>5070.7385896583392</v>
      </c>
      <c r="R860" s="49">
        <v>17870.05</v>
      </c>
      <c r="S860" s="62">
        <v>43465</v>
      </c>
    </row>
    <row r="861" spans="1:19" s="199" customFormat="1" hidden="1" x14ac:dyDescent="0.25">
      <c r="A861" s="37">
        <v>270</v>
      </c>
      <c r="B861" s="57" t="s">
        <v>650</v>
      </c>
      <c r="C861" s="58">
        <v>1987</v>
      </c>
      <c r="D861" s="40">
        <v>0</v>
      </c>
      <c r="E861" s="141" t="s">
        <v>1514</v>
      </c>
      <c r="F861" s="1" t="s">
        <v>66</v>
      </c>
      <c r="G861" s="40">
        <v>5</v>
      </c>
      <c r="H861" s="40">
        <v>4</v>
      </c>
      <c r="I861" s="60">
        <v>3467.7</v>
      </c>
      <c r="J861" s="60">
        <v>2996.81</v>
      </c>
      <c r="K861" s="61">
        <v>158</v>
      </c>
      <c r="L861" s="49">
        <v>10281054.189999999</v>
      </c>
      <c r="M861" s="49">
        <v>0</v>
      </c>
      <c r="N861" s="49">
        <v>0</v>
      </c>
      <c r="O861" s="49">
        <f t="shared" si="140"/>
        <v>462647.44</v>
      </c>
      <c r="P861" s="49">
        <f t="shared" si="138"/>
        <v>9818406.75</v>
      </c>
      <c r="Q861" s="49">
        <f t="shared" si="139"/>
        <v>3430.6660048518256</v>
      </c>
      <c r="R861" s="49">
        <v>17870.05</v>
      </c>
      <c r="S861" s="62">
        <v>43465</v>
      </c>
    </row>
    <row r="862" spans="1:19" s="199" customFormat="1" hidden="1" x14ac:dyDescent="0.25">
      <c r="A862" s="37">
        <v>271</v>
      </c>
      <c r="B862" s="57" t="s">
        <v>558</v>
      </c>
      <c r="C862" s="58">
        <v>1987</v>
      </c>
      <c r="D862" s="40">
        <v>0</v>
      </c>
      <c r="E862" s="141" t="s">
        <v>1514</v>
      </c>
      <c r="F862" s="1" t="s">
        <v>66</v>
      </c>
      <c r="G862" s="40">
        <v>5</v>
      </c>
      <c r="H862" s="40">
        <v>8</v>
      </c>
      <c r="I862" s="60">
        <v>5166</v>
      </c>
      <c r="J862" s="60">
        <v>4577</v>
      </c>
      <c r="K862" s="61">
        <v>193</v>
      </c>
      <c r="L862" s="49">
        <v>22170251.02</v>
      </c>
      <c r="M862" s="49">
        <v>0</v>
      </c>
      <c r="N862" s="49">
        <v>0</v>
      </c>
      <c r="O862" s="49">
        <v>0</v>
      </c>
      <c r="P862" s="49">
        <f t="shared" si="138"/>
        <v>22170251.02</v>
      </c>
      <c r="Q862" s="49">
        <f t="shared" si="139"/>
        <v>4843.8389818658507</v>
      </c>
      <c r="R862" s="49">
        <v>17870.05</v>
      </c>
      <c r="S862" s="62">
        <v>43465</v>
      </c>
    </row>
    <row r="863" spans="1:19" s="199" customFormat="1" hidden="1" x14ac:dyDescent="0.25">
      <c r="A863" s="37">
        <v>272</v>
      </c>
      <c r="B863" s="57" t="s">
        <v>651</v>
      </c>
      <c r="C863" s="58">
        <v>1987</v>
      </c>
      <c r="D863" s="40">
        <v>0</v>
      </c>
      <c r="E863" s="141" t="s">
        <v>1514</v>
      </c>
      <c r="F863" s="1" t="s">
        <v>66</v>
      </c>
      <c r="G863" s="40">
        <v>5</v>
      </c>
      <c r="H863" s="40">
        <v>5</v>
      </c>
      <c r="I863" s="60">
        <v>3607.5</v>
      </c>
      <c r="J863" s="60">
        <v>3191.1</v>
      </c>
      <c r="K863" s="61">
        <v>132</v>
      </c>
      <c r="L863" s="49">
        <v>14553292.210000001</v>
      </c>
      <c r="M863" s="49">
        <v>0</v>
      </c>
      <c r="N863" s="49">
        <v>0</v>
      </c>
      <c r="O863" s="49">
        <f t="shared" ref="O863" si="141">ROUND(L863*0.045,2)</f>
        <v>654898.15</v>
      </c>
      <c r="P863" s="49">
        <f t="shared" si="138"/>
        <v>13898394.060000001</v>
      </c>
      <c r="Q863" s="49">
        <f t="shared" si="139"/>
        <v>4560.5879508633388</v>
      </c>
      <c r="R863" s="49">
        <v>17870.05</v>
      </c>
      <c r="S863" s="62">
        <v>43465</v>
      </c>
    </row>
    <row r="864" spans="1:19" s="199" customFormat="1" hidden="1" x14ac:dyDescent="0.25">
      <c r="A864" s="37">
        <v>273</v>
      </c>
      <c r="B864" s="57" t="s">
        <v>652</v>
      </c>
      <c r="C864" s="58">
        <v>1987</v>
      </c>
      <c r="D864" s="40">
        <v>0</v>
      </c>
      <c r="E864" s="141" t="s">
        <v>1514</v>
      </c>
      <c r="F864" s="1" t="s">
        <v>66</v>
      </c>
      <c r="G864" s="40">
        <v>5</v>
      </c>
      <c r="H864" s="40">
        <v>6</v>
      </c>
      <c r="I864" s="60">
        <v>5433.6</v>
      </c>
      <c r="J864" s="60">
        <v>5006.6000000000004</v>
      </c>
      <c r="K864" s="61">
        <v>209</v>
      </c>
      <c r="L864" s="49">
        <v>21660364.07</v>
      </c>
      <c r="M864" s="49">
        <v>0</v>
      </c>
      <c r="N864" s="49">
        <v>0</v>
      </c>
      <c r="O864" s="49">
        <v>0</v>
      </c>
      <c r="P864" s="49">
        <f t="shared" si="138"/>
        <v>21660364.07</v>
      </c>
      <c r="Q864" s="49">
        <f t="shared" si="139"/>
        <v>4326.3620161386971</v>
      </c>
      <c r="R864" s="49">
        <v>17870.05</v>
      </c>
      <c r="S864" s="62">
        <v>43465</v>
      </c>
    </row>
    <row r="865" spans="1:32" s="201" customFormat="1" hidden="1" x14ac:dyDescent="0.25">
      <c r="A865" s="37">
        <v>274</v>
      </c>
      <c r="B865" s="92" t="s">
        <v>1529</v>
      </c>
      <c r="C865" s="93">
        <v>2005</v>
      </c>
      <c r="D865" s="41">
        <v>0</v>
      </c>
      <c r="E865" s="59" t="s">
        <v>1515</v>
      </c>
      <c r="F865" s="1" t="s">
        <v>66</v>
      </c>
      <c r="G865" s="41">
        <v>9</v>
      </c>
      <c r="H865" s="41">
        <v>3</v>
      </c>
      <c r="I865" s="94">
        <v>8811.7000000000007</v>
      </c>
      <c r="J865" s="94">
        <v>6357.71</v>
      </c>
      <c r="K865" s="61">
        <v>380</v>
      </c>
      <c r="L865" s="96">
        <v>270000</v>
      </c>
      <c r="M865" s="96">
        <v>0</v>
      </c>
      <c r="N865" s="96">
        <v>0</v>
      </c>
      <c r="O865" s="96">
        <v>0</v>
      </c>
      <c r="P865" s="49">
        <f t="shared" si="138"/>
        <v>270000</v>
      </c>
      <c r="Q865" s="49">
        <f t="shared" si="139"/>
        <v>42.468121383328274</v>
      </c>
      <c r="R865" s="96">
        <v>19740.84</v>
      </c>
      <c r="S865" s="62">
        <v>43465</v>
      </c>
      <c r="T865" s="199"/>
      <c r="U865" s="199"/>
      <c r="V865" s="199"/>
      <c r="W865" s="199"/>
      <c r="X865" s="199"/>
      <c r="Y865" s="199"/>
      <c r="Z865" s="199"/>
      <c r="AA865" s="199"/>
      <c r="AB865" s="199"/>
      <c r="AC865" s="199"/>
      <c r="AD865" s="199"/>
      <c r="AE865" s="199"/>
      <c r="AF865" s="199"/>
    </row>
    <row r="866" spans="1:32" s="199" customFormat="1" hidden="1" x14ac:dyDescent="0.25">
      <c r="A866" s="37">
        <v>275</v>
      </c>
      <c r="B866" s="57" t="s">
        <v>653</v>
      </c>
      <c r="C866" s="58">
        <v>1994</v>
      </c>
      <c r="D866" s="40">
        <v>0</v>
      </c>
      <c r="E866" s="141" t="s">
        <v>1514</v>
      </c>
      <c r="F866" s="1" t="s">
        <v>66</v>
      </c>
      <c r="G866" s="40">
        <v>9</v>
      </c>
      <c r="H866" s="40">
        <v>4</v>
      </c>
      <c r="I866" s="60">
        <v>6624.2</v>
      </c>
      <c r="J866" s="60">
        <v>5617.2</v>
      </c>
      <c r="K866" s="61">
        <v>244</v>
      </c>
      <c r="L866" s="49">
        <v>11061088.65</v>
      </c>
      <c r="M866" s="49">
        <v>0</v>
      </c>
      <c r="N866" s="49">
        <v>0</v>
      </c>
      <c r="O866" s="49">
        <f>ROUND(L866*0.045,2)</f>
        <v>497748.99</v>
      </c>
      <c r="P866" s="49">
        <f t="shared" si="138"/>
        <v>10563339.66</v>
      </c>
      <c r="Q866" s="49">
        <f t="shared" si="139"/>
        <v>1969.1463095492418</v>
      </c>
      <c r="R866" s="96">
        <v>19740.84</v>
      </c>
      <c r="S866" s="62">
        <v>43465</v>
      </c>
    </row>
    <row r="867" spans="1:32" s="199" customFormat="1" hidden="1" x14ac:dyDescent="0.25">
      <c r="A867" s="37">
        <v>276</v>
      </c>
      <c r="B867" s="57" t="s">
        <v>654</v>
      </c>
      <c r="C867" s="58">
        <v>1985</v>
      </c>
      <c r="D867" s="40">
        <v>0</v>
      </c>
      <c r="E867" s="141" t="s">
        <v>1514</v>
      </c>
      <c r="F867" s="1" t="s">
        <v>28</v>
      </c>
      <c r="G867" s="40">
        <v>2</v>
      </c>
      <c r="H867" s="40">
        <v>3</v>
      </c>
      <c r="I867" s="60">
        <v>705.6</v>
      </c>
      <c r="J867" s="60">
        <v>617</v>
      </c>
      <c r="K867" s="61">
        <v>42</v>
      </c>
      <c r="L867" s="49">
        <v>1974691.7</v>
      </c>
      <c r="M867" s="49">
        <v>0</v>
      </c>
      <c r="N867" s="49">
        <v>0</v>
      </c>
      <c r="O867" s="49">
        <f t="shared" ref="O867:O868" si="142">ROUND(L867*0.045,2)</f>
        <v>88861.13</v>
      </c>
      <c r="P867" s="49">
        <f t="shared" si="138"/>
        <v>1885830.5699999998</v>
      </c>
      <c r="Q867" s="49">
        <f t="shared" si="139"/>
        <v>3200.4727714748783</v>
      </c>
      <c r="R867" s="49">
        <v>16373.82</v>
      </c>
      <c r="S867" s="62">
        <v>43465</v>
      </c>
    </row>
    <row r="868" spans="1:32" s="199" customFormat="1" hidden="1" x14ac:dyDescent="0.25">
      <c r="A868" s="37">
        <v>277</v>
      </c>
      <c r="B868" s="57" t="s">
        <v>655</v>
      </c>
      <c r="C868" s="58">
        <v>1987</v>
      </c>
      <c r="D868" s="40">
        <v>0</v>
      </c>
      <c r="E868" s="141" t="s">
        <v>1514</v>
      </c>
      <c r="F868" s="1" t="s">
        <v>66</v>
      </c>
      <c r="G868" s="40">
        <v>2</v>
      </c>
      <c r="H868" s="40">
        <v>2</v>
      </c>
      <c r="I868" s="60">
        <v>904.4</v>
      </c>
      <c r="J868" s="60">
        <v>658</v>
      </c>
      <c r="K868" s="61">
        <v>23</v>
      </c>
      <c r="L868" s="49">
        <v>1534822.52</v>
      </c>
      <c r="M868" s="49">
        <v>0</v>
      </c>
      <c r="N868" s="49">
        <v>0</v>
      </c>
      <c r="O868" s="49">
        <f t="shared" si="142"/>
        <v>69067.009999999995</v>
      </c>
      <c r="P868" s="49">
        <f t="shared" si="138"/>
        <v>1465755.51</v>
      </c>
      <c r="Q868" s="49">
        <f t="shared" si="139"/>
        <v>2332.5570212765956</v>
      </c>
      <c r="R868" s="49">
        <v>17870.05</v>
      </c>
      <c r="S868" s="62">
        <v>43465</v>
      </c>
    </row>
    <row r="869" spans="1:32" s="3" customFormat="1" hidden="1" x14ac:dyDescent="0.25">
      <c r="A869" s="40"/>
      <c r="B869" s="50" t="s">
        <v>301</v>
      </c>
      <c r="C869" s="52"/>
      <c r="D869" s="40"/>
      <c r="E869" s="41"/>
      <c r="F869" s="40"/>
      <c r="G869" s="40"/>
      <c r="H869" s="40"/>
      <c r="I869" s="48">
        <f t="shared" ref="I869:P869" si="143">SUM(I849:I868)</f>
        <v>101247.92</v>
      </c>
      <c r="J869" s="48">
        <f t="shared" si="143"/>
        <v>86491.840000000011</v>
      </c>
      <c r="K869" s="42">
        <f t="shared" si="143"/>
        <v>4146</v>
      </c>
      <c r="L869" s="48">
        <f t="shared" si="143"/>
        <v>208888145.32000002</v>
      </c>
      <c r="M869" s="48">
        <f t="shared" si="143"/>
        <v>0</v>
      </c>
      <c r="N869" s="48">
        <f t="shared" si="143"/>
        <v>1650759.41</v>
      </c>
      <c r="O869" s="48">
        <f>SUM(O849:O868)</f>
        <v>7415438.8600000013</v>
      </c>
      <c r="P869" s="48">
        <f t="shared" si="143"/>
        <v>199821947.04999998</v>
      </c>
      <c r="Q869" s="48">
        <f t="shared" si="139"/>
        <v>2415.1196843540383</v>
      </c>
      <c r="R869" s="48"/>
      <c r="S869" s="40"/>
    </row>
    <row r="870" spans="1:32" s="3" customFormat="1" hidden="1" x14ac:dyDescent="0.25">
      <c r="A870" s="40"/>
      <c r="B870" s="50" t="s">
        <v>314</v>
      </c>
      <c r="C870" s="52"/>
      <c r="D870" s="40"/>
      <c r="E870" s="41"/>
      <c r="F870" s="40"/>
      <c r="G870" s="40"/>
      <c r="H870" s="40"/>
      <c r="I870" s="53"/>
      <c r="J870" s="53"/>
      <c r="K870" s="42"/>
      <c r="L870" s="48"/>
      <c r="M870" s="48"/>
      <c r="N870" s="48"/>
      <c r="O870" s="48"/>
      <c r="P870" s="48"/>
      <c r="Q870" s="48"/>
      <c r="R870" s="48"/>
      <c r="S870" s="40"/>
    </row>
    <row r="871" spans="1:32" s="3" customFormat="1" hidden="1" x14ac:dyDescent="0.25">
      <c r="A871" s="40">
        <v>278</v>
      </c>
      <c r="B871" s="57" t="s">
        <v>656</v>
      </c>
      <c r="C871" s="58">
        <v>1992</v>
      </c>
      <c r="D871" s="40">
        <v>0</v>
      </c>
      <c r="E871" s="141" t="s">
        <v>1514</v>
      </c>
      <c r="F871" s="1" t="s">
        <v>28</v>
      </c>
      <c r="G871" s="40">
        <v>2</v>
      </c>
      <c r="H871" s="40">
        <v>3</v>
      </c>
      <c r="I871" s="60">
        <v>1240.5899999999999</v>
      </c>
      <c r="J871" s="60">
        <v>1112.3</v>
      </c>
      <c r="K871" s="61">
        <v>61</v>
      </c>
      <c r="L871" s="49">
        <v>3295674.24</v>
      </c>
      <c r="M871" s="49">
        <v>0</v>
      </c>
      <c r="N871" s="49">
        <v>0</v>
      </c>
      <c r="O871" s="49">
        <v>0</v>
      </c>
      <c r="P871" s="49">
        <f>L871-(M871+N871+O871)</f>
        <v>3295674.24</v>
      </c>
      <c r="Q871" s="49">
        <f>L871/J871</f>
        <v>2962.9364739728494</v>
      </c>
      <c r="R871" s="49">
        <v>16373.82</v>
      </c>
      <c r="S871" s="62">
        <v>43465</v>
      </c>
    </row>
    <row r="872" spans="1:32" s="3" customFormat="1" hidden="1" x14ac:dyDescent="0.25">
      <c r="A872" s="40">
        <v>279</v>
      </c>
      <c r="B872" s="57" t="s">
        <v>657</v>
      </c>
      <c r="C872" s="58">
        <v>1994</v>
      </c>
      <c r="D872" s="40">
        <v>0</v>
      </c>
      <c r="E872" s="141" t="s">
        <v>1514</v>
      </c>
      <c r="F872" s="1" t="s">
        <v>66</v>
      </c>
      <c r="G872" s="40">
        <v>5</v>
      </c>
      <c r="H872" s="40">
        <v>7</v>
      </c>
      <c r="I872" s="60">
        <v>5307.66</v>
      </c>
      <c r="J872" s="60">
        <v>4522.1000000000004</v>
      </c>
      <c r="K872" s="61">
        <v>261</v>
      </c>
      <c r="L872" s="49">
        <v>11339231.51</v>
      </c>
      <c r="M872" s="49">
        <v>0</v>
      </c>
      <c r="N872" s="49">
        <v>0</v>
      </c>
      <c r="O872" s="49">
        <v>0</v>
      </c>
      <c r="P872" s="49">
        <f>L872-(M872+N872+O872)</f>
        <v>11339231.51</v>
      </c>
      <c r="Q872" s="49">
        <f>L872/J872</f>
        <v>2507.5145419163659</v>
      </c>
      <c r="R872" s="49">
        <v>17870.05</v>
      </c>
      <c r="S872" s="62">
        <v>43465</v>
      </c>
    </row>
    <row r="873" spans="1:32" s="3" customFormat="1" hidden="1" x14ac:dyDescent="0.25">
      <c r="A873" s="40"/>
      <c r="B873" s="50" t="s">
        <v>313</v>
      </c>
      <c r="C873" s="52"/>
      <c r="D873" s="40"/>
      <c r="E873" s="41"/>
      <c r="F873" s="40"/>
      <c r="G873" s="40"/>
      <c r="H873" s="40"/>
      <c r="I873" s="71">
        <f t="shared" ref="I873:K873" si="144">SUM(I871:I872)</f>
        <v>6548.25</v>
      </c>
      <c r="J873" s="71">
        <f t="shared" si="144"/>
        <v>5634.4000000000005</v>
      </c>
      <c r="K873" s="42">
        <f t="shared" si="144"/>
        <v>322</v>
      </c>
      <c r="L873" s="71">
        <f>SUM(L871:L872)</f>
        <v>14634905.75</v>
      </c>
      <c r="M873" s="71">
        <f>SUM(M871:M872)</f>
        <v>0</v>
      </c>
      <c r="N873" s="71">
        <f>SUM(N871:N872)</f>
        <v>0</v>
      </c>
      <c r="O873" s="71">
        <f>SUM(O871:O872)</f>
        <v>0</v>
      </c>
      <c r="P873" s="71">
        <f>SUM(P871:P872)</f>
        <v>14634905.75</v>
      </c>
      <c r="Q873" s="48">
        <f>L873/J873</f>
        <v>2597.4204440579297</v>
      </c>
      <c r="R873" s="48"/>
      <c r="S873" s="40"/>
    </row>
    <row r="874" spans="1:32" s="3" customFormat="1" hidden="1" x14ac:dyDescent="0.25">
      <c r="A874" s="40"/>
      <c r="B874" s="55" t="s">
        <v>315</v>
      </c>
      <c r="C874" s="55"/>
      <c r="D874" s="40"/>
      <c r="E874" s="41"/>
      <c r="F874" s="40"/>
      <c r="G874" s="40"/>
      <c r="H874" s="40"/>
      <c r="I874" s="40"/>
      <c r="J874" s="40"/>
      <c r="K874" s="127"/>
      <c r="L874" s="49"/>
      <c r="M874" s="49"/>
      <c r="N874" s="49"/>
      <c r="O874" s="49"/>
      <c r="P874" s="49"/>
      <c r="Q874" s="49"/>
      <c r="R874" s="49"/>
      <c r="S874" s="40"/>
    </row>
    <row r="875" spans="1:32" s="3" customFormat="1" hidden="1" x14ac:dyDescent="0.25">
      <c r="A875" s="37">
        <v>280</v>
      </c>
      <c r="B875" s="57" t="s">
        <v>204</v>
      </c>
      <c r="C875" s="58">
        <v>1990</v>
      </c>
      <c r="D875" s="40">
        <v>0</v>
      </c>
      <c r="E875" s="141" t="s">
        <v>1514</v>
      </c>
      <c r="F875" s="1" t="s">
        <v>66</v>
      </c>
      <c r="G875" s="40">
        <v>5</v>
      </c>
      <c r="H875" s="40">
        <v>6</v>
      </c>
      <c r="I875" s="60">
        <v>12610.4</v>
      </c>
      <c r="J875" s="60">
        <v>7440.3</v>
      </c>
      <c r="K875" s="61">
        <v>411</v>
      </c>
      <c r="L875" s="49">
        <v>8315947.0199999996</v>
      </c>
      <c r="M875" s="49">
        <v>0</v>
      </c>
      <c r="N875" s="49">
        <v>0</v>
      </c>
      <c r="O875" s="49">
        <v>50000</v>
      </c>
      <c r="P875" s="49">
        <f t="shared" ref="P875:P880" si="145">L875-(M875+N875+O875)</f>
        <v>8265947.0199999996</v>
      </c>
      <c r="Q875" s="49">
        <f t="shared" ref="Q875:Q881" si="146">L875/J875</f>
        <v>1117.6897463811943</v>
      </c>
      <c r="R875" s="49">
        <v>17870.05</v>
      </c>
      <c r="S875" s="62">
        <v>43465</v>
      </c>
    </row>
    <row r="876" spans="1:32" s="3" customFormat="1" hidden="1" x14ac:dyDescent="0.25">
      <c r="A876" s="37">
        <v>281</v>
      </c>
      <c r="B876" s="57" t="s">
        <v>110</v>
      </c>
      <c r="C876" s="58">
        <v>1991</v>
      </c>
      <c r="D876" s="40">
        <v>0</v>
      </c>
      <c r="E876" s="141" t="s">
        <v>1514</v>
      </c>
      <c r="F876" s="1" t="s">
        <v>66</v>
      </c>
      <c r="G876" s="40">
        <v>5</v>
      </c>
      <c r="H876" s="40">
        <v>3</v>
      </c>
      <c r="I876" s="60">
        <v>6268.3</v>
      </c>
      <c r="J876" s="60">
        <v>3670.5</v>
      </c>
      <c r="K876" s="61">
        <v>220</v>
      </c>
      <c r="L876" s="49">
        <v>4596232.32</v>
      </c>
      <c r="M876" s="49">
        <v>0</v>
      </c>
      <c r="N876" s="49">
        <v>0</v>
      </c>
      <c r="O876" s="49">
        <v>30000</v>
      </c>
      <c r="P876" s="49">
        <f t="shared" si="145"/>
        <v>4566232.32</v>
      </c>
      <c r="Q876" s="49">
        <f t="shared" si="146"/>
        <v>1252.2087780956274</v>
      </c>
      <c r="R876" s="49">
        <v>17870.05</v>
      </c>
      <c r="S876" s="62">
        <v>43465</v>
      </c>
    </row>
    <row r="877" spans="1:32" s="3" customFormat="1" hidden="1" x14ac:dyDescent="0.25">
      <c r="A877" s="37">
        <v>282</v>
      </c>
      <c r="B877" s="57" t="s">
        <v>658</v>
      </c>
      <c r="C877" s="58">
        <v>1992</v>
      </c>
      <c r="D877" s="40">
        <v>0</v>
      </c>
      <c r="E877" s="141" t="s">
        <v>1514</v>
      </c>
      <c r="F877" s="1" t="s">
        <v>66</v>
      </c>
      <c r="G877" s="40">
        <v>5</v>
      </c>
      <c r="H877" s="40">
        <v>3</v>
      </c>
      <c r="I877" s="60">
        <v>6230</v>
      </c>
      <c r="J877" s="60">
        <v>3700.7</v>
      </c>
      <c r="K877" s="61">
        <v>188</v>
      </c>
      <c r="L877" s="49">
        <v>4650008.43</v>
      </c>
      <c r="M877" s="49">
        <v>0</v>
      </c>
      <c r="N877" s="49">
        <v>0</v>
      </c>
      <c r="O877" s="49">
        <v>30000</v>
      </c>
      <c r="P877" s="49">
        <f t="shared" si="145"/>
        <v>4620008.43</v>
      </c>
      <c r="Q877" s="49">
        <f t="shared" si="146"/>
        <v>1256.5213148863729</v>
      </c>
      <c r="R877" s="49">
        <v>17870.05</v>
      </c>
      <c r="S877" s="62">
        <v>43465</v>
      </c>
    </row>
    <row r="878" spans="1:32" s="3" customFormat="1" hidden="1" x14ac:dyDescent="0.25">
      <c r="A878" s="37">
        <v>283</v>
      </c>
      <c r="B878" s="57" t="s">
        <v>659</v>
      </c>
      <c r="C878" s="58">
        <v>1986</v>
      </c>
      <c r="D878" s="40">
        <v>0</v>
      </c>
      <c r="E878" s="141" t="s">
        <v>1514</v>
      </c>
      <c r="F878" s="1" t="s">
        <v>66</v>
      </c>
      <c r="G878" s="40">
        <v>5</v>
      </c>
      <c r="H878" s="40">
        <v>6</v>
      </c>
      <c r="I878" s="60">
        <v>12438.7</v>
      </c>
      <c r="J878" s="60">
        <v>7310.7</v>
      </c>
      <c r="K878" s="61">
        <v>400</v>
      </c>
      <c r="L878" s="49">
        <v>16749577.300000001</v>
      </c>
      <c r="M878" s="49">
        <v>0</v>
      </c>
      <c r="N878" s="49">
        <v>0</v>
      </c>
      <c r="O878" s="49">
        <v>20000</v>
      </c>
      <c r="P878" s="49">
        <f t="shared" si="145"/>
        <v>16729577.300000001</v>
      </c>
      <c r="Q878" s="49">
        <f t="shared" si="146"/>
        <v>2291.1044496423051</v>
      </c>
      <c r="R878" s="49">
        <v>17870.05</v>
      </c>
      <c r="S878" s="62">
        <v>43465</v>
      </c>
    </row>
    <row r="879" spans="1:32" s="3" customFormat="1" hidden="1" x14ac:dyDescent="0.25">
      <c r="A879" s="37">
        <v>284</v>
      </c>
      <c r="B879" s="57" t="s">
        <v>533</v>
      </c>
      <c r="C879" s="58">
        <v>1989</v>
      </c>
      <c r="D879" s="40">
        <v>0</v>
      </c>
      <c r="E879" s="141" t="s">
        <v>1514</v>
      </c>
      <c r="F879" s="1" t="s">
        <v>66</v>
      </c>
      <c r="G879" s="40">
        <v>5</v>
      </c>
      <c r="H879" s="40">
        <v>6</v>
      </c>
      <c r="I879" s="60">
        <v>12534.6</v>
      </c>
      <c r="J879" s="60">
        <v>7327.5</v>
      </c>
      <c r="K879" s="61">
        <v>429</v>
      </c>
      <c r="L879" s="49">
        <v>8078625.7199999997</v>
      </c>
      <c r="M879" s="49">
        <v>0</v>
      </c>
      <c r="N879" s="49">
        <v>0</v>
      </c>
      <c r="O879" s="49">
        <v>20000</v>
      </c>
      <c r="P879" s="49">
        <f t="shared" si="145"/>
        <v>8058625.7199999997</v>
      </c>
      <c r="Q879" s="49">
        <f t="shared" si="146"/>
        <v>1102.5077748208803</v>
      </c>
      <c r="R879" s="49">
        <v>17870.05</v>
      </c>
      <c r="S879" s="62">
        <v>43465</v>
      </c>
    </row>
    <row r="880" spans="1:32" s="3" customFormat="1" hidden="1" x14ac:dyDescent="0.25">
      <c r="A880" s="37">
        <v>285</v>
      </c>
      <c r="B880" s="57" t="s">
        <v>660</v>
      </c>
      <c r="C880" s="58">
        <v>1988</v>
      </c>
      <c r="D880" s="40">
        <v>0</v>
      </c>
      <c r="E880" s="141" t="s">
        <v>1514</v>
      </c>
      <c r="F880" s="1" t="s">
        <v>66</v>
      </c>
      <c r="G880" s="40">
        <v>5</v>
      </c>
      <c r="H880" s="40">
        <v>3</v>
      </c>
      <c r="I880" s="60">
        <v>8893.7000000000007</v>
      </c>
      <c r="J880" s="60">
        <v>5134.5</v>
      </c>
      <c r="K880" s="61">
        <v>336</v>
      </c>
      <c r="L880" s="49">
        <v>6131207.0800000001</v>
      </c>
      <c r="M880" s="49">
        <v>0</v>
      </c>
      <c r="N880" s="49">
        <v>0</v>
      </c>
      <c r="O880" s="49">
        <v>16635.009999999998</v>
      </c>
      <c r="P880" s="49">
        <f t="shared" si="145"/>
        <v>6114572.0700000003</v>
      </c>
      <c r="Q880" s="49">
        <f t="shared" si="146"/>
        <v>1194.1195987924823</v>
      </c>
      <c r="R880" s="49">
        <v>17870.05</v>
      </c>
      <c r="S880" s="62">
        <v>43465</v>
      </c>
    </row>
    <row r="881" spans="1:32" s="73" customFormat="1" hidden="1" x14ac:dyDescent="0.25">
      <c r="A881" s="113"/>
      <c r="B881" s="55" t="s">
        <v>325</v>
      </c>
      <c r="C881" s="55"/>
      <c r="D881" s="53"/>
      <c r="E881" s="56"/>
      <c r="F881" s="53"/>
      <c r="G881" s="53"/>
      <c r="H881" s="53"/>
      <c r="I881" s="48">
        <f t="shared" ref="I881:K881" si="147">ROUND(SUM(I875:I880),2)</f>
        <v>58975.7</v>
      </c>
      <c r="J881" s="48">
        <f t="shared" si="147"/>
        <v>34584.199999999997</v>
      </c>
      <c r="K881" s="42">
        <f t="shared" si="147"/>
        <v>1984</v>
      </c>
      <c r="L881" s="48">
        <f>ROUND(SUM(L875:L880),2)</f>
        <v>48521597.869999997</v>
      </c>
      <c r="M881" s="48">
        <f t="shared" ref="M881:P881" si="148">ROUND(SUM(M875:M880),2)</f>
        <v>0</v>
      </c>
      <c r="N881" s="48">
        <f t="shared" si="148"/>
        <v>0</v>
      </c>
      <c r="O881" s="48">
        <f t="shared" si="148"/>
        <v>166635.01</v>
      </c>
      <c r="P881" s="48">
        <f t="shared" si="148"/>
        <v>48354962.859999999</v>
      </c>
      <c r="Q881" s="48">
        <f t="shared" si="146"/>
        <v>1402.9989957842022</v>
      </c>
      <c r="R881" s="48"/>
      <c r="S881" s="62"/>
    </row>
    <row r="882" spans="1:32" s="3" customFormat="1" hidden="1" x14ac:dyDescent="0.25">
      <c r="A882" s="40"/>
      <c r="B882" s="55" t="s">
        <v>326</v>
      </c>
      <c r="C882" s="55"/>
      <c r="D882" s="40"/>
      <c r="E882" s="41"/>
      <c r="F882" s="40"/>
      <c r="G882" s="40"/>
      <c r="H882" s="40"/>
      <c r="I882" s="40"/>
      <c r="J882" s="40"/>
      <c r="K882" s="127"/>
      <c r="L882" s="49"/>
      <c r="M882" s="49"/>
      <c r="N882" s="49"/>
      <c r="O882" s="49"/>
      <c r="P882" s="49"/>
      <c r="Q882" s="48"/>
      <c r="R882" s="49"/>
      <c r="S882" s="40"/>
    </row>
    <row r="883" spans="1:32" s="199" customFormat="1" hidden="1" x14ac:dyDescent="0.25">
      <c r="A883" s="37">
        <v>286</v>
      </c>
      <c r="B883" s="57" t="s">
        <v>1251</v>
      </c>
      <c r="C883" s="58">
        <v>1982</v>
      </c>
      <c r="D883" s="40">
        <v>0</v>
      </c>
      <c r="E883" s="141" t="s">
        <v>1514</v>
      </c>
      <c r="F883" s="1" t="s">
        <v>28</v>
      </c>
      <c r="G883" s="40">
        <v>5</v>
      </c>
      <c r="H883" s="40">
        <v>6</v>
      </c>
      <c r="I883" s="60">
        <v>5090.2</v>
      </c>
      <c r="J883" s="60">
        <v>4584.6000000000004</v>
      </c>
      <c r="K883" s="61">
        <v>232</v>
      </c>
      <c r="L883" s="49">
        <v>16979965.550000001</v>
      </c>
      <c r="M883" s="49">
        <v>0</v>
      </c>
      <c r="N883" s="49">
        <v>0</v>
      </c>
      <c r="O883" s="49">
        <v>553131.91</v>
      </c>
      <c r="P883" s="49">
        <f>L883-(M883+N883+O883)</f>
        <v>16426833.640000001</v>
      </c>
      <c r="Q883" s="49">
        <f t="shared" ref="Q883:Q892" si="149">L883/J883</f>
        <v>3703.696189416743</v>
      </c>
      <c r="R883" s="49">
        <v>16373.82</v>
      </c>
      <c r="S883" s="62">
        <v>43465</v>
      </c>
    </row>
    <row r="884" spans="1:32" s="199" customFormat="1" hidden="1" x14ac:dyDescent="0.25">
      <c r="A884" s="37">
        <v>287</v>
      </c>
      <c r="B884" s="57" t="s">
        <v>1252</v>
      </c>
      <c r="C884" s="58">
        <v>1983</v>
      </c>
      <c r="D884" s="40">
        <v>0</v>
      </c>
      <c r="E884" s="141" t="s">
        <v>1514</v>
      </c>
      <c r="F884" s="1" t="s">
        <v>28</v>
      </c>
      <c r="G884" s="40">
        <v>5</v>
      </c>
      <c r="H884" s="40">
        <v>6</v>
      </c>
      <c r="I884" s="60">
        <v>5012.5</v>
      </c>
      <c r="J884" s="60">
        <v>4507.2</v>
      </c>
      <c r="K884" s="61">
        <v>303</v>
      </c>
      <c r="L884" s="49">
        <v>21346878.91</v>
      </c>
      <c r="M884" s="49">
        <v>0</v>
      </c>
      <c r="N884" s="49">
        <f>ROUND(L884*10%,2)</f>
        <v>2134687.89</v>
      </c>
      <c r="O884" s="49">
        <v>749643.02</v>
      </c>
      <c r="P884" s="49">
        <f t="shared" ref="P884:P892" si="150">L884-(M884+N884+O884)</f>
        <v>18462548</v>
      </c>
      <c r="Q884" s="49">
        <f t="shared" si="149"/>
        <v>4736.1729921015267</v>
      </c>
      <c r="R884" s="49">
        <v>16373.82</v>
      </c>
      <c r="S884" s="62">
        <v>43465</v>
      </c>
    </row>
    <row r="885" spans="1:32" s="199" customFormat="1" hidden="1" x14ac:dyDescent="0.25">
      <c r="A885" s="37">
        <v>288</v>
      </c>
      <c r="B885" s="57" t="s">
        <v>1253</v>
      </c>
      <c r="C885" s="58">
        <v>1982</v>
      </c>
      <c r="D885" s="40">
        <v>0</v>
      </c>
      <c r="E885" s="141" t="s">
        <v>1514</v>
      </c>
      <c r="F885" s="1" t="s">
        <v>28</v>
      </c>
      <c r="G885" s="40">
        <v>5</v>
      </c>
      <c r="H885" s="40">
        <v>6</v>
      </c>
      <c r="I885" s="60">
        <v>5020.6000000000004</v>
      </c>
      <c r="J885" s="60">
        <v>4500.8</v>
      </c>
      <c r="K885" s="61">
        <v>352</v>
      </c>
      <c r="L885" s="49">
        <v>16075950.109999999</v>
      </c>
      <c r="M885" s="49">
        <v>0</v>
      </c>
      <c r="N885" s="49">
        <v>0</v>
      </c>
      <c r="O885" s="49">
        <v>512451.21</v>
      </c>
      <c r="P885" s="49">
        <f t="shared" si="150"/>
        <v>15563498.899999999</v>
      </c>
      <c r="Q885" s="49">
        <f t="shared" si="149"/>
        <v>3571.7983714006396</v>
      </c>
      <c r="R885" s="49">
        <v>16373.82</v>
      </c>
      <c r="S885" s="62">
        <v>43465</v>
      </c>
    </row>
    <row r="886" spans="1:32" s="199" customFormat="1" ht="30" hidden="1" x14ac:dyDescent="0.25">
      <c r="A886" s="37">
        <v>289</v>
      </c>
      <c r="B886" s="57" t="s">
        <v>661</v>
      </c>
      <c r="C886" s="58">
        <v>1991</v>
      </c>
      <c r="D886" s="40">
        <v>0</v>
      </c>
      <c r="E886" s="141" t="s">
        <v>1514</v>
      </c>
      <c r="F886" s="1" t="s">
        <v>28</v>
      </c>
      <c r="G886" s="40">
        <v>2</v>
      </c>
      <c r="H886" s="40">
        <v>2</v>
      </c>
      <c r="I886" s="60">
        <v>1317.4</v>
      </c>
      <c r="J886" s="60">
        <v>1032.0999999999999</v>
      </c>
      <c r="K886" s="61">
        <v>74</v>
      </c>
      <c r="L886" s="49">
        <v>848311.53</v>
      </c>
      <c r="M886" s="49">
        <v>0</v>
      </c>
      <c r="N886" s="49">
        <v>0</v>
      </c>
      <c r="O886" s="49">
        <v>0</v>
      </c>
      <c r="P886" s="49">
        <f t="shared" si="150"/>
        <v>848311.53</v>
      </c>
      <c r="Q886" s="49">
        <f t="shared" si="149"/>
        <v>821.92765235926765</v>
      </c>
      <c r="R886" s="49">
        <v>16373.82</v>
      </c>
      <c r="S886" s="62">
        <v>43465</v>
      </c>
    </row>
    <row r="887" spans="1:32" s="199" customFormat="1" hidden="1" x14ac:dyDescent="0.25">
      <c r="A887" s="37">
        <v>290</v>
      </c>
      <c r="B887" s="57" t="s">
        <v>1254</v>
      </c>
      <c r="C887" s="58">
        <v>1983</v>
      </c>
      <c r="D887" s="40">
        <v>0</v>
      </c>
      <c r="E887" s="141" t="s">
        <v>1514</v>
      </c>
      <c r="F887" s="1" t="s">
        <v>28</v>
      </c>
      <c r="G887" s="40">
        <v>5</v>
      </c>
      <c r="H887" s="40">
        <v>4</v>
      </c>
      <c r="I887" s="60">
        <v>3703.6</v>
      </c>
      <c r="J887" s="60">
        <v>3363.53</v>
      </c>
      <c r="K887" s="61">
        <v>193</v>
      </c>
      <c r="L887" s="49">
        <v>23716453.219999999</v>
      </c>
      <c r="M887" s="49">
        <v>0</v>
      </c>
      <c r="N887" s="49">
        <v>0</v>
      </c>
      <c r="O887" s="49">
        <v>856273.86</v>
      </c>
      <c r="P887" s="49">
        <f t="shared" si="150"/>
        <v>22860179.359999999</v>
      </c>
      <c r="Q887" s="49">
        <f t="shared" si="149"/>
        <v>7051.0604097480909</v>
      </c>
      <c r="R887" s="49">
        <v>16373.82</v>
      </c>
      <c r="S887" s="62">
        <v>43465</v>
      </c>
    </row>
    <row r="888" spans="1:32" s="199" customFormat="1" hidden="1" x14ac:dyDescent="0.25">
      <c r="A888" s="37">
        <v>291</v>
      </c>
      <c r="B888" s="92" t="s">
        <v>1519</v>
      </c>
      <c r="C888" s="93">
        <v>1999</v>
      </c>
      <c r="D888" s="41">
        <v>0</v>
      </c>
      <c r="E888" s="59" t="s">
        <v>1515</v>
      </c>
      <c r="F888" s="1" t="s">
        <v>66</v>
      </c>
      <c r="G888" s="41">
        <v>5</v>
      </c>
      <c r="H888" s="41">
        <v>3</v>
      </c>
      <c r="I888" s="94">
        <v>7170.5</v>
      </c>
      <c r="J888" s="94">
        <v>6050.2</v>
      </c>
      <c r="K888" s="95">
        <v>344</v>
      </c>
      <c r="L888" s="96">
        <v>2499308.83</v>
      </c>
      <c r="M888" s="49">
        <v>0</v>
      </c>
      <c r="N888" s="49">
        <v>0</v>
      </c>
      <c r="O888" s="96">
        <v>0</v>
      </c>
      <c r="P888" s="49">
        <f t="shared" si="150"/>
        <v>2499308.83</v>
      </c>
      <c r="Q888" s="96">
        <f t="shared" si="149"/>
        <v>413.09524147962054</v>
      </c>
      <c r="R888" s="49">
        <v>16373.82</v>
      </c>
      <c r="S888" s="62">
        <v>43465</v>
      </c>
    </row>
    <row r="889" spans="1:32" s="206" customFormat="1" hidden="1" x14ac:dyDescent="0.25">
      <c r="A889" s="37">
        <v>292</v>
      </c>
      <c r="B889" s="92" t="s">
        <v>1509</v>
      </c>
      <c r="C889" s="93">
        <v>2000</v>
      </c>
      <c r="D889" s="41">
        <v>0</v>
      </c>
      <c r="E889" s="59" t="s">
        <v>1515</v>
      </c>
      <c r="F889" s="1" t="s">
        <v>66</v>
      </c>
      <c r="G889" s="41">
        <v>9</v>
      </c>
      <c r="H889" s="41">
        <v>2</v>
      </c>
      <c r="I889" s="94">
        <v>3912.2</v>
      </c>
      <c r="J889" s="94">
        <v>3369.5</v>
      </c>
      <c r="K889" s="95">
        <v>216</v>
      </c>
      <c r="L889" s="96">
        <v>410498.06</v>
      </c>
      <c r="M889" s="96">
        <v>0</v>
      </c>
      <c r="N889" s="96">
        <v>0</v>
      </c>
      <c r="O889" s="96">
        <v>0</v>
      </c>
      <c r="P889" s="49">
        <f t="shared" si="150"/>
        <v>410498.06</v>
      </c>
      <c r="Q889" s="49">
        <f t="shared" si="149"/>
        <v>121.82758866300638</v>
      </c>
      <c r="R889" s="49">
        <v>16373.82</v>
      </c>
      <c r="S889" s="62">
        <v>43465</v>
      </c>
      <c r="T889" s="199"/>
      <c r="U889" s="199"/>
      <c r="V889" s="199"/>
      <c r="W889" s="199"/>
      <c r="X889" s="199"/>
      <c r="Y889" s="199"/>
      <c r="Z889" s="199"/>
      <c r="AA889" s="199"/>
      <c r="AB889" s="199"/>
      <c r="AC889" s="199"/>
      <c r="AD889" s="199"/>
      <c r="AE889" s="199"/>
      <c r="AF889" s="199"/>
    </row>
    <row r="890" spans="1:32" s="206" customFormat="1" hidden="1" x14ac:dyDescent="0.25">
      <c r="A890" s="37">
        <v>293</v>
      </c>
      <c r="B890" s="92" t="s">
        <v>1510</v>
      </c>
      <c r="C890" s="93">
        <v>1998</v>
      </c>
      <c r="D890" s="41">
        <v>0</v>
      </c>
      <c r="E890" s="59" t="s">
        <v>1515</v>
      </c>
      <c r="F890" s="1" t="s">
        <v>66</v>
      </c>
      <c r="G890" s="41">
        <v>9</v>
      </c>
      <c r="H890" s="41">
        <v>2</v>
      </c>
      <c r="I890" s="94">
        <v>4020</v>
      </c>
      <c r="J890" s="94">
        <v>3449.7</v>
      </c>
      <c r="K890" s="95">
        <v>180</v>
      </c>
      <c r="L890" s="96">
        <v>410498.06</v>
      </c>
      <c r="M890" s="96">
        <v>0</v>
      </c>
      <c r="N890" s="96">
        <v>0</v>
      </c>
      <c r="O890" s="96">
        <v>0</v>
      </c>
      <c r="P890" s="49">
        <f t="shared" si="150"/>
        <v>410498.06</v>
      </c>
      <c r="Q890" s="49">
        <f t="shared" si="149"/>
        <v>118.99529234426183</v>
      </c>
      <c r="R890" s="49">
        <v>16373.82</v>
      </c>
      <c r="S890" s="62">
        <v>43465</v>
      </c>
      <c r="T890" s="199"/>
      <c r="U890" s="199"/>
      <c r="V890" s="199"/>
      <c r="W890" s="199"/>
      <c r="X890" s="199"/>
      <c r="Y890" s="199"/>
      <c r="Z890" s="199"/>
      <c r="AA890" s="199"/>
      <c r="AB890" s="199"/>
      <c r="AC890" s="199"/>
      <c r="AD890" s="199"/>
      <c r="AE890" s="199"/>
      <c r="AF890" s="199"/>
    </row>
    <row r="891" spans="1:32" s="206" customFormat="1" hidden="1" x14ac:dyDescent="0.25">
      <c r="A891" s="37">
        <v>294</v>
      </c>
      <c r="B891" s="92" t="s">
        <v>1484</v>
      </c>
      <c r="C891" s="93">
        <v>1998</v>
      </c>
      <c r="D891" s="41">
        <v>0</v>
      </c>
      <c r="E891" s="59" t="s">
        <v>1515</v>
      </c>
      <c r="F891" s="1" t="s">
        <v>66</v>
      </c>
      <c r="G891" s="41">
        <v>9</v>
      </c>
      <c r="H891" s="41">
        <v>2</v>
      </c>
      <c r="I891" s="94">
        <v>4012.8</v>
      </c>
      <c r="J891" s="94">
        <v>3501.7</v>
      </c>
      <c r="K891" s="95">
        <v>180</v>
      </c>
      <c r="L891" s="96">
        <v>410498.06</v>
      </c>
      <c r="M891" s="96">
        <v>0</v>
      </c>
      <c r="N891" s="96">
        <v>0</v>
      </c>
      <c r="O891" s="96">
        <v>0</v>
      </c>
      <c r="P891" s="49">
        <f t="shared" si="150"/>
        <v>410498.06</v>
      </c>
      <c r="Q891" s="49">
        <f t="shared" si="149"/>
        <v>117.22822057857613</v>
      </c>
      <c r="R891" s="49">
        <v>16373.82</v>
      </c>
      <c r="S891" s="62">
        <v>43465</v>
      </c>
      <c r="T891" s="199"/>
      <c r="U891" s="199"/>
      <c r="V891" s="199"/>
      <c r="W891" s="199"/>
      <c r="X891" s="199"/>
      <c r="Y891" s="199"/>
      <c r="Z891" s="199"/>
      <c r="AA891" s="199"/>
      <c r="AB891" s="199"/>
      <c r="AC891" s="199"/>
      <c r="AD891" s="199"/>
      <c r="AE891" s="199"/>
      <c r="AF891" s="199"/>
    </row>
    <row r="892" spans="1:32" s="206" customFormat="1" hidden="1" x14ac:dyDescent="0.25">
      <c r="A892" s="37">
        <v>295</v>
      </c>
      <c r="B892" s="92" t="s">
        <v>1520</v>
      </c>
      <c r="C892" s="93">
        <v>1994</v>
      </c>
      <c r="D892" s="41">
        <v>0</v>
      </c>
      <c r="E892" s="59" t="s">
        <v>1515</v>
      </c>
      <c r="F892" s="1" t="s">
        <v>66</v>
      </c>
      <c r="G892" s="41">
        <v>9</v>
      </c>
      <c r="H892" s="41">
        <v>3</v>
      </c>
      <c r="I892" s="94">
        <v>5487</v>
      </c>
      <c r="J892" s="94">
        <v>4807.2</v>
      </c>
      <c r="K892" s="95">
        <v>285</v>
      </c>
      <c r="L892" s="96">
        <v>859117.29</v>
      </c>
      <c r="M892" s="96">
        <v>0</v>
      </c>
      <c r="N892" s="96">
        <v>0</v>
      </c>
      <c r="O892" s="96">
        <v>0</v>
      </c>
      <c r="P892" s="49">
        <f t="shared" si="150"/>
        <v>859117.29</v>
      </c>
      <c r="Q892" s="96">
        <f t="shared" si="149"/>
        <v>178.71469670494261</v>
      </c>
      <c r="R892" s="49">
        <v>16373.82</v>
      </c>
      <c r="S892" s="62">
        <v>43465</v>
      </c>
      <c r="T892" s="199"/>
      <c r="U892" s="199"/>
      <c r="V892" s="199"/>
      <c r="W892" s="199"/>
      <c r="X892" s="199"/>
      <c r="Y892" s="199"/>
      <c r="Z892" s="199"/>
      <c r="AA892" s="199"/>
      <c r="AB892" s="199"/>
      <c r="AC892" s="199"/>
      <c r="AD892" s="199"/>
      <c r="AE892" s="199"/>
      <c r="AF892" s="199"/>
    </row>
    <row r="893" spans="1:32" s="73" customFormat="1" ht="14.25" hidden="1" x14ac:dyDescent="0.25">
      <c r="A893" s="53"/>
      <c r="B893" s="55" t="s">
        <v>329</v>
      </c>
      <c r="C893" s="55"/>
      <c r="D893" s="53"/>
      <c r="E893" s="56"/>
      <c r="F893" s="53"/>
      <c r="G893" s="53"/>
      <c r="H893" s="53"/>
      <c r="I893" s="48">
        <f>SUM(I883:I892)</f>
        <v>44746.8</v>
      </c>
      <c r="J893" s="48">
        <f>SUM(J883:J892)</f>
        <v>39166.53</v>
      </c>
      <c r="K893" s="48">
        <f>SUM(K883:K892)</f>
        <v>2359</v>
      </c>
      <c r="L893" s="48">
        <f>SUM(L883:L892)</f>
        <v>83557479.620000005</v>
      </c>
      <c r="M893" s="48">
        <f t="shared" ref="M893:Q893" si="151">SUM(M883:M892)</f>
        <v>0</v>
      </c>
      <c r="N893" s="48">
        <f t="shared" si="151"/>
        <v>2134687.89</v>
      </c>
      <c r="O893" s="48">
        <f t="shared" si="151"/>
        <v>2671500</v>
      </c>
      <c r="P893" s="48">
        <f t="shared" si="151"/>
        <v>78751291.730000019</v>
      </c>
      <c r="Q893" s="48">
        <f t="shared" si="151"/>
        <v>20834.516654796673</v>
      </c>
      <c r="R893" s="48"/>
      <c r="S893" s="53"/>
    </row>
    <row r="894" spans="1:32" s="3" customFormat="1" hidden="1" x14ac:dyDescent="0.25">
      <c r="B894" s="55" t="s">
        <v>330</v>
      </c>
      <c r="C894" s="55"/>
      <c r="D894" s="46"/>
      <c r="E894" s="46"/>
      <c r="F894" s="40"/>
      <c r="G894" s="40"/>
      <c r="H894" s="40"/>
      <c r="I894" s="40"/>
      <c r="J894" s="40"/>
      <c r="K894" s="127"/>
      <c r="L894" s="49"/>
      <c r="M894" s="49"/>
      <c r="N894" s="49"/>
      <c r="O894" s="49"/>
      <c r="P894" s="49"/>
      <c r="Q894" s="49"/>
      <c r="R894" s="49"/>
      <c r="S894" s="40"/>
    </row>
    <row r="895" spans="1:32" s="199" customFormat="1" hidden="1" x14ac:dyDescent="0.25">
      <c r="A895" s="37">
        <v>296</v>
      </c>
      <c r="B895" s="57" t="s">
        <v>294</v>
      </c>
      <c r="C895" s="58">
        <v>1985</v>
      </c>
      <c r="D895" s="40">
        <v>0</v>
      </c>
      <c r="E895" s="141" t="s">
        <v>1514</v>
      </c>
      <c r="F895" s="1" t="s">
        <v>28</v>
      </c>
      <c r="G895" s="40">
        <v>9</v>
      </c>
      <c r="H895" s="40">
        <v>6</v>
      </c>
      <c r="I895" s="60">
        <v>14221</v>
      </c>
      <c r="J895" s="60">
        <v>11321.8</v>
      </c>
      <c r="K895" s="61">
        <v>636</v>
      </c>
      <c r="L895" s="49">
        <v>48971087.469999999</v>
      </c>
      <c r="M895" s="49">
        <v>0</v>
      </c>
      <c r="N895" s="49">
        <v>0</v>
      </c>
      <c r="O895" s="49">
        <v>480452.68</v>
      </c>
      <c r="P895" s="49">
        <f t="shared" ref="P895:P919" si="152">L895-(M895+N895+O895)</f>
        <v>48490634.789999999</v>
      </c>
      <c r="Q895" s="49">
        <f t="shared" ref="Q895:Q920" si="153">L895/J895</f>
        <v>4325.380016428483</v>
      </c>
      <c r="R895" s="49">
        <v>19736.97</v>
      </c>
      <c r="S895" s="62">
        <v>43465</v>
      </c>
    </row>
    <row r="896" spans="1:32" s="199" customFormat="1" hidden="1" x14ac:dyDescent="0.25">
      <c r="A896" s="37">
        <v>297</v>
      </c>
      <c r="B896" s="92" t="s">
        <v>973</v>
      </c>
      <c r="C896" s="93">
        <v>1986</v>
      </c>
      <c r="D896" s="41">
        <v>0</v>
      </c>
      <c r="E896" s="141" t="s">
        <v>1514</v>
      </c>
      <c r="F896" s="1" t="s">
        <v>28</v>
      </c>
      <c r="G896" s="41">
        <v>9</v>
      </c>
      <c r="H896" s="41">
        <v>6</v>
      </c>
      <c r="I896" s="94">
        <v>14669.7</v>
      </c>
      <c r="J896" s="94">
        <v>11517.5</v>
      </c>
      <c r="K896" s="95">
        <v>586</v>
      </c>
      <c r="L896" s="96">
        <v>19039650.539999999</v>
      </c>
      <c r="M896" s="49">
        <v>0</v>
      </c>
      <c r="N896" s="49">
        <v>0</v>
      </c>
      <c r="O896" s="49">
        <v>0</v>
      </c>
      <c r="P896" s="49">
        <f t="shared" si="152"/>
        <v>19039650.539999999</v>
      </c>
      <c r="Q896" s="49">
        <f t="shared" si="153"/>
        <v>1653.1061897113088</v>
      </c>
      <c r="R896" s="49">
        <v>19736.97</v>
      </c>
      <c r="S896" s="62">
        <v>43465</v>
      </c>
    </row>
    <row r="897" spans="1:19" s="199" customFormat="1" hidden="1" x14ac:dyDescent="0.25">
      <c r="A897" s="37">
        <v>298</v>
      </c>
      <c r="B897" s="57" t="s">
        <v>1323</v>
      </c>
      <c r="C897" s="58">
        <v>1986</v>
      </c>
      <c r="D897" s="40">
        <v>0</v>
      </c>
      <c r="E897" s="141" t="s">
        <v>1514</v>
      </c>
      <c r="F897" s="1" t="s">
        <v>28</v>
      </c>
      <c r="G897" s="40">
        <v>9</v>
      </c>
      <c r="H897" s="40">
        <v>6</v>
      </c>
      <c r="I897" s="122">
        <v>11560</v>
      </c>
      <c r="J897" s="122">
        <v>11450.3</v>
      </c>
      <c r="K897" s="61">
        <v>607</v>
      </c>
      <c r="L897" s="49">
        <v>19971687.48</v>
      </c>
      <c r="M897" s="49">
        <v>0</v>
      </c>
      <c r="N897" s="49">
        <v>0</v>
      </c>
      <c r="O897" s="49">
        <v>216456.75</v>
      </c>
      <c r="P897" s="49">
        <f t="shared" si="152"/>
        <v>19755230.73</v>
      </c>
      <c r="Q897" s="49">
        <f t="shared" si="153"/>
        <v>1744.206481926238</v>
      </c>
      <c r="R897" s="49">
        <v>19736.97</v>
      </c>
      <c r="S897" s="62">
        <v>43465</v>
      </c>
    </row>
    <row r="898" spans="1:19" s="199" customFormat="1" hidden="1" x14ac:dyDescent="0.25">
      <c r="A898" s="37">
        <v>299</v>
      </c>
      <c r="B898" s="92" t="s">
        <v>557</v>
      </c>
      <c r="C898" s="93">
        <v>1987</v>
      </c>
      <c r="D898" s="41">
        <v>0</v>
      </c>
      <c r="E898" s="141" t="s">
        <v>1514</v>
      </c>
      <c r="F898" s="1" t="s">
        <v>28</v>
      </c>
      <c r="G898" s="41">
        <v>9</v>
      </c>
      <c r="H898" s="41">
        <v>6</v>
      </c>
      <c r="I898" s="122">
        <v>20174.3</v>
      </c>
      <c r="J898" s="122">
        <v>20174.3</v>
      </c>
      <c r="K898" s="95">
        <v>625</v>
      </c>
      <c r="L898" s="96">
        <v>19039650.539999999</v>
      </c>
      <c r="M898" s="49">
        <v>0</v>
      </c>
      <c r="N898" s="49">
        <v>0</v>
      </c>
      <c r="O898" s="49">
        <v>0</v>
      </c>
      <c r="P898" s="49">
        <f t="shared" si="152"/>
        <v>19039650.539999999</v>
      </c>
      <c r="Q898" s="49">
        <f t="shared" si="153"/>
        <v>943.75767882900516</v>
      </c>
      <c r="R898" s="49">
        <v>19736.97</v>
      </c>
      <c r="S898" s="62">
        <v>43465</v>
      </c>
    </row>
    <row r="899" spans="1:19" s="199" customFormat="1" hidden="1" x14ac:dyDescent="0.25">
      <c r="A899" s="37">
        <v>300</v>
      </c>
      <c r="B899" s="57" t="s">
        <v>1322</v>
      </c>
      <c r="C899" s="58">
        <v>1987</v>
      </c>
      <c r="D899" s="40">
        <v>0</v>
      </c>
      <c r="E899" s="141" t="s">
        <v>1514</v>
      </c>
      <c r="F899" s="1" t="s">
        <v>28</v>
      </c>
      <c r="G899" s="40">
        <v>9</v>
      </c>
      <c r="H899" s="40">
        <v>6</v>
      </c>
      <c r="I899" s="122">
        <v>12822.1</v>
      </c>
      <c r="J899" s="122">
        <v>11734.4</v>
      </c>
      <c r="K899" s="61">
        <v>587</v>
      </c>
      <c r="L899" s="49">
        <v>19971687.48</v>
      </c>
      <c r="M899" s="49">
        <v>0</v>
      </c>
      <c r="N899" s="49">
        <v>0</v>
      </c>
      <c r="O899" s="49">
        <v>307042.15999999997</v>
      </c>
      <c r="P899" s="49">
        <f t="shared" si="152"/>
        <v>19664645.32</v>
      </c>
      <c r="Q899" s="49">
        <f t="shared" si="153"/>
        <v>1701.9777304335971</v>
      </c>
      <c r="R899" s="49">
        <v>19736.97</v>
      </c>
      <c r="S899" s="62">
        <v>43465</v>
      </c>
    </row>
    <row r="900" spans="1:19" s="199" customFormat="1" hidden="1" x14ac:dyDescent="0.25">
      <c r="A900" s="37">
        <v>301</v>
      </c>
      <c r="B900" s="57" t="s">
        <v>651</v>
      </c>
      <c r="C900" s="58">
        <v>1989</v>
      </c>
      <c r="D900" s="40">
        <v>0</v>
      </c>
      <c r="E900" s="141" t="s">
        <v>1514</v>
      </c>
      <c r="F900" s="1" t="s">
        <v>28</v>
      </c>
      <c r="G900" s="40">
        <v>9</v>
      </c>
      <c r="H900" s="40">
        <v>2</v>
      </c>
      <c r="I900" s="122">
        <v>4119.1000000000004</v>
      </c>
      <c r="J900" s="122">
        <v>3745.2</v>
      </c>
      <c r="K900" s="61">
        <v>228</v>
      </c>
      <c r="L900" s="49">
        <v>6657229.1600000001</v>
      </c>
      <c r="M900" s="49">
        <v>0</v>
      </c>
      <c r="N900" s="49">
        <v>0</v>
      </c>
      <c r="O900" s="49">
        <v>103861.75999999999</v>
      </c>
      <c r="P900" s="49">
        <f t="shared" si="152"/>
        <v>6553367.4000000004</v>
      </c>
      <c r="Q900" s="49">
        <f t="shared" si="153"/>
        <v>1777.5363558688455</v>
      </c>
      <c r="R900" s="49">
        <v>19736.97</v>
      </c>
      <c r="S900" s="62">
        <v>43465</v>
      </c>
    </row>
    <row r="901" spans="1:19" s="199" customFormat="1" hidden="1" x14ac:dyDescent="0.25">
      <c r="A901" s="37">
        <v>302</v>
      </c>
      <c r="B901" s="57" t="s">
        <v>652</v>
      </c>
      <c r="C901" s="58">
        <v>1989</v>
      </c>
      <c r="D901" s="40">
        <v>0</v>
      </c>
      <c r="E901" s="141" t="s">
        <v>1514</v>
      </c>
      <c r="F901" s="1" t="s">
        <v>28</v>
      </c>
      <c r="G901" s="40">
        <v>9</v>
      </c>
      <c r="H901" s="40">
        <v>2</v>
      </c>
      <c r="I901" s="122">
        <v>4119.7</v>
      </c>
      <c r="J901" s="122">
        <v>3853.69</v>
      </c>
      <c r="K901" s="61">
        <v>211</v>
      </c>
      <c r="L901" s="49">
        <v>6657229.1600000001</v>
      </c>
      <c r="M901" s="49">
        <v>0</v>
      </c>
      <c r="N901" s="49">
        <v>0</v>
      </c>
      <c r="O901" s="49">
        <v>103861.75999999999</v>
      </c>
      <c r="P901" s="49">
        <f t="shared" si="152"/>
        <v>6553367.4000000004</v>
      </c>
      <c r="Q901" s="49">
        <f t="shared" si="153"/>
        <v>1727.4947284291161</v>
      </c>
      <c r="R901" s="49">
        <v>19736.97</v>
      </c>
      <c r="S901" s="62">
        <v>43465</v>
      </c>
    </row>
    <row r="902" spans="1:19" s="199" customFormat="1" hidden="1" x14ac:dyDescent="0.25">
      <c r="A902" s="37">
        <v>303</v>
      </c>
      <c r="B902" s="57" t="s">
        <v>662</v>
      </c>
      <c r="C902" s="58">
        <v>1984</v>
      </c>
      <c r="D902" s="40">
        <v>0</v>
      </c>
      <c r="E902" s="141" t="s">
        <v>1514</v>
      </c>
      <c r="F902" s="1" t="s">
        <v>66</v>
      </c>
      <c r="G902" s="40">
        <v>5</v>
      </c>
      <c r="H902" s="40">
        <v>4</v>
      </c>
      <c r="I902" s="60">
        <v>4482.7</v>
      </c>
      <c r="J902" s="60">
        <v>3244.6</v>
      </c>
      <c r="K902" s="61">
        <v>190</v>
      </c>
      <c r="L902" s="49">
        <v>5355384.4000000004</v>
      </c>
      <c r="M902" s="49">
        <v>0</v>
      </c>
      <c r="N902" s="49">
        <v>0</v>
      </c>
      <c r="O902" s="49">
        <v>116276.62</v>
      </c>
      <c r="P902" s="49">
        <f t="shared" si="152"/>
        <v>5239107.78</v>
      </c>
      <c r="Q902" s="49">
        <f t="shared" si="153"/>
        <v>1650.5530419774395</v>
      </c>
      <c r="R902" s="49">
        <v>17870.05</v>
      </c>
      <c r="S902" s="62">
        <v>43465</v>
      </c>
    </row>
    <row r="903" spans="1:19" s="199" customFormat="1" hidden="1" x14ac:dyDescent="0.25">
      <c r="A903" s="37">
        <v>304</v>
      </c>
      <c r="B903" s="57" t="s">
        <v>663</v>
      </c>
      <c r="C903" s="58">
        <v>1984</v>
      </c>
      <c r="D903" s="40">
        <v>0</v>
      </c>
      <c r="E903" s="141" t="s">
        <v>1514</v>
      </c>
      <c r="F903" s="1" t="s">
        <v>66</v>
      </c>
      <c r="G903" s="40">
        <v>5</v>
      </c>
      <c r="H903" s="40">
        <v>4</v>
      </c>
      <c r="I903" s="60">
        <v>4489</v>
      </c>
      <c r="J903" s="60">
        <v>3308.1</v>
      </c>
      <c r="K903" s="61">
        <v>204</v>
      </c>
      <c r="L903" s="49">
        <v>1683064.45</v>
      </c>
      <c r="M903" s="49">
        <v>0</v>
      </c>
      <c r="N903" s="49">
        <v>0</v>
      </c>
      <c r="O903" s="49">
        <v>76391</v>
      </c>
      <c r="P903" s="49">
        <f t="shared" si="152"/>
        <v>1606673.45</v>
      </c>
      <c r="Q903" s="49">
        <f t="shared" si="153"/>
        <v>508.77072942172242</v>
      </c>
      <c r="R903" s="49">
        <v>17870.05</v>
      </c>
      <c r="S903" s="62">
        <v>43465</v>
      </c>
    </row>
    <row r="904" spans="1:19" s="199" customFormat="1" hidden="1" x14ac:dyDescent="0.25">
      <c r="A904" s="37">
        <v>305</v>
      </c>
      <c r="B904" s="57" t="s">
        <v>664</v>
      </c>
      <c r="C904" s="58">
        <v>1984</v>
      </c>
      <c r="D904" s="40">
        <v>0</v>
      </c>
      <c r="E904" s="141" t="s">
        <v>1514</v>
      </c>
      <c r="F904" s="1" t="s">
        <v>66</v>
      </c>
      <c r="G904" s="40">
        <v>5</v>
      </c>
      <c r="H904" s="40">
        <v>4</v>
      </c>
      <c r="I904" s="60">
        <v>3653.9</v>
      </c>
      <c r="J904" s="60">
        <v>3332.8</v>
      </c>
      <c r="K904" s="61">
        <v>212</v>
      </c>
      <c r="L904" s="49">
        <v>1689734.08</v>
      </c>
      <c r="M904" s="49">
        <v>0</v>
      </c>
      <c r="N904" s="49">
        <v>0</v>
      </c>
      <c r="O904" s="49">
        <v>76961.39</v>
      </c>
      <c r="P904" s="49">
        <f t="shared" si="152"/>
        <v>1612772.6900000002</v>
      </c>
      <c r="Q904" s="49">
        <f t="shared" si="153"/>
        <v>507.00134421507443</v>
      </c>
      <c r="R904" s="49">
        <v>17870.05</v>
      </c>
      <c r="S904" s="62">
        <v>43465</v>
      </c>
    </row>
    <row r="905" spans="1:19" s="199" customFormat="1" hidden="1" x14ac:dyDescent="0.25">
      <c r="A905" s="37">
        <v>306</v>
      </c>
      <c r="B905" s="57" t="s">
        <v>665</v>
      </c>
      <c r="C905" s="58">
        <v>1985</v>
      </c>
      <c r="D905" s="40">
        <v>0</v>
      </c>
      <c r="E905" s="141" t="s">
        <v>1514</v>
      </c>
      <c r="F905" s="1" t="s">
        <v>66</v>
      </c>
      <c r="G905" s="40">
        <v>5</v>
      </c>
      <c r="H905" s="40">
        <v>4</v>
      </c>
      <c r="I905" s="60">
        <v>3702.9</v>
      </c>
      <c r="J905" s="60">
        <v>3350.92</v>
      </c>
      <c r="K905" s="61">
        <v>196</v>
      </c>
      <c r="L905" s="49">
        <v>11065715.289999999</v>
      </c>
      <c r="M905" s="49">
        <v>0</v>
      </c>
      <c r="N905" s="49">
        <v>0</v>
      </c>
      <c r="O905" s="49">
        <v>154222.01</v>
      </c>
      <c r="P905" s="49">
        <f t="shared" si="152"/>
        <v>10911493.279999999</v>
      </c>
      <c r="Q905" s="49">
        <f t="shared" si="153"/>
        <v>3302.2916960118414</v>
      </c>
      <c r="R905" s="49">
        <v>17870.05</v>
      </c>
      <c r="S905" s="62">
        <v>43465</v>
      </c>
    </row>
    <row r="906" spans="1:19" s="199" customFormat="1" hidden="1" x14ac:dyDescent="0.25">
      <c r="A906" s="37">
        <v>307</v>
      </c>
      <c r="B906" s="57" t="s">
        <v>1324</v>
      </c>
      <c r="C906" s="119">
        <v>1989</v>
      </c>
      <c r="D906" s="40">
        <v>0</v>
      </c>
      <c r="E906" s="141" t="s">
        <v>1514</v>
      </c>
      <c r="F906" s="1" t="s">
        <v>28</v>
      </c>
      <c r="G906" s="40">
        <v>9</v>
      </c>
      <c r="H906" s="40">
        <v>2</v>
      </c>
      <c r="I906" s="122">
        <v>4167.1000000000004</v>
      </c>
      <c r="J906" s="122">
        <v>3830</v>
      </c>
      <c r="K906" s="61">
        <v>210</v>
      </c>
      <c r="L906" s="49">
        <v>6657229.1600000001</v>
      </c>
      <c r="M906" s="49">
        <v>0</v>
      </c>
      <c r="N906" s="49">
        <v>0</v>
      </c>
      <c r="O906" s="49">
        <v>88204.67</v>
      </c>
      <c r="P906" s="49">
        <f t="shared" si="152"/>
        <v>6569024.4900000002</v>
      </c>
      <c r="Q906" s="49">
        <f t="shared" si="153"/>
        <v>1738.1799373368146</v>
      </c>
      <c r="R906" s="49">
        <v>19736.97</v>
      </c>
      <c r="S906" s="62">
        <v>43465</v>
      </c>
    </row>
    <row r="907" spans="1:19" s="199" customFormat="1" hidden="1" x14ac:dyDescent="0.25">
      <c r="A907" s="37">
        <v>308</v>
      </c>
      <c r="B907" s="57" t="s">
        <v>1325</v>
      </c>
      <c r="C907" s="119">
        <v>1989</v>
      </c>
      <c r="D907" s="40">
        <v>0</v>
      </c>
      <c r="E907" s="141" t="s">
        <v>1514</v>
      </c>
      <c r="F907" s="1" t="s">
        <v>28</v>
      </c>
      <c r="G907" s="40">
        <v>9</v>
      </c>
      <c r="H907" s="40">
        <v>2</v>
      </c>
      <c r="I907" s="122">
        <v>4210.2</v>
      </c>
      <c r="J907" s="122">
        <v>3788.7</v>
      </c>
      <c r="K907" s="61">
        <v>222</v>
      </c>
      <c r="L907" s="49">
        <v>6657229.1600000001</v>
      </c>
      <c r="M907" s="49">
        <v>0</v>
      </c>
      <c r="N907" s="49">
        <v>0</v>
      </c>
      <c r="O907" s="49">
        <v>88204.67</v>
      </c>
      <c r="P907" s="49">
        <f t="shared" si="152"/>
        <v>6569024.4900000002</v>
      </c>
      <c r="Q907" s="49">
        <f t="shared" si="153"/>
        <v>1757.1275529865127</v>
      </c>
      <c r="R907" s="49">
        <v>19736.97</v>
      </c>
      <c r="S907" s="62">
        <v>43465</v>
      </c>
    </row>
    <row r="908" spans="1:19" s="199" customFormat="1" hidden="1" x14ac:dyDescent="0.25">
      <c r="A908" s="37">
        <v>309</v>
      </c>
      <c r="B908" s="57" t="s">
        <v>1326</v>
      </c>
      <c r="C908" s="119">
        <v>1990</v>
      </c>
      <c r="D908" s="40">
        <v>0</v>
      </c>
      <c r="E908" s="141" t="s">
        <v>1514</v>
      </c>
      <c r="F908" s="1" t="s">
        <v>66</v>
      </c>
      <c r="G908" s="40">
        <v>9</v>
      </c>
      <c r="H908" s="40">
        <v>5</v>
      </c>
      <c r="I908" s="122">
        <v>12868.1</v>
      </c>
      <c r="J908" s="122">
        <v>11109.5</v>
      </c>
      <c r="K908" s="61">
        <v>497</v>
      </c>
      <c r="L908" s="49">
        <v>15342371.640000001</v>
      </c>
      <c r="M908" s="49">
        <v>0</v>
      </c>
      <c r="N908" s="49">
        <v>0</v>
      </c>
      <c r="O908" s="49">
        <v>98713.94</v>
      </c>
      <c r="P908" s="49">
        <f t="shared" si="152"/>
        <v>15243657.700000001</v>
      </c>
      <c r="Q908" s="49">
        <f t="shared" si="153"/>
        <v>1381.013694585715</v>
      </c>
      <c r="R908" s="96">
        <v>19740.84</v>
      </c>
      <c r="S908" s="62">
        <v>43465</v>
      </c>
    </row>
    <row r="909" spans="1:19" s="199" customFormat="1" hidden="1" x14ac:dyDescent="0.25">
      <c r="A909" s="37">
        <v>310</v>
      </c>
      <c r="B909" s="57" t="s">
        <v>1327</v>
      </c>
      <c r="C909" s="119">
        <v>1988</v>
      </c>
      <c r="D909" s="40">
        <v>0</v>
      </c>
      <c r="E909" s="141" t="s">
        <v>1514</v>
      </c>
      <c r="F909" s="1" t="s">
        <v>28</v>
      </c>
      <c r="G909" s="40">
        <v>9</v>
      </c>
      <c r="H909" s="40">
        <v>6</v>
      </c>
      <c r="I909" s="122">
        <v>14507.4</v>
      </c>
      <c r="J909" s="122">
        <v>11342.4</v>
      </c>
      <c r="K909" s="61">
        <v>644</v>
      </c>
      <c r="L909" s="49">
        <v>19971687.48</v>
      </c>
      <c r="M909" s="49">
        <v>0</v>
      </c>
      <c r="N909" s="49">
        <v>0</v>
      </c>
      <c r="O909" s="49">
        <v>216444.75</v>
      </c>
      <c r="P909" s="49">
        <f t="shared" si="152"/>
        <v>19755242.73</v>
      </c>
      <c r="Q909" s="49">
        <f t="shared" si="153"/>
        <v>1760.7990795598816</v>
      </c>
      <c r="R909" s="49">
        <v>19736.97</v>
      </c>
      <c r="S909" s="62">
        <v>43465</v>
      </c>
    </row>
    <row r="910" spans="1:19" s="199" customFormat="1" hidden="1" x14ac:dyDescent="0.25">
      <c r="A910" s="37">
        <v>311</v>
      </c>
      <c r="B910" s="92" t="s">
        <v>1267</v>
      </c>
      <c r="C910" s="119">
        <v>1989</v>
      </c>
      <c r="D910" s="41">
        <v>0</v>
      </c>
      <c r="E910" s="141" t="s">
        <v>1514</v>
      </c>
      <c r="F910" s="1" t="s">
        <v>28</v>
      </c>
      <c r="G910" s="41">
        <v>9</v>
      </c>
      <c r="H910" s="41">
        <v>2</v>
      </c>
      <c r="I910" s="122">
        <v>4792.6000000000004</v>
      </c>
      <c r="J910" s="122">
        <v>3770.4</v>
      </c>
      <c r="K910" s="95">
        <v>202</v>
      </c>
      <c r="L910" s="96">
        <v>6346550.1799999997</v>
      </c>
      <c r="M910" s="49">
        <v>0</v>
      </c>
      <c r="N910" s="49">
        <v>0</v>
      </c>
      <c r="O910" s="49">
        <v>0</v>
      </c>
      <c r="P910" s="49">
        <f t="shared" si="152"/>
        <v>6346550.1799999997</v>
      </c>
      <c r="Q910" s="49">
        <f t="shared" si="153"/>
        <v>1683.2564661574368</v>
      </c>
      <c r="R910" s="49">
        <v>19736.97</v>
      </c>
      <c r="S910" s="62">
        <v>43465</v>
      </c>
    </row>
    <row r="911" spans="1:19" s="199" customFormat="1" hidden="1" x14ac:dyDescent="0.25">
      <c r="A911" s="37">
        <v>312</v>
      </c>
      <c r="B911" s="92" t="s">
        <v>1268</v>
      </c>
      <c r="C911" s="119">
        <v>1987</v>
      </c>
      <c r="D911" s="41">
        <v>0</v>
      </c>
      <c r="E911" s="141" t="s">
        <v>1514</v>
      </c>
      <c r="F911" s="1" t="s">
        <v>28</v>
      </c>
      <c r="G911" s="41">
        <v>9</v>
      </c>
      <c r="H911" s="41">
        <v>6</v>
      </c>
      <c r="I911" s="122">
        <v>14515.6</v>
      </c>
      <c r="J911" s="122">
        <v>10964.7</v>
      </c>
      <c r="K911" s="95">
        <v>567</v>
      </c>
      <c r="L911" s="96">
        <v>19039650.539999999</v>
      </c>
      <c r="M911" s="49">
        <v>0</v>
      </c>
      <c r="N911" s="49">
        <v>0</v>
      </c>
      <c r="O911" s="49">
        <v>0</v>
      </c>
      <c r="P911" s="49">
        <f t="shared" si="152"/>
        <v>19039650.539999999</v>
      </c>
      <c r="Q911" s="49">
        <f t="shared" si="153"/>
        <v>1736.4497469151001</v>
      </c>
      <c r="R911" s="49">
        <v>19736.97</v>
      </c>
      <c r="S911" s="62">
        <v>43465</v>
      </c>
    </row>
    <row r="912" spans="1:19" s="199" customFormat="1" hidden="1" x14ac:dyDescent="0.25">
      <c r="A912" s="37">
        <v>313</v>
      </c>
      <c r="B912" s="92" t="s">
        <v>1269</v>
      </c>
      <c r="C912" s="119">
        <v>1987</v>
      </c>
      <c r="D912" s="41">
        <v>0</v>
      </c>
      <c r="E912" s="141" t="s">
        <v>1514</v>
      </c>
      <c r="F912" s="1" t="s">
        <v>28</v>
      </c>
      <c r="G912" s="41">
        <v>9</v>
      </c>
      <c r="H912" s="41">
        <v>6</v>
      </c>
      <c r="I912" s="122">
        <v>14792</v>
      </c>
      <c r="J912" s="122">
        <v>11483.7</v>
      </c>
      <c r="K912" s="95">
        <v>593</v>
      </c>
      <c r="L912" s="96">
        <v>19039650.539999999</v>
      </c>
      <c r="M912" s="49">
        <v>0</v>
      </c>
      <c r="N912" s="49">
        <v>0</v>
      </c>
      <c r="O912" s="49">
        <v>0</v>
      </c>
      <c r="P912" s="49">
        <f t="shared" si="152"/>
        <v>19039650.539999999</v>
      </c>
      <c r="Q912" s="49">
        <f t="shared" si="153"/>
        <v>1657.9717808720184</v>
      </c>
      <c r="R912" s="49">
        <v>19736.97</v>
      </c>
      <c r="S912" s="62">
        <v>43465</v>
      </c>
    </row>
    <row r="913" spans="1:19" s="199" customFormat="1" hidden="1" x14ac:dyDescent="0.25">
      <c r="A913" s="37">
        <v>314</v>
      </c>
      <c r="B913" s="57" t="s">
        <v>1328</v>
      </c>
      <c r="C913" s="119">
        <v>1988</v>
      </c>
      <c r="D913" s="40">
        <v>0</v>
      </c>
      <c r="E913" s="141" t="s">
        <v>1514</v>
      </c>
      <c r="F913" s="1" t="s">
        <v>28</v>
      </c>
      <c r="G913" s="40">
        <v>9</v>
      </c>
      <c r="H913" s="40">
        <v>4</v>
      </c>
      <c r="I913" s="122">
        <v>9813</v>
      </c>
      <c r="J913" s="122">
        <v>7560.2</v>
      </c>
      <c r="K913" s="121">
        <v>450</v>
      </c>
      <c r="L913" s="49">
        <v>13314458.32</v>
      </c>
      <c r="M913" s="49">
        <v>0</v>
      </c>
      <c r="N913" s="49">
        <v>0</v>
      </c>
      <c r="O913" s="49">
        <v>128236.07</v>
      </c>
      <c r="P913" s="49">
        <f t="shared" si="152"/>
        <v>13186222.25</v>
      </c>
      <c r="Q913" s="49">
        <f t="shared" si="153"/>
        <v>1761.1251448374383</v>
      </c>
      <c r="R913" s="49">
        <v>19736.97</v>
      </c>
      <c r="S913" s="62">
        <v>43465</v>
      </c>
    </row>
    <row r="914" spans="1:19" s="199" customFormat="1" hidden="1" x14ac:dyDescent="0.25">
      <c r="A914" s="37">
        <v>315</v>
      </c>
      <c r="B914" s="57" t="s">
        <v>1329</v>
      </c>
      <c r="C914" s="119">
        <v>1988</v>
      </c>
      <c r="D914" s="40">
        <v>0</v>
      </c>
      <c r="E914" s="141" t="s">
        <v>1514</v>
      </c>
      <c r="F914" s="1" t="s">
        <v>28</v>
      </c>
      <c r="G914" s="40">
        <v>9</v>
      </c>
      <c r="H914" s="40">
        <v>3</v>
      </c>
      <c r="I914" s="122">
        <v>7028.2</v>
      </c>
      <c r="J914" s="122">
        <v>5669.3</v>
      </c>
      <c r="K914" s="61">
        <v>286</v>
      </c>
      <c r="L914" s="49">
        <v>9985843.7400000002</v>
      </c>
      <c r="M914" s="49">
        <v>0</v>
      </c>
      <c r="N914" s="49">
        <v>0</v>
      </c>
      <c r="O914" s="49">
        <v>122565.48</v>
      </c>
      <c r="P914" s="49">
        <f t="shared" si="152"/>
        <v>9863278.2599999998</v>
      </c>
      <c r="Q914" s="49">
        <f t="shared" si="153"/>
        <v>1761.3891909054028</v>
      </c>
      <c r="R914" s="49">
        <v>19736.97</v>
      </c>
      <c r="S914" s="62">
        <v>43465</v>
      </c>
    </row>
    <row r="915" spans="1:19" s="199" customFormat="1" hidden="1" x14ac:dyDescent="0.25">
      <c r="A915" s="37">
        <v>316</v>
      </c>
      <c r="B915" s="57" t="s">
        <v>1330</v>
      </c>
      <c r="C915" s="119">
        <v>1988</v>
      </c>
      <c r="D915" s="40">
        <v>0</v>
      </c>
      <c r="E915" s="141" t="s">
        <v>1514</v>
      </c>
      <c r="F915" s="1" t="s">
        <v>28</v>
      </c>
      <c r="G915" s="40">
        <v>9</v>
      </c>
      <c r="H915" s="40">
        <v>2</v>
      </c>
      <c r="I915" s="122">
        <v>4808.6000000000004</v>
      </c>
      <c r="J915" s="122">
        <v>3754.4</v>
      </c>
      <c r="K915" s="61">
        <v>194</v>
      </c>
      <c r="L915" s="49">
        <v>6657229.1600000001</v>
      </c>
      <c r="M915" s="49">
        <v>0</v>
      </c>
      <c r="N915" s="49">
        <v>0</v>
      </c>
      <c r="O915" s="49">
        <v>178792.09</v>
      </c>
      <c r="P915" s="49">
        <f t="shared" si="152"/>
        <v>6478437.0700000003</v>
      </c>
      <c r="Q915" s="49">
        <f t="shared" si="153"/>
        <v>1773.1805774557852</v>
      </c>
      <c r="R915" s="49">
        <v>19736.97</v>
      </c>
      <c r="S915" s="62">
        <v>43465</v>
      </c>
    </row>
    <row r="916" spans="1:19" s="199" customFormat="1" hidden="1" x14ac:dyDescent="0.25">
      <c r="A916" s="37">
        <v>317</v>
      </c>
      <c r="B916" s="57" t="s">
        <v>1331</v>
      </c>
      <c r="C916" s="119">
        <v>1988</v>
      </c>
      <c r="D916" s="40">
        <v>0</v>
      </c>
      <c r="E916" s="141" t="s">
        <v>1514</v>
      </c>
      <c r="F916" s="1" t="s">
        <v>28</v>
      </c>
      <c r="G916" s="40">
        <v>9</v>
      </c>
      <c r="H916" s="40">
        <v>2</v>
      </c>
      <c r="I916" s="122">
        <v>4846.6000000000004</v>
      </c>
      <c r="J916" s="122">
        <v>3795</v>
      </c>
      <c r="K916" s="61">
        <v>212</v>
      </c>
      <c r="L916" s="49">
        <v>6657229.1600000001</v>
      </c>
      <c r="M916" s="49">
        <v>0</v>
      </c>
      <c r="N916" s="49">
        <v>0</v>
      </c>
      <c r="O916" s="49">
        <v>178792.09</v>
      </c>
      <c r="P916" s="49">
        <f t="shared" si="152"/>
        <v>6478437.0700000003</v>
      </c>
      <c r="Q916" s="49">
        <f t="shared" si="153"/>
        <v>1754.2105823451911</v>
      </c>
      <c r="R916" s="49">
        <v>19736.97</v>
      </c>
      <c r="S916" s="62">
        <v>43465</v>
      </c>
    </row>
    <row r="917" spans="1:19" s="199" customFormat="1" hidden="1" x14ac:dyDescent="0.25">
      <c r="A917" s="37">
        <v>318</v>
      </c>
      <c r="B917" s="57" t="s">
        <v>1332</v>
      </c>
      <c r="C917" s="119">
        <v>1989</v>
      </c>
      <c r="D917" s="40">
        <v>0</v>
      </c>
      <c r="E917" s="141" t="s">
        <v>1514</v>
      </c>
      <c r="F917" s="1" t="s">
        <v>28</v>
      </c>
      <c r="G917" s="40">
        <v>9</v>
      </c>
      <c r="H917" s="40">
        <v>1</v>
      </c>
      <c r="I917" s="122">
        <v>3308.1</v>
      </c>
      <c r="J917" s="122">
        <v>2196.5</v>
      </c>
      <c r="K917" s="61">
        <v>90</v>
      </c>
      <c r="L917" s="49">
        <v>3328614.58</v>
      </c>
      <c r="M917" s="49">
        <v>0</v>
      </c>
      <c r="N917" s="49">
        <v>0</v>
      </c>
      <c r="O917" s="49">
        <v>149787.66</v>
      </c>
      <c r="P917" s="49">
        <f t="shared" si="152"/>
        <v>3178826.92</v>
      </c>
      <c r="Q917" s="49">
        <f t="shared" si="153"/>
        <v>1515.4175187798771</v>
      </c>
      <c r="R917" s="49">
        <v>19736.97</v>
      </c>
      <c r="S917" s="62">
        <v>43465</v>
      </c>
    </row>
    <row r="918" spans="1:19" s="199" customFormat="1" hidden="1" x14ac:dyDescent="0.25">
      <c r="A918" s="37">
        <v>319</v>
      </c>
      <c r="B918" s="57" t="s">
        <v>1333</v>
      </c>
      <c r="C918" s="119">
        <v>1988</v>
      </c>
      <c r="D918" s="40">
        <v>0</v>
      </c>
      <c r="E918" s="141" t="s">
        <v>1514</v>
      </c>
      <c r="F918" s="1" t="s">
        <v>28</v>
      </c>
      <c r="G918" s="40">
        <v>9</v>
      </c>
      <c r="H918" s="40">
        <v>6</v>
      </c>
      <c r="I918" s="122">
        <v>14318.5</v>
      </c>
      <c r="J918" s="122">
        <v>11320.4</v>
      </c>
      <c r="K918" s="61">
        <v>617</v>
      </c>
      <c r="L918" s="49">
        <v>19971687.48</v>
      </c>
      <c r="M918" s="49">
        <v>0</v>
      </c>
      <c r="N918" s="49">
        <v>0</v>
      </c>
      <c r="O918" s="49">
        <v>224352.95</v>
      </c>
      <c r="P918" s="49">
        <f t="shared" si="152"/>
        <v>19747334.530000001</v>
      </c>
      <c r="Q918" s="49">
        <f t="shared" si="153"/>
        <v>1764.2210063248649</v>
      </c>
      <c r="R918" s="49">
        <v>19736.97</v>
      </c>
      <c r="S918" s="62">
        <v>43465</v>
      </c>
    </row>
    <row r="919" spans="1:19" s="199" customFormat="1" hidden="1" x14ac:dyDescent="0.25">
      <c r="A919" s="37">
        <v>320</v>
      </c>
      <c r="B919" s="57" t="s">
        <v>1334</v>
      </c>
      <c r="C919" s="119">
        <v>1988</v>
      </c>
      <c r="D919" s="40">
        <v>0</v>
      </c>
      <c r="E919" s="141" t="s">
        <v>1514</v>
      </c>
      <c r="F919" s="1" t="s">
        <v>28</v>
      </c>
      <c r="G919" s="40">
        <v>9</v>
      </c>
      <c r="H919" s="40">
        <v>2</v>
      </c>
      <c r="I919" s="122">
        <v>4838.6000000000004</v>
      </c>
      <c r="J919" s="122">
        <v>3794</v>
      </c>
      <c r="K919" s="61">
        <v>200</v>
      </c>
      <c r="L919" s="49">
        <v>6657229.1600000001</v>
      </c>
      <c r="M919" s="49">
        <v>0</v>
      </c>
      <c r="N919" s="49">
        <v>0</v>
      </c>
      <c r="O919" s="49">
        <v>269379.5</v>
      </c>
      <c r="P919" s="49">
        <f t="shared" si="152"/>
        <v>6387849.6600000001</v>
      </c>
      <c r="Q919" s="49">
        <f t="shared" si="153"/>
        <v>1754.672946758039</v>
      </c>
      <c r="R919" s="49">
        <v>19736.97</v>
      </c>
      <c r="S919" s="62">
        <v>43465</v>
      </c>
    </row>
    <row r="920" spans="1:19" s="73" customFormat="1" ht="14.25" hidden="1" x14ac:dyDescent="0.25">
      <c r="A920" s="53"/>
      <c r="B920" s="50" t="s">
        <v>335</v>
      </c>
      <c r="C920" s="52"/>
      <c r="D920" s="53"/>
      <c r="E920" s="56"/>
      <c r="F920" s="53"/>
      <c r="G920" s="53"/>
      <c r="H920" s="53"/>
      <c r="I920" s="48">
        <f t="shared" ref="I920:K920" si="154">ROUND(SUM(I895:I919),2)</f>
        <v>216829</v>
      </c>
      <c r="J920" s="48">
        <f t="shared" si="154"/>
        <v>181412.81</v>
      </c>
      <c r="K920" s="146">
        <f t="shared" si="154"/>
        <v>9266</v>
      </c>
      <c r="L920" s="48">
        <f>ROUND(SUM(L895:L919),2)</f>
        <v>319728780.35000002</v>
      </c>
      <c r="M920" s="48">
        <f t="shared" ref="M920:P920" si="155">ROUND(SUM(M895:M919),2)</f>
        <v>0</v>
      </c>
      <c r="N920" s="48">
        <f t="shared" si="155"/>
        <v>0</v>
      </c>
      <c r="O920" s="48">
        <f t="shared" si="155"/>
        <v>3379000</v>
      </c>
      <c r="P920" s="48">
        <f t="shared" si="155"/>
        <v>316349780.35000002</v>
      </c>
      <c r="Q920" s="48">
        <f t="shared" si="153"/>
        <v>1762.4377261451384</v>
      </c>
      <c r="R920" s="48"/>
      <c r="S920" s="53"/>
    </row>
    <row r="921" spans="1:19" s="3" customFormat="1" hidden="1" x14ac:dyDescent="0.25">
      <c r="A921" s="40"/>
      <c r="B921" s="55" t="s">
        <v>336</v>
      </c>
      <c r="C921" s="55"/>
      <c r="D921" s="40"/>
      <c r="E921" s="41"/>
      <c r="F921" s="40"/>
      <c r="G921" s="40"/>
      <c r="H921" s="40"/>
      <c r="I921" s="40"/>
      <c r="J921" s="40"/>
      <c r="K921" s="127"/>
      <c r="L921" s="49"/>
      <c r="M921" s="49"/>
      <c r="N921" s="49"/>
      <c r="O921" s="49"/>
      <c r="P921" s="49"/>
      <c r="Q921" s="49"/>
      <c r="R921" s="49"/>
      <c r="S921" s="40"/>
    </row>
    <row r="922" spans="1:19" s="3" customFormat="1" hidden="1" x14ac:dyDescent="0.25">
      <c r="A922" s="40">
        <v>321</v>
      </c>
      <c r="B922" s="147" t="s">
        <v>1302</v>
      </c>
      <c r="C922" s="40">
        <v>1988</v>
      </c>
      <c r="D922" s="40">
        <v>0</v>
      </c>
      <c r="E922" s="141" t="s">
        <v>1514</v>
      </c>
      <c r="F922" s="59" t="s">
        <v>66</v>
      </c>
      <c r="G922" s="40">
        <v>9</v>
      </c>
      <c r="H922" s="40">
        <v>5</v>
      </c>
      <c r="I922" s="122">
        <v>13203.2</v>
      </c>
      <c r="J922" s="122">
        <v>11279.8</v>
      </c>
      <c r="K922" s="106">
        <v>422</v>
      </c>
      <c r="L922" s="1">
        <v>2391485.77</v>
      </c>
      <c r="M922" s="49">
        <v>0</v>
      </c>
      <c r="N922" s="49">
        <v>0</v>
      </c>
      <c r="O922" s="49">
        <v>0</v>
      </c>
      <c r="P922" s="49">
        <f t="shared" ref="P922:P957" si="156">L922-(M922+N922+O922)</f>
        <v>2391485.77</v>
      </c>
      <c r="Q922" s="49">
        <f t="shared" ref="Q922:Q952" si="157">L922/J922</f>
        <v>212.01490895228639</v>
      </c>
      <c r="R922" s="96">
        <v>19740.84</v>
      </c>
      <c r="S922" s="62">
        <v>43465</v>
      </c>
    </row>
    <row r="923" spans="1:19" s="3" customFormat="1" hidden="1" x14ac:dyDescent="0.25">
      <c r="A923" s="40">
        <v>322</v>
      </c>
      <c r="B923" s="147" t="s">
        <v>1494</v>
      </c>
      <c r="C923" s="41">
        <v>1994</v>
      </c>
      <c r="D923" s="41">
        <v>0</v>
      </c>
      <c r="E923" s="141" t="s">
        <v>1514</v>
      </c>
      <c r="F923" s="59" t="s">
        <v>66</v>
      </c>
      <c r="G923" s="41">
        <v>9</v>
      </c>
      <c r="H923" s="41">
        <v>5</v>
      </c>
      <c r="I923" s="122">
        <v>12025</v>
      </c>
      <c r="J923" s="122">
        <v>10591.5</v>
      </c>
      <c r="K923" s="148">
        <v>362</v>
      </c>
      <c r="L923" s="1">
        <v>10689745.640000001</v>
      </c>
      <c r="M923" s="49">
        <v>0</v>
      </c>
      <c r="N923" s="49">
        <v>0</v>
      </c>
      <c r="O923" s="49">
        <v>0</v>
      </c>
      <c r="P923" s="49">
        <f t="shared" si="156"/>
        <v>10689745.640000001</v>
      </c>
      <c r="Q923" s="49">
        <f t="shared" si="157"/>
        <v>1009.2758948213191</v>
      </c>
      <c r="R923" s="96">
        <v>19740.84</v>
      </c>
      <c r="S923" s="62">
        <v>43465</v>
      </c>
    </row>
    <row r="924" spans="1:19" s="3" customFormat="1" hidden="1" x14ac:dyDescent="0.25">
      <c r="A924" s="40">
        <v>323</v>
      </c>
      <c r="B924" s="147" t="s">
        <v>1344</v>
      </c>
      <c r="C924" s="40">
        <v>1987</v>
      </c>
      <c r="D924" s="40">
        <v>0</v>
      </c>
      <c r="E924" s="141" t="s">
        <v>1514</v>
      </c>
      <c r="F924" s="59" t="s">
        <v>66</v>
      </c>
      <c r="G924" s="40">
        <v>9</v>
      </c>
      <c r="H924" s="40">
        <v>5</v>
      </c>
      <c r="I924" s="122">
        <v>13161.8</v>
      </c>
      <c r="J924" s="122">
        <v>11173.2</v>
      </c>
      <c r="K924" s="106">
        <v>405</v>
      </c>
      <c r="L924" s="1">
        <v>11651096.77</v>
      </c>
      <c r="M924" s="49">
        <v>0</v>
      </c>
      <c r="N924" s="49">
        <v>0</v>
      </c>
      <c r="O924" s="49">
        <v>0</v>
      </c>
      <c r="P924" s="49">
        <f t="shared" si="156"/>
        <v>11651096.77</v>
      </c>
      <c r="Q924" s="49">
        <f t="shared" si="157"/>
        <v>1042.7717010346184</v>
      </c>
      <c r="R924" s="96">
        <v>19740.84</v>
      </c>
      <c r="S924" s="62">
        <v>43465</v>
      </c>
    </row>
    <row r="925" spans="1:19" s="3" customFormat="1" hidden="1" x14ac:dyDescent="0.25">
      <c r="A925" s="40">
        <v>324</v>
      </c>
      <c r="B925" s="149" t="s">
        <v>1495</v>
      </c>
      <c r="C925" s="41">
        <v>1985</v>
      </c>
      <c r="D925" s="41">
        <v>2012</v>
      </c>
      <c r="E925" s="141" t="s">
        <v>1514</v>
      </c>
      <c r="F925" s="59" t="s">
        <v>66</v>
      </c>
      <c r="G925" s="41">
        <v>5</v>
      </c>
      <c r="H925" s="41">
        <v>6</v>
      </c>
      <c r="I925" s="122">
        <v>5110.5</v>
      </c>
      <c r="J925" s="122">
        <v>4562.6000000000004</v>
      </c>
      <c r="K925" s="148">
        <v>252</v>
      </c>
      <c r="L925" s="1">
        <v>7871404.54</v>
      </c>
      <c r="M925" s="49">
        <v>0</v>
      </c>
      <c r="N925" s="49">
        <v>0</v>
      </c>
      <c r="O925" s="49">
        <v>0</v>
      </c>
      <c r="P925" s="49">
        <f t="shared" si="156"/>
        <v>7871404.54</v>
      </c>
      <c r="Q925" s="49">
        <f t="shared" si="157"/>
        <v>1725.2015385964141</v>
      </c>
      <c r="R925" s="96">
        <v>19740.84</v>
      </c>
      <c r="S925" s="62">
        <v>43465</v>
      </c>
    </row>
    <row r="926" spans="1:19" s="3" customFormat="1" hidden="1" x14ac:dyDescent="0.25">
      <c r="A926" s="40">
        <v>325</v>
      </c>
      <c r="B926" s="147" t="s">
        <v>1342</v>
      </c>
      <c r="C926" s="40">
        <v>1987</v>
      </c>
      <c r="D926" s="40">
        <v>0</v>
      </c>
      <c r="E926" s="141" t="s">
        <v>1514</v>
      </c>
      <c r="F926" s="59" t="s">
        <v>66</v>
      </c>
      <c r="G926" s="40">
        <v>9</v>
      </c>
      <c r="H926" s="40">
        <v>9</v>
      </c>
      <c r="I926" s="122">
        <v>21139.9</v>
      </c>
      <c r="J926" s="122">
        <v>17994.599999999999</v>
      </c>
      <c r="K926" s="106">
        <v>844</v>
      </c>
      <c r="L926" s="1">
        <v>18650670.489999998</v>
      </c>
      <c r="M926" s="49">
        <v>0</v>
      </c>
      <c r="N926" s="49">
        <v>0</v>
      </c>
      <c r="O926" s="49">
        <v>0</v>
      </c>
      <c r="P926" s="49">
        <f t="shared" si="156"/>
        <v>18650670.489999998</v>
      </c>
      <c r="Q926" s="49">
        <f t="shared" si="157"/>
        <v>1036.4592983450591</v>
      </c>
      <c r="R926" s="96">
        <v>19740.84</v>
      </c>
      <c r="S926" s="62">
        <v>43465</v>
      </c>
    </row>
    <row r="927" spans="1:19" s="3" customFormat="1" hidden="1" x14ac:dyDescent="0.25">
      <c r="A927" s="40">
        <v>326</v>
      </c>
      <c r="B927" s="147" t="s">
        <v>1343</v>
      </c>
      <c r="C927" s="40">
        <v>1987</v>
      </c>
      <c r="D927" s="40">
        <v>0</v>
      </c>
      <c r="E927" s="141" t="s">
        <v>1514</v>
      </c>
      <c r="F927" s="59" t="s">
        <v>66</v>
      </c>
      <c r="G927" s="40">
        <v>9</v>
      </c>
      <c r="H927" s="40">
        <v>2</v>
      </c>
      <c r="I927" s="122">
        <v>4908.8999999999996</v>
      </c>
      <c r="J927" s="122">
        <v>4153.6000000000004</v>
      </c>
      <c r="K927" s="106">
        <v>193</v>
      </c>
      <c r="L927" s="1">
        <v>4688011.76</v>
      </c>
      <c r="M927" s="49">
        <v>0</v>
      </c>
      <c r="N927" s="49">
        <v>0</v>
      </c>
      <c r="O927" s="49">
        <v>0</v>
      </c>
      <c r="P927" s="49">
        <f t="shared" si="156"/>
        <v>4688011.76</v>
      </c>
      <c r="Q927" s="49">
        <f t="shared" si="157"/>
        <v>1128.6623073959936</v>
      </c>
      <c r="R927" s="96">
        <v>19740.84</v>
      </c>
      <c r="S927" s="62">
        <v>43465</v>
      </c>
    </row>
    <row r="928" spans="1:19" s="3" customFormat="1" hidden="1" x14ac:dyDescent="0.25">
      <c r="A928" s="40">
        <v>327</v>
      </c>
      <c r="B928" s="147" t="s">
        <v>1341</v>
      </c>
      <c r="C928" s="40">
        <v>1985</v>
      </c>
      <c r="D928" s="40">
        <v>0</v>
      </c>
      <c r="E928" s="141" t="s">
        <v>1514</v>
      </c>
      <c r="F928" s="59" t="s">
        <v>66</v>
      </c>
      <c r="G928" s="40">
        <v>9</v>
      </c>
      <c r="H928" s="40">
        <v>2</v>
      </c>
      <c r="I928" s="122">
        <v>4695.8999999999996</v>
      </c>
      <c r="J928" s="122">
        <v>4098.5</v>
      </c>
      <c r="K928" s="106">
        <v>159</v>
      </c>
      <c r="L928" s="1">
        <v>4764208.04</v>
      </c>
      <c r="M928" s="49">
        <v>0</v>
      </c>
      <c r="N928" s="49">
        <v>0</v>
      </c>
      <c r="O928" s="49">
        <v>0</v>
      </c>
      <c r="P928" s="49">
        <f t="shared" si="156"/>
        <v>4764208.04</v>
      </c>
      <c r="Q928" s="49">
        <f t="shared" si="157"/>
        <v>1162.427239233866</v>
      </c>
      <c r="R928" s="96">
        <v>19740.84</v>
      </c>
      <c r="S928" s="62">
        <v>43465</v>
      </c>
    </row>
    <row r="929" spans="1:19" s="3" customFormat="1" hidden="1" x14ac:dyDescent="0.25">
      <c r="A929" s="40">
        <v>328</v>
      </c>
      <c r="B929" s="147" t="s">
        <v>1340</v>
      </c>
      <c r="C929" s="40">
        <v>1989</v>
      </c>
      <c r="D929" s="40">
        <v>0</v>
      </c>
      <c r="E929" s="141" t="s">
        <v>1514</v>
      </c>
      <c r="F929" s="59" t="s">
        <v>66</v>
      </c>
      <c r="G929" s="40">
        <v>9</v>
      </c>
      <c r="H929" s="40">
        <v>6</v>
      </c>
      <c r="I929" s="122">
        <v>18345</v>
      </c>
      <c r="J929" s="122">
        <v>12643.43</v>
      </c>
      <c r="K929" s="106">
        <v>443</v>
      </c>
      <c r="L929" s="1">
        <v>14104641.93</v>
      </c>
      <c r="M929" s="49">
        <v>0</v>
      </c>
      <c r="N929" s="49">
        <v>0</v>
      </c>
      <c r="O929" s="49">
        <v>0</v>
      </c>
      <c r="P929" s="49">
        <f t="shared" si="156"/>
        <v>14104641.93</v>
      </c>
      <c r="Q929" s="49">
        <f t="shared" si="157"/>
        <v>1115.5708482587399</v>
      </c>
      <c r="R929" s="96">
        <v>19740.84</v>
      </c>
      <c r="S929" s="62">
        <v>43465</v>
      </c>
    </row>
    <row r="930" spans="1:19" s="3" customFormat="1" hidden="1" x14ac:dyDescent="0.25">
      <c r="A930" s="40">
        <v>329</v>
      </c>
      <c r="B930" s="147" t="s">
        <v>1339</v>
      </c>
      <c r="C930" s="40">
        <v>1990</v>
      </c>
      <c r="D930" s="40">
        <v>0</v>
      </c>
      <c r="E930" s="141" t="s">
        <v>1514</v>
      </c>
      <c r="F930" s="59" t="s">
        <v>66</v>
      </c>
      <c r="G930" s="40">
        <v>9</v>
      </c>
      <c r="H930" s="40">
        <v>1</v>
      </c>
      <c r="I930" s="122">
        <v>6346</v>
      </c>
      <c r="J930" s="122">
        <v>4860.7</v>
      </c>
      <c r="K930" s="106">
        <v>343</v>
      </c>
      <c r="L930" s="1">
        <v>4614669.49</v>
      </c>
      <c r="M930" s="49">
        <v>0</v>
      </c>
      <c r="N930" s="49">
        <v>0</v>
      </c>
      <c r="O930" s="49">
        <v>0</v>
      </c>
      <c r="P930" s="49">
        <f t="shared" si="156"/>
        <v>4614669.49</v>
      </c>
      <c r="Q930" s="49">
        <f t="shared" si="157"/>
        <v>949.38372868105421</v>
      </c>
      <c r="R930" s="96">
        <v>19740.84</v>
      </c>
      <c r="S930" s="62">
        <v>43465</v>
      </c>
    </row>
    <row r="931" spans="1:19" s="3" customFormat="1" hidden="1" x14ac:dyDescent="0.25">
      <c r="A931" s="40">
        <v>330</v>
      </c>
      <c r="B931" s="147" t="s">
        <v>1338</v>
      </c>
      <c r="C931" s="40">
        <v>1986</v>
      </c>
      <c r="D931" s="40">
        <v>0</v>
      </c>
      <c r="E931" s="141" t="s">
        <v>1514</v>
      </c>
      <c r="F931" s="59" t="s">
        <v>66</v>
      </c>
      <c r="G931" s="40">
        <v>9</v>
      </c>
      <c r="H931" s="40">
        <v>5</v>
      </c>
      <c r="I931" s="122">
        <v>12048.6</v>
      </c>
      <c r="J931" s="122">
        <v>10547.3</v>
      </c>
      <c r="K931" s="106">
        <v>462</v>
      </c>
      <c r="L931" s="1">
        <v>10210570.83</v>
      </c>
      <c r="M931" s="49">
        <v>0</v>
      </c>
      <c r="N931" s="49">
        <v>0</v>
      </c>
      <c r="O931" s="49">
        <v>0</v>
      </c>
      <c r="P931" s="49">
        <f t="shared" si="156"/>
        <v>10210570.83</v>
      </c>
      <c r="Q931" s="49">
        <f t="shared" si="157"/>
        <v>968.07437258824541</v>
      </c>
      <c r="R931" s="96">
        <v>19740.84</v>
      </c>
      <c r="S931" s="62">
        <v>43465</v>
      </c>
    </row>
    <row r="932" spans="1:19" s="3" customFormat="1" hidden="1" x14ac:dyDescent="0.25">
      <c r="A932" s="40">
        <v>331</v>
      </c>
      <c r="B932" s="147" t="s">
        <v>1337</v>
      </c>
      <c r="C932" s="40">
        <v>1986</v>
      </c>
      <c r="D932" s="40">
        <v>0</v>
      </c>
      <c r="E932" s="141" t="s">
        <v>1514</v>
      </c>
      <c r="F932" s="59" t="s">
        <v>66</v>
      </c>
      <c r="G932" s="40">
        <v>9</v>
      </c>
      <c r="H932" s="40">
        <v>2</v>
      </c>
      <c r="I932" s="122">
        <v>4972.6000000000004</v>
      </c>
      <c r="J932" s="122">
        <v>4165.3</v>
      </c>
      <c r="K932" s="106">
        <v>189</v>
      </c>
      <c r="L932" s="1">
        <v>729991.84</v>
      </c>
      <c r="M932" s="49">
        <v>0</v>
      </c>
      <c r="N932" s="49">
        <v>0</v>
      </c>
      <c r="O932" s="49">
        <v>0</v>
      </c>
      <c r="P932" s="49">
        <f t="shared" si="156"/>
        <v>729991.84</v>
      </c>
      <c r="Q932" s="49">
        <f t="shared" si="157"/>
        <v>175.25552541233523</v>
      </c>
      <c r="R932" s="96">
        <v>19740.84</v>
      </c>
      <c r="S932" s="62">
        <v>43465</v>
      </c>
    </row>
    <row r="933" spans="1:19" s="3" customFormat="1" hidden="1" x14ac:dyDescent="0.25">
      <c r="A933" s="40">
        <v>332</v>
      </c>
      <c r="B933" s="147" t="s">
        <v>1336</v>
      </c>
      <c r="C933" s="40">
        <v>1986</v>
      </c>
      <c r="D933" s="40">
        <v>0</v>
      </c>
      <c r="E933" s="141" t="s">
        <v>1514</v>
      </c>
      <c r="F933" s="59" t="s">
        <v>66</v>
      </c>
      <c r="G933" s="40">
        <v>9</v>
      </c>
      <c r="H933" s="40">
        <v>1</v>
      </c>
      <c r="I933" s="122">
        <v>6323.3</v>
      </c>
      <c r="J933" s="122">
        <v>4833.3</v>
      </c>
      <c r="K933" s="106">
        <v>315</v>
      </c>
      <c r="L933" s="1">
        <v>4611087.83</v>
      </c>
      <c r="M933" s="49">
        <v>0</v>
      </c>
      <c r="N933" s="49">
        <v>0</v>
      </c>
      <c r="O933" s="49">
        <v>0</v>
      </c>
      <c r="P933" s="49">
        <f t="shared" si="156"/>
        <v>4611087.83</v>
      </c>
      <c r="Q933" s="49">
        <f t="shared" si="157"/>
        <v>954.02475120518068</v>
      </c>
      <c r="R933" s="96">
        <v>19740.84</v>
      </c>
      <c r="S933" s="62">
        <v>43465</v>
      </c>
    </row>
    <row r="934" spans="1:19" s="3" customFormat="1" hidden="1" x14ac:dyDescent="0.25">
      <c r="A934" s="40">
        <v>333</v>
      </c>
      <c r="B934" s="57" t="s">
        <v>1335</v>
      </c>
      <c r="C934" s="40">
        <v>1987</v>
      </c>
      <c r="D934" s="40">
        <v>0</v>
      </c>
      <c r="E934" s="141" t="s">
        <v>1514</v>
      </c>
      <c r="F934" s="59" t="s">
        <v>28</v>
      </c>
      <c r="G934" s="40">
        <v>9</v>
      </c>
      <c r="H934" s="40">
        <v>2</v>
      </c>
      <c r="I934" s="122">
        <v>4204</v>
      </c>
      <c r="J934" s="122">
        <v>3924</v>
      </c>
      <c r="K934" s="106">
        <v>169</v>
      </c>
      <c r="L934" s="1">
        <v>5047144.62</v>
      </c>
      <c r="M934" s="49">
        <v>0</v>
      </c>
      <c r="N934" s="49">
        <v>0</v>
      </c>
      <c r="O934" s="49">
        <v>0</v>
      </c>
      <c r="P934" s="49">
        <f t="shared" si="156"/>
        <v>5047144.62</v>
      </c>
      <c r="Q934" s="49">
        <f t="shared" si="157"/>
        <v>1286.2244189602447</v>
      </c>
      <c r="R934" s="49">
        <v>19736.97</v>
      </c>
      <c r="S934" s="62">
        <v>43465</v>
      </c>
    </row>
    <row r="935" spans="1:19" s="199" customFormat="1" hidden="1" x14ac:dyDescent="0.25">
      <c r="A935" s="40">
        <v>334</v>
      </c>
      <c r="B935" s="57" t="s">
        <v>666</v>
      </c>
      <c r="C935" s="58">
        <v>1980</v>
      </c>
      <c r="D935" s="40">
        <v>0</v>
      </c>
      <c r="E935" s="141" t="s">
        <v>1514</v>
      </c>
      <c r="F935" s="124" t="s">
        <v>66</v>
      </c>
      <c r="G935" s="40">
        <v>5</v>
      </c>
      <c r="H935" s="40">
        <v>10</v>
      </c>
      <c r="I935" s="60">
        <v>9388.2999999999993</v>
      </c>
      <c r="J935" s="60">
        <v>8311.7000000000007</v>
      </c>
      <c r="K935" s="61">
        <v>372</v>
      </c>
      <c r="L935" s="1">
        <v>38330355.490000002</v>
      </c>
      <c r="M935" s="49">
        <v>0</v>
      </c>
      <c r="N935" s="49">
        <v>0</v>
      </c>
      <c r="O935" s="49">
        <v>0</v>
      </c>
      <c r="P935" s="49">
        <f t="shared" si="156"/>
        <v>38330355.490000002</v>
      </c>
      <c r="Q935" s="49">
        <f t="shared" si="157"/>
        <v>4611.6144098078612</v>
      </c>
      <c r="R935" s="49">
        <v>17870.05</v>
      </c>
      <c r="S935" s="62">
        <v>43465</v>
      </c>
    </row>
    <row r="936" spans="1:19" s="199" customFormat="1" hidden="1" x14ac:dyDescent="0.25">
      <c r="A936" s="40">
        <v>335</v>
      </c>
      <c r="B936" s="57" t="s">
        <v>1419</v>
      </c>
      <c r="C936" s="93" t="s">
        <v>1459</v>
      </c>
      <c r="D936" s="41">
        <v>0</v>
      </c>
      <c r="E936" s="141" t="s">
        <v>1514</v>
      </c>
      <c r="F936" s="124" t="s">
        <v>66</v>
      </c>
      <c r="G936" s="41" t="s">
        <v>1457</v>
      </c>
      <c r="H936" s="41" t="s">
        <v>1461</v>
      </c>
      <c r="I936" s="94">
        <v>7225.6</v>
      </c>
      <c r="J936" s="94">
        <v>6143.7</v>
      </c>
      <c r="K936" s="95">
        <v>242</v>
      </c>
      <c r="L936" s="1">
        <v>7527707.4800000004</v>
      </c>
      <c r="M936" s="49">
        <v>0</v>
      </c>
      <c r="N936" s="49">
        <v>0</v>
      </c>
      <c r="O936" s="49">
        <v>0</v>
      </c>
      <c r="P936" s="49">
        <f t="shared" si="156"/>
        <v>7527707.4800000004</v>
      </c>
      <c r="Q936" s="49">
        <f t="shared" si="157"/>
        <v>1225.2726337549036</v>
      </c>
      <c r="R936" s="96">
        <v>19740.84</v>
      </c>
      <c r="S936" s="62">
        <v>43465</v>
      </c>
    </row>
    <row r="937" spans="1:19" s="199" customFormat="1" hidden="1" x14ac:dyDescent="0.25">
      <c r="A937" s="40">
        <v>336</v>
      </c>
      <c r="B937" s="57" t="s">
        <v>1345</v>
      </c>
      <c r="C937" s="58">
        <v>1986</v>
      </c>
      <c r="D937" s="40">
        <v>0</v>
      </c>
      <c r="E937" s="141" t="s">
        <v>1514</v>
      </c>
      <c r="F937" s="124" t="s">
        <v>28</v>
      </c>
      <c r="G937" s="40">
        <v>9</v>
      </c>
      <c r="H937" s="40">
        <v>2</v>
      </c>
      <c r="I937" s="122">
        <v>4204</v>
      </c>
      <c r="J937" s="122">
        <v>3925</v>
      </c>
      <c r="K937" s="61">
        <v>330</v>
      </c>
      <c r="L937" s="1">
        <v>5084589</v>
      </c>
      <c r="M937" s="49">
        <v>0</v>
      </c>
      <c r="N937" s="49">
        <v>0</v>
      </c>
      <c r="O937" s="49">
        <v>0</v>
      </c>
      <c r="P937" s="49">
        <f t="shared" si="156"/>
        <v>5084589</v>
      </c>
      <c r="Q937" s="49">
        <f t="shared" si="157"/>
        <v>1295.4366878980891</v>
      </c>
      <c r="R937" s="49">
        <v>19736.97</v>
      </c>
      <c r="S937" s="62">
        <v>43465</v>
      </c>
    </row>
    <row r="938" spans="1:19" s="199" customFormat="1" hidden="1" x14ac:dyDescent="0.25">
      <c r="A938" s="40">
        <v>337</v>
      </c>
      <c r="B938" s="57" t="s">
        <v>1420</v>
      </c>
      <c r="C938" s="93" t="s">
        <v>1459</v>
      </c>
      <c r="D938" s="41">
        <v>0</v>
      </c>
      <c r="E938" s="141" t="s">
        <v>1514</v>
      </c>
      <c r="F938" s="124" t="s">
        <v>66</v>
      </c>
      <c r="G938" s="41" t="s">
        <v>1457</v>
      </c>
      <c r="H938" s="41" t="s">
        <v>1470</v>
      </c>
      <c r="I938" s="122">
        <v>15467.8</v>
      </c>
      <c r="J938" s="122">
        <v>13321.2</v>
      </c>
      <c r="K938" s="95">
        <v>577</v>
      </c>
      <c r="L938" s="1">
        <v>15102097.220000001</v>
      </c>
      <c r="M938" s="49">
        <v>0</v>
      </c>
      <c r="N938" s="49">
        <v>0</v>
      </c>
      <c r="O938" s="49">
        <v>0</v>
      </c>
      <c r="P938" s="49">
        <f t="shared" si="156"/>
        <v>15102097.220000001</v>
      </c>
      <c r="Q938" s="49">
        <f t="shared" si="157"/>
        <v>1133.6889484430833</v>
      </c>
      <c r="R938" s="96">
        <v>19740.84</v>
      </c>
      <c r="S938" s="62">
        <v>43465</v>
      </c>
    </row>
    <row r="939" spans="1:19" s="199" customFormat="1" hidden="1" x14ac:dyDescent="0.25">
      <c r="A939" s="40">
        <v>338</v>
      </c>
      <c r="B939" s="57" t="s">
        <v>1346</v>
      </c>
      <c r="C939" s="58">
        <v>1991</v>
      </c>
      <c r="D939" s="40">
        <v>0</v>
      </c>
      <c r="E939" s="141" t="s">
        <v>1514</v>
      </c>
      <c r="F939" s="124" t="s">
        <v>66</v>
      </c>
      <c r="G939" s="40">
        <v>9</v>
      </c>
      <c r="H939" s="40">
        <v>10</v>
      </c>
      <c r="I939" s="122">
        <v>30972</v>
      </c>
      <c r="J939" s="122">
        <v>21354.799999999999</v>
      </c>
      <c r="K939" s="61">
        <v>829</v>
      </c>
      <c r="L939" s="1">
        <v>24465530.899999999</v>
      </c>
      <c r="M939" s="49">
        <v>0</v>
      </c>
      <c r="N939" s="49">
        <v>0</v>
      </c>
      <c r="O939" s="49">
        <v>0</v>
      </c>
      <c r="P939" s="49">
        <f t="shared" si="156"/>
        <v>24465530.899999999</v>
      </c>
      <c r="Q939" s="49">
        <f t="shared" si="157"/>
        <v>1145.6689315751025</v>
      </c>
      <c r="R939" s="96">
        <v>19740.84</v>
      </c>
      <c r="S939" s="62">
        <v>43465</v>
      </c>
    </row>
    <row r="940" spans="1:19" s="199" customFormat="1" hidden="1" x14ac:dyDescent="0.25">
      <c r="A940" s="40">
        <v>339</v>
      </c>
      <c r="B940" s="57" t="s">
        <v>667</v>
      </c>
      <c r="C940" s="58">
        <v>1981</v>
      </c>
      <c r="D940" s="40">
        <v>0</v>
      </c>
      <c r="E940" s="141" t="s">
        <v>1514</v>
      </c>
      <c r="F940" s="124" t="s">
        <v>66</v>
      </c>
      <c r="G940" s="40">
        <v>5</v>
      </c>
      <c r="H940" s="40">
        <v>10</v>
      </c>
      <c r="I940" s="60">
        <v>8215.9</v>
      </c>
      <c r="J940" s="60">
        <v>8049.5</v>
      </c>
      <c r="K940" s="61">
        <v>345</v>
      </c>
      <c r="L940" s="1">
        <v>43095672</v>
      </c>
      <c r="M940" s="49">
        <v>0</v>
      </c>
      <c r="N940" s="49">
        <v>0</v>
      </c>
      <c r="O940" s="49">
        <v>0</v>
      </c>
      <c r="P940" s="49">
        <f t="shared" si="156"/>
        <v>43095672</v>
      </c>
      <c r="Q940" s="49">
        <f t="shared" si="157"/>
        <v>5353.8321634884151</v>
      </c>
      <c r="R940" s="49">
        <v>17870.05</v>
      </c>
      <c r="S940" s="62">
        <v>43465</v>
      </c>
    </row>
    <row r="941" spans="1:19" s="199" customFormat="1" hidden="1" x14ac:dyDescent="0.25">
      <c r="A941" s="40">
        <v>340</v>
      </c>
      <c r="B941" s="57" t="s">
        <v>1347</v>
      </c>
      <c r="C941" s="58">
        <v>1987</v>
      </c>
      <c r="D941" s="40">
        <v>0</v>
      </c>
      <c r="E941" s="141" t="s">
        <v>1514</v>
      </c>
      <c r="F941" s="124" t="s">
        <v>28</v>
      </c>
      <c r="G941" s="40">
        <v>9</v>
      </c>
      <c r="H941" s="40">
        <v>4</v>
      </c>
      <c r="I941" s="122">
        <v>12671</v>
      </c>
      <c r="J941" s="122">
        <v>8782.6</v>
      </c>
      <c r="K941" s="61">
        <v>472</v>
      </c>
      <c r="L941" s="1">
        <v>9768637.2799999993</v>
      </c>
      <c r="M941" s="49">
        <v>0</v>
      </c>
      <c r="N941" s="49">
        <v>0</v>
      </c>
      <c r="O941" s="49">
        <v>0</v>
      </c>
      <c r="P941" s="49">
        <f t="shared" si="156"/>
        <v>9768637.2799999993</v>
      </c>
      <c r="Q941" s="49">
        <f t="shared" si="157"/>
        <v>1112.2716826452302</v>
      </c>
      <c r="R941" s="49">
        <v>19736.97</v>
      </c>
      <c r="S941" s="62">
        <v>43465</v>
      </c>
    </row>
    <row r="942" spans="1:19" s="199" customFormat="1" hidden="1" x14ac:dyDescent="0.25">
      <c r="A942" s="40">
        <v>341</v>
      </c>
      <c r="B942" s="57" t="s">
        <v>668</v>
      </c>
      <c r="C942" s="58">
        <v>1981</v>
      </c>
      <c r="D942" s="40">
        <v>0</v>
      </c>
      <c r="E942" s="141" t="s">
        <v>1514</v>
      </c>
      <c r="F942" s="124" t="s">
        <v>66</v>
      </c>
      <c r="G942" s="40">
        <v>5</v>
      </c>
      <c r="H942" s="40">
        <v>6</v>
      </c>
      <c r="I942" s="60">
        <v>6442.6</v>
      </c>
      <c r="J942" s="60">
        <v>4757.6000000000004</v>
      </c>
      <c r="K942" s="61">
        <v>258</v>
      </c>
      <c r="L942" s="1">
        <v>22294633.170000002</v>
      </c>
      <c r="M942" s="49">
        <v>0</v>
      </c>
      <c r="N942" s="49">
        <v>0</v>
      </c>
      <c r="O942" s="49">
        <v>0</v>
      </c>
      <c r="P942" s="49">
        <f t="shared" si="156"/>
        <v>22294633.170000002</v>
      </c>
      <c r="Q942" s="49">
        <f t="shared" si="157"/>
        <v>4686.1092084244156</v>
      </c>
      <c r="R942" s="49">
        <v>17870.05</v>
      </c>
      <c r="S942" s="62">
        <v>43465</v>
      </c>
    </row>
    <row r="943" spans="1:19" s="199" customFormat="1" hidden="1" x14ac:dyDescent="0.25">
      <c r="A943" s="40">
        <v>342</v>
      </c>
      <c r="B943" s="57" t="s">
        <v>669</v>
      </c>
      <c r="C943" s="58">
        <v>1982</v>
      </c>
      <c r="D943" s="40">
        <v>0</v>
      </c>
      <c r="E943" s="141" t="s">
        <v>1514</v>
      </c>
      <c r="F943" s="124" t="s">
        <v>66</v>
      </c>
      <c r="G943" s="40">
        <v>5</v>
      </c>
      <c r="H943" s="40">
        <v>9</v>
      </c>
      <c r="I943" s="60">
        <v>9048.4</v>
      </c>
      <c r="J943" s="60">
        <v>8035.8</v>
      </c>
      <c r="K943" s="61">
        <v>287</v>
      </c>
      <c r="L943" s="1">
        <v>132306.38</v>
      </c>
      <c r="M943" s="49">
        <v>0</v>
      </c>
      <c r="N943" s="49">
        <v>0</v>
      </c>
      <c r="O943" s="49">
        <v>0</v>
      </c>
      <c r="P943" s="49">
        <f t="shared" si="156"/>
        <v>132306.38</v>
      </c>
      <c r="Q943" s="49">
        <f t="shared" si="157"/>
        <v>16.464618332960004</v>
      </c>
      <c r="R943" s="49">
        <v>17870.05</v>
      </c>
      <c r="S943" s="62">
        <v>43465</v>
      </c>
    </row>
    <row r="944" spans="1:19" s="199" customFormat="1" hidden="1" x14ac:dyDescent="0.25">
      <c r="A944" s="40">
        <v>343</v>
      </c>
      <c r="B944" s="57" t="s">
        <v>670</v>
      </c>
      <c r="C944" s="58">
        <v>1982</v>
      </c>
      <c r="D944" s="40">
        <v>0</v>
      </c>
      <c r="E944" s="141" t="s">
        <v>1514</v>
      </c>
      <c r="F944" s="124" t="s">
        <v>66</v>
      </c>
      <c r="G944" s="40">
        <v>5</v>
      </c>
      <c r="H944" s="40">
        <v>4</v>
      </c>
      <c r="I944" s="60">
        <v>2920.7</v>
      </c>
      <c r="J944" s="60">
        <v>2644</v>
      </c>
      <c r="K944" s="61">
        <v>154</v>
      </c>
      <c r="L944" s="1">
        <v>3596658.76</v>
      </c>
      <c r="M944" s="49">
        <v>0</v>
      </c>
      <c r="N944" s="49">
        <v>0</v>
      </c>
      <c r="O944" s="49">
        <v>0</v>
      </c>
      <c r="P944" s="49">
        <f t="shared" si="156"/>
        <v>3596658.76</v>
      </c>
      <c r="Q944" s="49">
        <f t="shared" si="157"/>
        <v>1360.3096671709529</v>
      </c>
      <c r="R944" s="49">
        <v>17870.05</v>
      </c>
      <c r="S944" s="62">
        <v>43465</v>
      </c>
    </row>
    <row r="945" spans="1:32" s="199" customFormat="1" hidden="1" x14ac:dyDescent="0.25">
      <c r="A945" s="40">
        <v>344</v>
      </c>
      <c r="B945" s="57" t="s">
        <v>1348</v>
      </c>
      <c r="C945" s="58">
        <v>1991</v>
      </c>
      <c r="D945" s="40">
        <v>0</v>
      </c>
      <c r="E945" s="141" t="s">
        <v>1514</v>
      </c>
      <c r="F945" s="124" t="s">
        <v>66</v>
      </c>
      <c r="G945" s="40">
        <v>9</v>
      </c>
      <c r="H945" s="40">
        <v>3</v>
      </c>
      <c r="I945" s="122">
        <v>7011.9</v>
      </c>
      <c r="J945" s="122">
        <v>6046.4</v>
      </c>
      <c r="K945" s="61">
        <v>248</v>
      </c>
      <c r="L945" s="1">
        <v>7313983.71</v>
      </c>
      <c r="M945" s="49">
        <v>0</v>
      </c>
      <c r="N945" s="49">
        <v>0</v>
      </c>
      <c r="O945" s="49">
        <v>0</v>
      </c>
      <c r="P945" s="49">
        <f t="shared" si="156"/>
        <v>7313983.71</v>
      </c>
      <c r="Q945" s="49">
        <f t="shared" si="157"/>
        <v>1209.642714673194</v>
      </c>
      <c r="R945" s="96">
        <v>19740.84</v>
      </c>
      <c r="S945" s="62">
        <v>43465</v>
      </c>
    </row>
    <row r="946" spans="1:32" s="199" customFormat="1" hidden="1" x14ac:dyDescent="0.25">
      <c r="A946" s="40">
        <v>345</v>
      </c>
      <c r="B946" s="57" t="s">
        <v>1349</v>
      </c>
      <c r="C946" s="58">
        <v>1983</v>
      </c>
      <c r="D946" s="40">
        <v>0</v>
      </c>
      <c r="E946" s="141" t="s">
        <v>1514</v>
      </c>
      <c r="F946" s="124" t="s">
        <v>28</v>
      </c>
      <c r="G946" s="40">
        <v>9</v>
      </c>
      <c r="H946" s="40">
        <v>2</v>
      </c>
      <c r="I946" s="122">
        <v>4982.8</v>
      </c>
      <c r="J946" s="122">
        <v>3663.3</v>
      </c>
      <c r="K946" s="61">
        <v>171</v>
      </c>
      <c r="L946" s="1">
        <v>2464704.3199999998</v>
      </c>
      <c r="M946" s="49">
        <v>0</v>
      </c>
      <c r="N946" s="49">
        <v>0</v>
      </c>
      <c r="O946" s="49">
        <v>0</v>
      </c>
      <c r="P946" s="49">
        <f t="shared" si="156"/>
        <v>2464704.3199999998</v>
      </c>
      <c r="Q946" s="49">
        <f t="shared" si="157"/>
        <v>672.80984904321235</v>
      </c>
      <c r="R946" s="49">
        <v>19736.97</v>
      </c>
      <c r="S946" s="62">
        <v>43465</v>
      </c>
    </row>
    <row r="947" spans="1:32" s="199" customFormat="1" hidden="1" x14ac:dyDescent="0.25">
      <c r="A947" s="40">
        <v>346</v>
      </c>
      <c r="B947" s="57" t="s">
        <v>1350</v>
      </c>
      <c r="C947" s="58">
        <v>1990</v>
      </c>
      <c r="D947" s="40">
        <v>0</v>
      </c>
      <c r="E947" s="141" t="s">
        <v>1514</v>
      </c>
      <c r="F947" s="124" t="s">
        <v>28</v>
      </c>
      <c r="G947" s="40">
        <v>9</v>
      </c>
      <c r="H947" s="40">
        <v>6</v>
      </c>
      <c r="I947" s="122">
        <v>15316.2</v>
      </c>
      <c r="J947" s="122">
        <v>13339.7</v>
      </c>
      <c r="K947" s="61">
        <v>576</v>
      </c>
      <c r="L947" s="1">
        <v>14630457.09</v>
      </c>
      <c r="M947" s="49">
        <v>0</v>
      </c>
      <c r="N947" s="49">
        <v>0</v>
      </c>
      <c r="O947" s="49">
        <v>0</v>
      </c>
      <c r="P947" s="49">
        <f t="shared" si="156"/>
        <v>14630457.09</v>
      </c>
      <c r="Q947" s="49">
        <f t="shared" si="157"/>
        <v>1096.760578573731</v>
      </c>
      <c r="R947" s="49">
        <v>19736.97</v>
      </c>
      <c r="S947" s="62">
        <v>43465</v>
      </c>
    </row>
    <row r="948" spans="1:32" s="199" customFormat="1" hidden="1" x14ac:dyDescent="0.25">
      <c r="A948" s="40">
        <v>347</v>
      </c>
      <c r="B948" s="92" t="s">
        <v>1423</v>
      </c>
      <c r="C948" s="93" t="s">
        <v>1459</v>
      </c>
      <c r="D948" s="41">
        <v>0</v>
      </c>
      <c r="E948" s="141" t="s">
        <v>1514</v>
      </c>
      <c r="F948" s="124" t="s">
        <v>66</v>
      </c>
      <c r="G948" s="41" t="s">
        <v>1457</v>
      </c>
      <c r="H948" s="41" t="s">
        <v>1461</v>
      </c>
      <c r="I948" s="122">
        <v>7168.3</v>
      </c>
      <c r="J948" s="122">
        <v>6189.2</v>
      </c>
      <c r="K948" s="95">
        <v>291</v>
      </c>
      <c r="L948" s="1">
        <v>7528682.6299999999</v>
      </c>
      <c r="M948" s="49">
        <v>0</v>
      </c>
      <c r="N948" s="49">
        <v>0</v>
      </c>
      <c r="O948" s="49">
        <v>0</v>
      </c>
      <c r="P948" s="49">
        <f t="shared" si="156"/>
        <v>7528682.6299999999</v>
      </c>
      <c r="Q948" s="49">
        <f t="shared" si="157"/>
        <v>1216.4225796548826</v>
      </c>
      <c r="R948" s="96">
        <v>19740.84</v>
      </c>
      <c r="S948" s="62">
        <v>43465</v>
      </c>
    </row>
    <row r="949" spans="1:32" s="199" customFormat="1" hidden="1" x14ac:dyDescent="0.25">
      <c r="A949" s="40">
        <v>348</v>
      </c>
      <c r="B949" s="57" t="s">
        <v>671</v>
      </c>
      <c r="C949" s="58">
        <v>1981</v>
      </c>
      <c r="D949" s="40">
        <v>0</v>
      </c>
      <c r="E949" s="141" t="s">
        <v>1514</v>
      </c>
      <c r="F949" s="124" t="s">
        <v>66</v>
      </c>
      <c r="G949" s="40">
        <v>8</v>
      </c>
      <c r="H949" s="40">
        <v>1</v>
      </c>
      <c r="I949" s="60">
        <v>4943.4399999999996</v>
      </c>
      <c r="J949" s="60">
        <v>3889.14</v>
      </c>
      <c r="K949" s="61">
        <v>254</v>
      </c>
      <c r="L949" s="1">
        <v>11101169.32</v>
      </c>
      <c r="M949" s="49">
        <v>0</v>
      </c>
      <c r="N949" s="49">
        <v>0</v>
      </c>
      <c r="O949" s="49">
        <v>0</v>
      </c>
      <c r="P949" s="49">
        <f t="shared" si="156"/>
        <v>11101169.32</v>
      </c>
      <c r="Q949" s="49">
        <f t="shared" si="157"/>
        <v>2854.4020837511634</v>
      </c>
      <c r="R949" s="96">
        <v>19740.84</v>
      </c>
      <c r="S949" s="62">
        <v>43465</v>
      </c>
    </row>
    <row r="950" spans="1:32" s="207" customFormat="1" hidden="1" x14ac:dyDescent="0.25">
      <c r="A950" s="40">
        <v>349</v>
      </c>
      <c r="B950" s="57" t="s">
        <v>1351</v>
      </c>
      <c r="C950" s="58">
        <v>1990</v>
      </c>
      <c r="D950" s="40">
        <v>0</v>
      </c>
      <c r="E950" s="59" t="s">
        <v>1516</v>
      </c>
      <c r="F950" s="124" t="s">
        <v>66</v>
      </c>
      <c r="G950" s="40">
        <v>9</v>
      </c>
      <c r="H950" s="40">
        <v>3</v>
      </c>
      <c r="I950" s="122">
        <v>8005.9</v>
      </c>
      <c r="J950" s="122">
        <v>6854.8</v>
      </c>
      <c r="K950" s="61">
        <v>363</v>
      </c>
      <c r="L950" s="1">
        <v>8797030.1699999999</v>
      </c>
      <c r="M950" s="49">
        <v>0</v>
      </c>
      <c r="N950" s="49">
        <v>0</v>
      </c>
      <c r="O950" s="49">
        <v>0</v>
      </c>
      <c r="P950" s="49">
        <f t="shared" si="156"/>
        <v>8797030.1699999999</v>
      </c>
      <c r="Q950" s="49">
        <f t="shared" si="157"/>
        <v>1283.3387071832876</v>
      </c>
      <c r="R950" s="96">
        <v>19740.84</v>
      </c>
      <c r="S950" s="62">
        <v>43465</v>
      </c>
      <c r="T950" s="199"/>
      <c r="U950" s="199"/>
      <c r="V950" s="199"/>
      <c r="W950" s="199"/>
      <c r="X950" s="199"/>
      <c r="Y950" s="199"/>
      <c r="Z950" s="199"/>
      <c r="AA950" s="199"/>
      <c r="AB950" s="199"/>
      <c r="AC950" s="199"/>
      <c r="AD950" s="199"/>
      <c r="AE950" s="199"/>
      <c r="AF950" s="199"/>
    </row>
    <row r="951" spans="1:32" s="199" customFormat="1" hidden="1" x14ac:dyDescent="0.25">
      <c r="A951" s="40">
        <v>350</v>
      </c>
      <c r="B951" s="57" t="s">
        <v>1352</v>
      </c>
      <c r="C951" s="58">
        <v>1991</v>
      </c>
      <c r="D951" s="40">
        <v>0</v>
      </c>
      <c r="E951" s="141" t="s">
        <v>1514</v>
      </c>
      <c r="F951" s="124" t="s">
        <v>66</v>
      </c>
      <c r="G951" s="40">
        <v>9</v>
      </c>
      <c r="H951" s="40">
        <v>5</v>
      </c>
      <c r="I951" s="122">
        <v>10497.4</v>
      </c>
      <c r="J951" s="122">
        <v>8639.9</v>
      </c>
      <c r="K951" s="61">
        <v>385</v>
      </c>
      <c r="L951" s="1">
        <v>11750261.49</v>
      </c>
      <c r="M951" s="49">
        <v>0</v>
      </c>
      <c r="N951" s="49">
        <v>0</v>
      </c>
      <c r="O951" s="49">
        <v>0</v>
      </c>
      <c r="P951" s="49">
        <f t="shared" si="156"/>
        <v>11750261.49</v>
      </c>
      <c r="Q951" s="49">
        <f t="shared" si="157"/>
        <v>1359.9997094873784</v>
      </c>
      <c r="R951" s="96">
        <v>19740.84</v>
      </c>
      <c r="S951" s="62">
        <v>43465</v>
      </c>
    </row>
    <row r="952" spans="1:32" s="207" customFormat="1" hidden="1" x14ac:dyDescent="0.25">
      <c r="A952" s="40">
        <v>351</v>
      </c>
      <c r="B952" s="57" t="s">
        <v>1353</v>
      </c>
      <c r="C952" s="58">
        <v>1990</v>
      </c>
      <c r="D952" s="40">
        <v>0</v>
      </c>
      <c r="E952" s="59" t="s">
        <v>1516</v>
      </c>
      <c r="F952" s="124" t="s">
        <v>66</v>
      </c>
      <c r="G952" s="40">
        <v>9</v>
      </c>
      <c r="H952" s="40">
        <v>3</v>
      </c>
      <c r="I952" s="122">
        <v>8249.4</v>
      </c>
      <c r="J952" s="122">
        <v>7029.6</v>
      </c>
      <c r="K952" s="61">
        <v>331</v>
      </c>
      <c r="L952" s="1">
        <v>8797090.0500000007</v>
      </c>
      <c r="M952" s="49">
        <v>0</v>
      </c>
      <c r="N952" s="49">
        <v>0</v>
      </c>
      <c r="O952" s="49">
        <v>0</v>
      </c>
      <c r="P952" s="49">
        <f t="shared" si="156"/>
        <v>8797090.0500000007</v>
      </c>
      <c r="Q952" s="49">
        <f t="shared" si="157"/>
        <v>1251.435366165927</v>
      </c>
      <c r="R952" s="96">
        <v>19740.84</v>
      </c>
      <c r="S952" s="62">
        <v>43465</v>
      </c>
      <c r="T952" s="199"/>
      <c r="U952" s="199"/>
      <c r="V952" s="199"/>
      <c r="W952" s="199"/>
      <c r="X952" s="199"/>
      <c r="Y952" s="199"/>
      <c r="Z952" s="199"/>
      <c r="AA952" s="199"/>
      <c r="AB952" s="199"/>
      <c r="AC952" s="199"/>
      <c r="AD952" s="199"/>
      <c r="AE952" s="199"/>
      <c r="AF952" s="199"/>
    </row>
    <row r="953" spans="1:32" s="199" customFormat="1" hidden="1" x14ac:dyDescent="0.25">
      <c r="A953" s="40">
        <v>352</v>
      </c>
      <c r="B953" s="57" t="s">
        <v>672</v>
      </c>
      <c r="C953" s="58">
        <v>1977</v>
      </c>
      <c r="D953" s="40">
        <v>0</v>
      </c>
      <c r="E953" s="59" t="s">
        <v>1514</v>
      </c>
      <c r="F953" s="124" t="s">
        <v>28</v>
      </c>
      <c r="G953" s="40">
        <v>9</v>
      </c>
      <c r="H953" s="40">
        <v>1</v>
      </c>
      <c r="I953" s="60">
        <v>2277.4</v>
      </c>
      <c r="J953" s="60">
        <v>1823.1</v>
      </c>
      <c r="K953" s="61">
        <v>79</v>
      </c>
      <c r="L953" s="1">
        <v>3786271.29</v>
      </c>
      <c r="M953" s="49">
        <v>0</v>
      </c>
      <c r="N953" s="49">
        <v>0</v>
      </c>
      <c r="O953" s="49">
        <v>0</v>
      </c>
      <c r="P953" s="49">
        <f t="shared" si="156"/>
        <v>3786271.29</v>
      </c>
      <c r="Q953" s="49">
        <f t="shared" ref="Q953:Q983" si="158">L953/J953</f>
        <v>2076.8313806154356</v>
      </c>
      <c r="R953" s="49">
        <v>19736.97</v>
      </c>
      <c r="S953" s="62">
        <v>43465</v>
      </c>
    </row>
    <row r="954" spans="1:32" s="199" customFormat="1" hidden="1" x14ac:dyDescent="0.25">
      <c r="A954" s="40">
        <v>353</v>
      </c>
      <c r="B954" s="57" t="s">
        <v>673</v>
      </c>
      <c r="C954" s="58">
        <v>1976</v>
      </c>
      <c r="D954" s="40">
        <v>0</v>
      </c>
      <c r="E954" s="59" t="s">
        <v>1514</v>
      </c>
      <c r="F954" s="124" t="s">
        <v>66</v>
      </c>
      <c r="G954" s="40">
        <v>5</v>
      </c>
      <c r="H954" s="40">
        <v>6</v>
      </c>
      <c r="I954" s="60">
        <v>5694.9</v>
      </c>
      <c r="J954" s="60">
        <v>4932.8</v>
      </c>
      <c r="K954" s="61">
        <v>237</v>
      </c>
      <c r="L954" s="1">
        <v>2504140.91</v>
      </c>
      <c r="M954" s="49">
        <v>0</v>
      </c>
      <c r="N954" s="49">
        <v>0</v>
      </c>
      <c r="O954" s="49">
        <v>0</v>
      </c>
      <c r="P954" s="49">
        <f t="shared" si="156"/>
        <v>2504140.91</v>
      </c>
      <c r="Q954" s="49">
        <f t="shared" si="158"/>
        <v>507.65101159584822</v>
      </c>
      <c r="R954" s="49">
        <v>17870.05</v>
      </c>
      <c r="S954" s="62">
        <v>43465</v>
      </c>
    </row>
    <row r="955" spans="1:32" s="199" customFormat="1" hidden="1" x14ac:dyDescent="0.25">
      <c r="A955" s="40">
        <v>354</v>
      </c>
      <c r="B955" s="57" t="s">
        <v>674</v>
      </c>
      <c r="C955" s="58">
        <v>1977</v>
      </c>
      <c r="D955" s="40">
        <v>0</v>
      </c>
      <c r="E955" s="59" t="s">
        <v>1514</v>
      </c>
      <c r="F955" s="124" t="s">
        <v>66</v>
      </c>
      <c r="G955" s="40">
        <v>5</v>
      </c>
      <c r="H955" s="40">
        <v>6</v>
      </c>
      <c r="I955" s="60">
        <v>5520.8</v>
      </c>
      <c r="J955" s="60">
        <v>5080.2</v>
      </c>
      <c r="K955" s="61">
        <v>226</v>
      </c>
      <c r="L955" s="1">
        <v>20848954.859999999</v>
      </c>
      <c r="M955" s="49">
        <v>0</v>
      </c>
      <c r="N955" s="49">
        <v>0</v>
      </c>
      <c r="O955" s="49">
        <v>0</v>
      </c>
      <c r="P955" s="49">
        <f t="shared" si="156"/>
        <v>20848954.859999999</v>
      </c>
      <c r="Q955" s="49">
        <f t="shared" si="158"/>
        <v>4103.9633990787761</v>
      </c>
      <c r="R955" s="49">
        <v>17870.05</v>
      </c>
      <c r="S955" s="62">
        <v>43465</v>
      </c>
    </row>
    <row r="956" spans="1:32" s="199" customFormat="1" hidden="1" x14ac:dyDescent="0.25">
      <c r="A956" s="40">
        <v>355</v>
      </c>
      <c r="B956" s="57" t="s">
        <v>675</v>
      </c>
      <c r="C956" s="58">
        <v>1977</v>
      </c>
      <c r="D956" s="40">
        <v>0</v>
      </c>
      <c r="E956" s="59" t="s">
        <v>1514</v>
      </c>
      <c r="F956" s="124" t="s">
        <v>66</v>
      </c>
      <c r="G956" s="40">
        <v>5</v>
      </c>
      <c r="H956" s="40">
        <v>4</v>
      </c>
      <c r="I956" s="60">
        <v>4191.8999999999996</v>
      </c>
      <c r="J956" s="60">
        <v>3535.7</v>
      </c>
      <c r="K956" s="61">
        <v>141</v>
      </c>
      <c r="L956" s="1">
        <v>20135069.140000001</v>
      </c>
      <c r="M956" s="49">
        <v>0</v>
      </c>
      <c r="N956" s="49">
        <v>0</v>
      </c>
      <c r="O956" s="49">
        <v>0</v>
      </c>
      <c r="P956" s="49">
        <f t="shared" si="156"/>
        <v>20135069.140000001</v>
      </c>
      <c r="Q956" s="49">
        <f t="shared" si="158"/>
        <v>5694.790038747632</v>
      </c>
      <c r="R956" s="49">
        <v>17870.05</v>
      </c>
      <c r="S956" s="62">
        <v>43465</v>
      </c>
    </row>
    <row r="957" spans="1:32" s="199" customFormat="1" hidden="1" x14ac:dyDescent="0.25">
      <c r="A957" s="40">
        <v>356</v>
      </c>
      <c r="B957" s="57" t="s">
        <v>1354</v>
      </c>
      <c r="C957" s="121" t="s">
        <v>1456</v>
      </c>
      <c r="D957" s="40">
        <v>0</v>
      </c>
      <c r="E957" s="59" t="s">
        <v>1514</v>
      </c>
      <c r="F957" s="121" t="s">
        <v>66</v>
      </c>
      <c r="G957" s="121" t="s">
        <v>1457</v>
      </c>
      <c r="H957" s="121" t="s">
        <v>1458</v>
      </c>
      <c r="I957" s="122">
        <v>5649.2</v>
      </c>
      <c r="J957" s="122">
        <v>3431.8</v>
      </c>
      <c r="K957" s="121">
        <v>238</v>
      </c>
      <c r="L957" s="1">
        <v>4609352.25</v>
      </c>
      <c r="M957" s="49">
        <v>0</v>
      </c>
      <c r="N957" s="49">
        <v>0</v>
      </c>
      <c r="O957" s="49">
        <v>0</v>
      </c>
      <c r="P957" s="49">
        <f t="shared" si="156"/>
        <v>4609352.25</v>
      </c>
      <c r="Q957" s="49">
        <f t="shared" si="158"/>
        <v>1343.1296258523223</v>
      </c>
      <c r="R957" s="96">
        <v>19740.84</v>
      </c>
      <c r="S957" s="62">
        <v>43465</v>
      </c>
    </row>
    <row r="958" spans="1:32" s="199" customFormat="1" hidden="1" x14ac:dyDescent="0.25">
      <c r="A958" s="40">
        <v>357</v>
      </c>
      <c r="B958" s="57" t="s">
        <v>1355</v>
      </c>
      <c r="C958" s="121" t="s">
        <v>1459</v>
      </c>
      <c r="D958" s="40">
        <v>0</v>
      </c>
      <c r="E958" s="59" t="s">
        <v>1514</v>
      </c>
      <c r="F958" s="121" t="s">
        <v>66</v>
      </c>
      <c r="G958" s="121" t="s">
        <v>1457</v>
      </c>
      <c r="H958" s="121" t="s">
        <v>1460</v>
      </c>
      <c r="I958" s="122">
        <v>8210.5</v>
      </c>
      <c r="J958" s="122">
        <v>7066.7</v>
      </c>
      <c r="K958" s="121">
        <v>519</v>
      </c>
      <c r="L958" s="1">
        <v>2352229.56</v>
      </c>
      <c r="M958" s="49">
        <v>0</v>
      </c>
      <c r="N958" s="49">
        <v>0</v>
      </c>
      <c r="O958" s="49">
        <v>0</v>
      </c>
      <c r="P958" s="49">
        <f t="shared" ref="P958:P989" si="159">L958-(M958+N958+O958)</f>
        <v>2352229.56</v>
      </c>
      <c r="Q958" s="49">
        <f t="shared" si="158"/>
        <v>332.86110348536096</v>
      </c>
      <c r="R958" s="96">
        <v>19740.84</v>
      </c>
      <c r="S958" s="62">
        <v>43465</v>
      </c>
    </row>
    <row r="959" spans="1:32" s="199" customFormat="1" hidden="1" x14ac:dyDescent="0.25">
      <c r="A959" s="40">
        <v>358</v>
      </c>
      <c r="B959" s="57" t="s">
        <v>1356</v>
      </c>
      <c r="C959" s="121" t="s">
        <v>1459</v>
      </c>
      <c r="D959" s="40">
        <v>0</v>
      </c>
      <c r="E959" s="59" t="s">
        <v>1514</v>
      </c>
      <c r="F959" s="121" t="s">
        <v>28</v>
      </c>
      <c r="G959" s="121" t="s">
        <v>1457</v>
      </c>
      <c r="H959" s="121" t="s">
        <v>1458</v>
      </c>
      <c r="I959" s="122">
        <v>5346.8</v>
      </c>
      <c r="J959" s="122">
        <v>4432.3</v>
      </c>
      <c r="K959" s="121">
        <v>213</v>
      </c>
      <c r="L959" s="1">
        <v>4766097.62</v>
      </c>
      <c r="M959" s="49">
        <v>0</v>
      </c>
      <c r="N959" s="49">
        <v>0</v>
      </c>
      <c r="O959" s="49">
        <v>0</v>
      </c>
      <c r="P959" s="49">
        <f t="shared" si="159"/>
        <v>4766097.62</v>
      </c>
      <c r="Q959" s="49">
        <f t="shared" si="158"/>
        <v>1075.3102497574623</v>
      </c>
      <c r="R959" s="49">
        <v>19736.97</v>
      </c>
      <c r="S959" s="62">
        <v>43465</v>
      </c>
    </row>
    <row r="960" spans="1:32" s="199" customFormat="1" hidden="1" x14ac:dyDescent="0.25">
      <c r="A960" s="40">
        <v>359</v>
      </c>
      <c r="B960" s="57" t="s">
        <v>676</v>
      </c>
      <c r="C960" s="58">
        <v>1977</v>
      </c>
      <c r="D960" s="40">
        <v>0</v>
      </c>
      <c r="E960" s="59" t="s">
        <v>1514</v>
      </c>
      <c r="F960" s="124" t="s">
        <v>66</v>
      </c>
      <c r="G960" s="40">
        <v>5</v>
      </c>
      <c r="H960" s="40">
        <v>6</v>
      </c>
      <c r="I960" s="60">
        <v>4695.1000000000004</v>
      </c>
      <c r="J960" s="60">
        <v>4089.5</v>
      </c>
      <c r="K960" s="61">
        <v>183</v>
      </c>
      <c r="L960" s="1">
        <v>22091799.219999999</v>
      </c>
      <c r="M960" s="49">
        <v>0</v>
      </c>
      <c r="N960" s="49">
        <v>0</v>
      </c>
      <c r="O960" s="49">
        <v>0</v>
      </c>
      <c r="P960" s="49">
        <f t="shared" si="159"/>
        <v>22091799.219999999</v>
      </c>
      <c r="Q960" s="49">
        <f t="shared" si="158"/>
        <v>5402.0783029710228</v>
      </c>
      <c r="R960" s="49">
        <v>17870.05</v>
      </c>
      <c r="S960" s="62">
        <v>43465</v>
      </c>
    </row>
    <row r="961" spans="1:19" s="199" customFormat="1" hidden="1" x14ac:dyDescent="0.25">
      <c r="A961" s="40">
        <v>360</v>
      </c>
      <c r="B961" s="57" t="s">
        <v>677</v>
      </c>
      <c r="C961" s="58">
        <v>1981</v>
      </c>
      <c r="D961" s="40">
        <v>0</v>
      </c>
      <c r="E961" s="59" t="s">
        <v>1514</v>
      </c>
      <c r="F961" s="124" t="s">
        <v>66</v>
      </c>
      <c r="G961" s="40">
        <v>5</v>
      </c>
      <c r="H961" s="40">
        <v>8</v>
      </c>
      <c r="I961" s="60">
        <v>7599</v>
      </c>
      <c r="J961" s="60">
        <v>6536.3</v>
      </c>
      <c r="K961" s="61">
        <v>263</v>
      </c>
      <c r="L961" s="1">
        <v>19535651.18</v>
      </c>
      <c r="M961" s="49">
        <v>0</v>
      </c>
      <c r="N961" s="49">
        <v>0</v>
      </c>
      <c r="O961" s="49">
        <v>0</v>
      </c>
      <c r="P961" s="49">
        <f t="shared" si="159"/>
        <v>19535651.18</v>
      </c>
      <c r="Q961" s="49">
        <f t="shared" si="158"/>
        <v>2988.7935345684868</v>
      </c>
      <c r="R961" s="49">
        <v>17870.05</v>
      </c>
      <c r="S961" s="62">
        <v>43465</v>
      </c>
    </row>
    <row r="962" spans="1:19" s="199" customFormat="1" hidden="1" x14ac:dyDescent="0.25">
      <c r="A962" s="40">
        <v>361</v>
      </c>
      <c r="B962" s="57" t="s">
        <v>678</v>
      </c>
      <c r="C962" s="58">
        <v>1978</v>
      </c>
      <c r="D962" s="40">
        <v>0</v>
      </c>
      <c r="E962" s="59" t="s">
        <v>1514</v>
      </c>
      <c r="F962" s="124" t="s">
        <v>66</v>
      </c>
      <c r="G962" s="40">
        <v>5</v>
      </c>
      <c r="H962" s="40">
        <v>6</v>
      </c>
      <c r="I962" s="60">
        <v>5955.2</v>
      </c>
      <c r="J962" s="60">
        <v>5126.8999999999996</v>
      </c>
      <c r="K962" s="61">
        <v>216</v>
      </c>
      <c r="L962" s="1">
        <v>30920900.98</v>
      </c>
      <c r="M962" s="49">
        <v>0</v>
      </c>
      <c r="N962" s="49">
        <v>0</v>
      </c>
      <c r="O962" s="49">
        <v>0</v>
      </c>
      <c r="P962" s="49">
        <f t="shared" si="159"/>
        <v>30920900.98</v>
      </c>
      <c r="Q962" s="49">
        <f t="shared" si="158"/>
        <v>6031.1106087499275</v>
      </c>
      <c r="R962" s="49">
        <v>17870.05</v>
      </c>
      <c r="S962" s="62">
        <v>43465</v>
      </c>
    </row>
    <row r="963" spans="1:19" s="199" customFormat="1" hidden="1" x14ac:dyDescent="0.25">
      <c r="A963" s="40">
        <v>362</v>
      </c>
      <c r="B963" s="57" t="s">
        <v>679</v>
      </c>
      <c r="C963" s="58">
        <v>1981</v>
      </c>
      <c r="D963" s="40">
        <v>0</v>
      </c>
      <c r="E963" s="59" t="s">
        <v>1514</v>
      </c>
      <c r="F963" s="124" t="s">
        <v>66</v>
      </c>
      <c r="G963" s="40">
        <v>5</v>
      </c>
      <c r="H963" s="40">
        <v>6</v>
      </c>
      <c r="I963" s="60">
        <v>4373.3999999999996</v>
      </c>
      <c r="J963" s="60">
        <v>3851.5</v>
      </c>
      <c r="K963" s="61">
        <v>327</v>
      </c>
      <c r="L963" s="1">
        <v>31016691.73</v>
      </c>
      <c r="M963" s="49">
        <v>0</v>
      </c>
      <c r="N963" s="49">
        <v>0</v>
      </c>
      <c r="O963" s="49">
        <v>0</v>
      </c>
      <c r="P963" s="49">
        <f t="shared" si="159"/>
        <v>31016691.73</v>
      </c>
      <c r="Q963" s="49">
        <f t="shared" si="158"/>
        <v>8053.1459768921204</v>
      </c>
      <c r="R963" s="49">
        <v>17870.05</v>
      </c>
      <c r="S963" s="62">
        <v>43465</v>
      </c>
    </row>
    <row r="964" spans="1:19" s="199" customFormat="1" hidden="1" x14ac:dyDescent="0.25">
      <c r="A964" s="40">
        <v>363</v>
      </c>
      <c r="B964" s="57" t="s">
        <v>680</v>
      </c>
      <c r="C964" s="58">
        <v>1974</v>
      </c>
      <c r="D964" s="40">
        <v>0</v>
      </c>
      <c r="E964" s="59" t="s">
        <v>1514</v>
      </c>
      <c r="F964" s="124" t="s">
        <v>66</v>
      </c>
      <c r="G964" s="40">
        <v>2</v>
      </c>
      <c r="H964" s="40">
        <v>2</v>
      </c>
      <c r="I964" s="60">
        <v>647.20000000000005</v>
      </c>
      <c r="J964" s="60">
        <v>564.20000000000005</v>
      </c>
      <c r="K964" s="61">
        <v>45</v>
      </c>
      <c r="L964" s="1">
        <v>3598035.83</v>
      </c>
      <c r="M964" s="49">
        <v>0</v>
      </c>
      <c r="N964" s="49">
        <v>0</v>
      </c>
      <c r="O964" s="49">
        <v>0</v>
      </c>
      <c r="P964" s="49">
        <f t="shared" si="159"/>
        <v>3598035.83</v>
      </c>
      <c r="Q964" s="49">
        <f t="shared" si="158"/>
        <v>6377.2347217298829</v>
      </c>
      <c r="R964" s="49">
        <v>17870.05</v>
      </c>
      <c r="S964" s="62">
        <v>43465</v>
      </c>
    </row>
    <row r="965" spans="1:19" s="199" customFormat="1" hidden="1" x14ac:dyDescent="0.25">
      <c r="A965" s="40">
        <v>364</v>
      </c>
      <c r="B965" s="57" t="s">
        <v>681</v>
      </c>
      <c r="C965" s="58">
        <v>1980</v>
      </c>
      <c r="D965" s="40">
        <v>0</v>
      </c>
      <c r="E965" s="59" t="s">
        <v>1514</v>
      </c>
      <c r="F965" s="124" t="s">
        <v>66</v>
      </c>
      <c r="G965" s="40">
        <v>5</v>
      </c>
      <c r="H965" s="40">
        <v>6</v>
      </c>
      <c r="I965" s="60">
        <v>5666.8</v>
      </c>
      <c r="J965" s="60">
        <v>5014.8999999999996</v>
      </c>
      <c r="K965" s="61">
        <v>191</v>
      </c>
      <c r="L965" s="1">
        <v>32051589.75</v>
      </c>
      <c r="M965" s="49">
        <v>0</v>
      </c>
      <c r="N965" s="49">
        <v>0</v>
      </c>
      <c r="O965" s="49">
        <v>0</v>
      </c>
      <c r="P965" s="49">
        <f t="shared" si="159"/>
        <v>32051589.75</v>
      </c>
      <c r="Q965" s="49">
        <f t="shared" si="158"/>
        <v>6391.2719595605104</v>
      </c>
      <c r="R965" s="49">
        <v>17870.05</v>
      </c>
      <c r="S965" s="62">
        <v>43465</v>
      </c>
    </row>
    <row r="966" spans="1:19" s="199" customFormat="1" hidden="1" x14ac:dyDescent="0.25">
      <c r="A966" s="40">
        <v>365</v>
      </c>
      <c r="B966" s="57" t="s">
        <v>682</v>
      </c>
      <c r="C966" s="58">
        <v>1981</v>
      </c>
      <c r="D966" s="40">
        <v>0</v>
      </c>
      <c r="E966" s="59" t="s">
        <v>1514</v>
      </c>
      <c r="F966" s="124" t="s">
        <v>66</v>
      </c>
      <c r="G966" s="40">
        <v>5</v>
      </c>
      <c r="H966" s="40">
        <v>4</v>
      </c>
      <c r="I966" s="60">
        <v>2944.6</v>
      </c>
      <c r="J966" s="60">
        <v>2661.5</v>
      </c>
      <c r="K966" s="61">
        <v>173</v>
      </c>
      <c r="L966" s="1">
        <v>4381379.78</v>
      </c>
      <c r="M966" s="49">
        <v>0</v>
      </c>
      <c r="N966" s="49">
        <v>0</v>
      </c>
      <c r="O966" s="49">
        <v>0</v>
      </c>
      <c r="P966" s="49">
        <f t="shared" si="159"/>
        <v>4381379.78</v>
      </c>
      <c r="Q966" s="49">
        <f t="shared" si="158"/>
        <v>1646.2069434529401</v>
      </c>
      <c r="R966" s="49">
        <v>17870.05</v>
      </c>
      <c r="S966" s="62">
        <v>43465</v>
      </c>
    </row>
    <row r="967" spans="1:19" s="199" customFormat="1" hidden="1" x14ac:dyDescent="0.25">
      <c r="A967" s="40">
        <v>366</v>
      </c>
      <c r="B967" s="57" t="s">
        <v>683</v>
      </c>
      <c r="C967" s="58">
        <v>1981</v>
      </c>
      <c r="D967" s="40">
        <v>0</v>
      </c>
      <c r="E967" s="59" t="s">
        <v>1514</v>
      </c>
      <c r="F967" s="124" t="s">
        <v>66</v>
      </c>
      <c r="G967" s="40">
        <v>5</v>
      </c>
      <c r="H967" s="40">
        <v>6</v>
      </c>
      <c r="I967" s="60">
        <v>4428</v>
      </c>
      <c r="J967" s="60">
        <v>3997.8</v>
      </c>
      <c r="K967" s="61">
        <v>250</v>
      </c>
      <c r="L967" s="1">
        <v>6872789.5899999999</v>
      </c>
      <c r="M967" s="49">
        <v>0</v>
      </c>
      <c r="N967" s="49">
        <v>0</v>
      </c>
      <c r="O967" s="49">
        <v>0</v>
      </c>
      <c r="P967" s="49">
        <f t="shared" si="159"/>
        <v>6872789.5899999999</v>
      </c>
      <c r="Q967" s="49">
        <f t="shared" si="158"/>
        <v>1719.1429261093601</v>
      </c>
      <c r="R967" s="49">
        <v>17870.05</v>
      </c>
      <c r="S967" s="62">
        <v>43465</v>
      </c>
    </row>
    <row r="968" spans="1:19" s="199" customFormat="1" hidden="1" x14ac:dyDescent="0.25">
      <c r="A968" s="40">
        <v>367</v>
      </c>
      <c r="B968" s="57" t="s">
        <v>684</v>
      </c>
      <c r="C968" s="58">
        <v>1981</v>
      </c>
      <c r="D968" s="40">
        <v>0</v>
      </c>
      <c r="E968" s="59" t="s">
        <v>1514</v>
      </c>
      <c r="F968" s="124" t="s">
        <v>66</v>
      </c>
      <c r="G968" s="40">
        <v>5</v>
      </c>
      <c r="H968" s="40">
        <v>8</v>
      </c>
      <c r="I968" s="60">
        <v>7505.7</v>
      </c>
      <c r="J968" s="60">
        <v>6633.1</v>
      </c>
      <c r="K968" s="61">
        <v>286</v>
      </c>
      <c r="L968" s="1">
        <v>42268739.490000002</v>
      </c>
      <c r="M968" s="49">
        <v>0</v>
      </c>
      <c r="N968" s="49">
        <v>0</v>
      </c>
      <c r="O968" s="49">
        <v>0</v>
      </c>
      <c r="P968" s="49">
        <f t="shared" si="159"/>
        <v>42268739.490000002</v>
      </c>
      <c r="Q968" s="49">
        <f t="shared" si="158"/>
        <v>6372.3959370430111</v>
      </c>
      <c r="R968" s="49">
        <v>17870.05</v>
      </c>
      <c r="S968" s="62">
        <v>43465</v>
      </c>
    </row>
    <row r="969" spans="1:19" s="199" customFormat="1" hidden="1" x14ac:dyDescent="0.25">
      <c r="A969" s="40">
        <v>368</v>
      </c>
      <c r="B969" s="57" t="s">
        <v>685</v>
      </c>
      <c r="C969" s="58">
        <v>1981</v>
      </c>
      <c r="D969" s="40">
        <v>0</v>
      </c>
      <c r="E969" s="59" t="s">
        <v>1514</v>
      </c>
      <c r="F969" s="124" t="s">
        <v>66</v>
      </c>
      <c r="G969" s="40">
        <v>5</v>
      </c>
      <c r="H969" s="40">
        <v>4</v>
      </c>
      <c r="I969" s="60">
        <v>2952.8</v>
      </c>
      <c r="J969" s="60">
        <v>2608</v>
      </c>
      <c r="K969" s="61">
        <v>158</v>
      </c>
      <c r="L969" s="1">
        <v>12027090.390000001</v>
      </c>
      <c r="M969" s="49">
        <v>0</v>
      </c>
      <c r="N969" s="49">
        <v>0</v>
      </c>
      <c r="O969" s="49">
        <v>0</v>
      </c>
      <c r="P969" s="49">
        <f t="shared" si="159"/>
        <v>12027090.390000001</v>
      </c>
      <c r="Q969" s="49">
        <f t="shared" si="158"/>
        <v>4611.6144133435582</v>
      </c>
      <c r="R969" s="49">
        <v>17870.05</v>
      </c>
      <c r="S969" s="62">
        <v>43465</v>
      </c>
    </row>
    <row r="970" spans="1:19" s="199" customFormat="1" hidden="1" x14ac:dyDescent="0.25">
      <c r="A970" s="40">
        <v>369</v>
      </c>
      <c r="B970" s="57" t="s">
        <v>686</v>
      </c>
      <c r="C970" s="58">
        <v>1981</v>
      </c>
      <c r="D970" s="40">
        <v>0</v>
      </c>
      <c r="E970" s="59" t="s">
        <v>1514</v>
      </c>
      <c r="F970" s="124" t="s">
        <v>66</v>
      </c>
      <c r="G970" s="40">
        <v>5</v>
      </c>
      <c r="H970" s="40">
        <v>4</v>
      </c>
      <c r="I970" s="60">
        <v>2951.5</v>
      </c>
      <c r="J970" s="60">
        <v>2661.4</v>
      </c>
      <c r="K970" s="61">
        <v>161</v>
      </c>
      <c r="L970" s="1">
        <v>10606818.59</v>
      </c>
      <c r="M970" s="49">
        <v>0</v>
      </c>
      <c r="N970" s="49">
        <v>0</v>
      </c>
      <c r="O970" s="49">
        <v>0</v>
      </c>
      <c r="P970" s="49">
        <f t="shared" si="159"/>
        <v>10606818.59</v>
      </c>
      <c r="Q970" s="49">
        <f t="shared" si="158"/>
        <v>3985.4281919290597</v>
      </c>
      <c r="R970" s="49">
        <v>17870.05</v>
      </c>
      <c r="S970" s="62">
        <v>43465</v>
      </c>
    </row>
    <row r="971" spans="1:19" s="199" customFormat="1" hidden="1" x14ac:dyDescent="0.25">
      <c r="A971" s="40">
        <v>370</v>
      </c>
      <c r="B971" s="57" t="s">
        <v>687</v>
      </c>
      <c r="C971" s="58">
        <v>1980</v>
      </c>
      <c r="D971" s="40">
        <v>0</v>
      </c>
      <c r="E971" s="59" t="s">
        <v>1514</v>
      </c>
      <c r="F971" s="124" t="s">
        <v>66</v>
      </c>
      <c r="G971" s="40">
        <v>5</v>
      </c>
      <c r="H971" s="40">
        <v>6</v>
      </c>
      <c r="I971" s="60">
        <v>4702.1000000000004</v>
      </c>
      <c r="J971" s="60">
        <v>4020.5</v>
      </c>
      <c r="K971" s="61">
        <v>265</v>
      </c>
      <c r="L971" s="1">
        <v>11021897.859999999</v>
      </c>
      <c r="M971" s="49">
        <v>0</v>
      </c>
      <c r="N971" s="49">
        <v>0</v>
      </c>
      <c r="O971" s="49">
        <v>0</v>
      </c>
      <c r="P971" s="49">
        <f t="shared" si="159"/>
        <v>11021897.859999999</v>
      </c>
      <c r="Q971" s="49">
        <f t="shared" si="158"/>
        <v>2741.4246635990548</v>
      </c>
      <c r="R971" s="49">
        <v>17870.05</v>
      </c>
      <c r="S971" s="62">
        <v>43465</v>
      </c>
    </row>
    <row r="972" spans="1:19" s="199" customFormat="1" hidden="1" x14ac:dyDescent="0.25">
      <c r="A972" s="40">
        <v>371</v>
      </c>
      <c r="B972" s="57" t="s">
        <v>688</v>
      </c>
      <c r="C972" s="58">
        <v>1978</v>
      </c>
      <c r="D972" s="40">
        <v>0</v>
      </c>
      <c r="E972" s="59" t="s">
        <v>1514</v>
      </c>
      <c r="F972" s="124" t="s">
        <v>66</v>
      </c>
      <c r="G972" s="40">
        <v>5</v>
      </c>
      <c r="H972" s="40">
        <v>4</v>
      </c>
      <c r="I972" s="60">
        <v>3118.1</v>
      </c>
      <c r="J972" s="60">
        <v>2613.1999999999998</v>
      </c>
      <c r="K972" s="61">
        <v>169</v>
      </c>
      <c r="L972" s="1">
        <v>5503735.3200000003</v>
      </c>
      <c r="M972" s="49">
        <v>0</v>
      </c>
      <c r="N972" s="49">
        <v>0</v>
      </c>
      <c r="O972" s="49">
        <v>0</v>
      </c>
      <c r="P972" s="49">
        <f t="shared" si="159"/>
        <v>5503735.3200000003</v>
      </c>
      <c r="Q972" s="49">
        <f t="shared" si="158"/>
        <v>2106.1286239093834</v>
      </c>
      <c r="R972" s="49">
        <v>17870.05</v>
      </c>
      <c r="S972" s="62">
        <v>43465</v>
      </c>
    </row>
    <row r="973" spans="1:19" s="199" customFormat="1" hidden="1" x14ac:dyDescent="0.25">
      <c r="A973" s="40">
        <v>372</v>
      </c>
      <c r="B973" s="57" t="s">
        <v>689</v>
      </c>
      <c r="C973" s="58">
        <v>1980</v>
      </c>
      <c r="D973" s="40">
        <v>0</v>
      </c>
      <c r="E973" s="59" t="s">
        <v>1514</v>
      </c>
      <c r="F973" s="124" t="s">
        <v>66</v>
      </c>
      <c r="G973" s="40">
        <v>5</v>
      </c>
      <c r="H973" s="40">
        <v>10</v>
      </c>
      <c r="I973" s="60">
        <v>9364.7000000000007</v>
      </c>
      <c r="J973" s="60">
        <v>8291.9</v>
      </c>
      <c r="K973" s="61">
        <v>341</v>
      </c>
      <c r="L973" s="1">
        <v>51837051.25</v>
      </c>
      <c r="M973" s="49">
        <v>0</v>
      </c>
      <c r="N973" s="49">
        <v>0</v>
      </c>
      <c r="O973" s="49">
        <v>0</v>
      </c>
      <c r="P973" s="49">
        <f t="shared" si="159"/>
        <v>51837051.25</v>
      </c>
      <c r="Q973" s="49">
        <f t="shared" si="158"/>
        <v>6251.5287509497221</v>
      </c>
      <c r="R973" s="49">
        <v>17870.05</v>
      </c>
      <c r="S973" s="62">
        <v>43465</v>
      </c>
    </row>
    <row r="974" spans="1:19" s="199" customFormat="1" hidden="1" x14ac:dyDescent="0.25">
      <c r="A974" s="40">
        <v>373</v>
      </c>
      <c r="B974" s="57" t="s">
        <v>690</v>
      </c>
      <c r="C974" s="58">
        <v>1978</v>
      </c>
      <c r="D974" s="40">
        <v>0</v>
      </c>
      <c r="E974" s="59" t="s">
        <v>1514</v>
      </c>
      <c r="F974" s="124" t="s">
        <v>66</v>
      </c>
      <c r="G974" s="40">
        <v>5</v>
      </c>
      <c r="H974" s="40">
        <v>4</v>
      </c>
      <c r="I974" s="60">
        <v>5979.8</v>
      </c>
      <c r="J974" s="60">
        <v>3589.6</v>
      </c>
      <c r="K974" s="61">
        <v>158</v>
      </c>
      <c r="L974" s="1">
        <v>16927677.32</v>
      </c>
      <c r="M974" s="49">
        <v>0</v>
      </c>
      <c r="N974" s="49">
        <v>0</v>
      </c>
      <c r="O974" s="49">
        <v>0</v>
      </c>
      <c r="P974" s="49">
        <f t="shared" si="159"/>
        <v>16927677.32</v>
      </c>
      <c r="Q974" s="49">
        <f t="shared" si="158"/>
        <v>4715.7558836639182</v>
      </c>
      <c r="R974" s="49">
        <v>17870.05</v>
      </c>
      <c r="S974" s="62">
        <v>43465</v>
      </c>
    </row>
    <row r="975" spans="1:19" s="199" customFormat="1" hidden="1" x14ac:dyDescent="0.25">
      <c r="A975" s="40">
        <v>374</v>
      </c>
      <c r="B975" s="57" t="s">
        <v>1357</v>
      </c>
      <c r="C975" s="121" t="s">
        <v>1456</v>
      </c>
      <c r="D975" s="40">
        <v>0</v>
      </c>
      <c r="E975" s="59" t="s">
        <v>1514</v>
      </c>
      <c r="F975" s="121" t="s">
        <v>66</v>
      </c>
      <c r="G975" s="121" t="s">
        <v>1457</v>
      </c>
      <c r="H975" s="121" t="s">
        <v>1461</v>
      </c>
      <c r="I975" s="122">
        <v>8273.1</v>
      </c>
      <c r="J975" s="122">
        <v>7159</v>
      </c>
      <c r="K975" s="121">
        <v>334</v>
      </c>
      <c r="L975" s="122">
        <v>7055267.5300000003</v>
      </c>
      <c r="M975" s="49">
        <v>0</v>
      </c>
      <c r="N975" s="49">
        <v>0</v>
      </c>
      <c r="O975" s="49">
        <v>0</v>
      </c>
      <c r="P975" s="49">
        <f t="shared" si="159"/>
        <v>7055267.5300000003</v>
      </c>
      <c r="Q975" s="49">
        <f t="shared" si="158"/>
        <v>985.51020114541143</v>
      </c>
      <c r="R975" s="96">
        <v>19740.84</v>
      </c>
      <c r="S975" s="62">
        <v>43465</v>
      </c>
    </row>
    <row r="976" spans="1:19" s="199" customFormat="1" hidden="1" x14ac:dyDescent="0.25">
      <c r="A976" s="40">
        <v>375</v>
      </c>
      <c r="B976" s="57" t="s">
        <v>1358</v>
      </c>
      <c r="C976" s="121">
        <v>1990</v>
      </c>
      <c r="D976" s="40">
        <v>0</v>
      </c>
      <c r="E976" s="59" t="s">
        <v>1514</v>
      </c>
      <c r="F976" s="121" t="s">
        <v>66</v>
      </c>
      <c r="G976" s="121" t="s">
        <v>1457</v>
      </c>
      <c r="H976" s="121" t="s">
        <v>1460</v>
      </c>
      <c r="I976" s="122">
        <v>3899.1</v>
      </c>
      <c r="J976" s="122">
        <v>3811.8</v>
      </c>
      <c r="K976" s="121">
        <v>190</v>
      </c>
      <c r="L976" s="1">
        <v>4703964.66</v>
      </c>
      <c r="M976" s="49">
        <v>0</v>
      </c>
      <c r="N976" s="49">
        <v>0</v>
      </c>
      <c r="O976" s="49">
        <v>0</v>
      </c>
      <c r="P976" s="49">
        <f t="shared" si="159"/>
        <v>4703964.66</v>
      </c>
      <c r="Q976" s="49">
        <f t="shared" si="158"/>
        <v>1234.0533763576263</v>
      </c>
      <c r="R976" s="96">
        <v>19740.84</v>
      </c>
      <c r="S976" s="62">
        <v>43465</v>
      </c>
    </row>
    <row r="977" spans="1:19" s="199" customFormat="1" hidden="1" x14ac:dyDescent="0.25">
      <c r="A977" s="40">
        <v>376</v>
      </c>
      <c r="B977" s="57" t="s">
        <v>691</v>
      </c>
      <c r="C977" s="58">
        <v>1980</v>
      </c>
      <c r="D977" s="40">
        <v>0</v>
      </c>
      <c r="E977" s="59" t="s">
        <v>1514</v>
      </c>
      <c r="F977" s="124" t="s">
        <v>28</v>
      </c>
      <c r="G977" s="40">
        <v>9</v>
      </c>
      <c r="H977" s="40">
        <v>1</v>
      </c>
      <c r="I977" s="60">
        <v>3126.6</v>
      </c>
      <c r="J977" s="60">
        <v>2787.4</v>
      </c>
      <c r="K977" s="61">
        <v>139</v>
      </c>
      <c r="L977" s="1">
        <v>16447675.17</v>
      </c>
      <c r="M977" s="49">
        <v>0</v>
      </c>
      <c r="N977" s="49">
        <v>0</v>
      </c>
      <c r="O977" s="49">
        <v>0</v>
      </c>
      <c r="P977" s="49">
        <f t="shared" si="159"/>
        <v>16447675.17</v>
      </c>
      <c r="Q977" s="49">
        <f t="shared" si="158"/>
        <v>5900.7229568773764</v>
      </c>
      <c r="R977" s="49">
        <v>19736.97</v>
      </c>
      <c r="S977" s="62">
        <v>43465</v>
      </c>
    </row>
    <row r="978" spans="1:19" s="199" customFormat="1" hidden="1" x14ac:dyDescent="0.25">
      <c r="A978" s="40">
        <v>377</v>
      </c>
      <c r="B978" s="57" t="s">
        <v>692</v>
      </c>
      <c r="C978" s="58">
        <v>1979</v>
      </c>
      <c r="D978" s="40">
        <v>0</v>
      </c>
      <c r="E978" s="59" t="s">
        <v>1514</v>
      </c>
      <c r="F978" s="124" t="s">
        <v>28</v>
      </c>
      <c r="G978" s="40">
        <v>5</v>
      </c>
      <c r="H978" s="40">
        <v>8</v>
      </c>
      <c r="I978" s="60">
        <v>6573.9</v>
      </c>
      <c r="J978" s="60">
        <v>6041.1</v>
      </c>
      <c r="K978" s="61">
        <v>394</v>
      </c>
      <c r="L978" s="1">
        <v>27445930.190000001</v>
      </c>
      <c r="M978" s="49">
        <v>0</v>
      </c>
      <c r="N978" s="49">
        <v>0</v>
      </c>
      <c r="O978" s="49">
        <v>0</v>
      </c>
      <c r="P978" s="49">
        <f t="shared" si="159"/>
        <v>27445930.190000001</v>
      </c>
      <c r="Q978" s="49">
        <f t="shared" si="158"/>
        <v>4543.2007730380228</v>
      </c>
      <c r="R978" s="49">
        <v>16373.82</v>
      </c>
      <c r="S978" s="62">
        <v>43465</v>
      </c>
    </row>
    <row r="979" spans="1:19" s="199" customFormat="1" hidden="1" x14ac:dyDescent="0.25">
      <c r="A979" s="40">
        <v>378</v>
      </c>
      <c r="B979" s="57" t="s">
        <v>693</v>
      </c>
      <c r="C979" s="58">
        <v>1980</v>
      </c>
      <c r="D979" s="40">
        <v>0</v>
      </c>
      <c r="E979" s="59" t="s">
        <v>1514</v>
      </c>
      <c r="F979" s="124" t="s">
        <v>28</v>
      </c>
      <c r="G979" s="40">
        <v>9</v>
      </c>
      <c r="H979" s="40">
        <v>1</v>
      </c>
      <c r="I979" s="60">
        <v>1940.7</v>
      </c>
      <c r="J979" s="60">
        <v>1940.7</v>
      </c>
      <c r="K979" s="61">
        <v>157</v>
      </c>
      <c r="L979" s="1">
        <v>2681772.7000000002</v>
      </c>
      <c r="M979" s="49">
        <v>0</v>
      </c>
      <c r="N979" s="49">
        <v>0</v>
      </c>
      <c r="O979" s="49">
        <v>0</v>
      </c>
      <c r="P979" s="49">
        <f t="shared" si="159"/>
        <v>2681772.7000000002</v>
      </c>
      <c r="Q979" s="49">
        <f t="shared" si="158"/>
        <v>1381.8584531354666</v>
      </c>
      <c r="R979" s="49">
        <v>19736.97</v>
      </c>
      <c r="S979" s="62">
        <v>43465</v>
      </c>
    </row>
    <row r="980" spans="1:19" s="199" customFormat="1" hidden="1" x14ac:dyDescent="0.25">
      <c r="A980" s="40">
        <v>379</v>
      </c>
      <c r="B980" s="57" t="s">
        <v>694</v>
      </c>
      <c r="C980" s="58">
        <v>1981</v>
      </c>
      <c r="D980" s="40">
        <v>0</v>
      </c>
      <c r="E980" s="59" t="s">
        <v>1514</v>
      </c>
      <c r="F980" s="124" t="s">
        <v>66</v>
      </c>
      <c r="G980" s="40">
        <v>5</v>
      </c>
      <c r="H980" s="40">
        <v>13</v>
      </c>
      <c r="I980" s="60">
        <v>12636.7</v>
      </c>
      <c r="J980" s="60">
        <v>11231.1</v>
      </c>
      <c r="K980" s="61">
        <v>464</v>
      </c>
      <c r="L980" s="1">
        <v>30230412.760000002</v>
      </c>
      <c r="M980" s="49">
        <v>0</v>
      </c>
      <c r="N980" s="49">
        <v>0</v>
      </c>
      <c r="O980" s="49">
        <v>0</v>
      </c>
      <c r="P980" s="49">
        <f t="shared" si="159"/>
        <v>30230412.760000002</v>
      </c>
      <c r="Q980" s="49">
        <f t="shared" si="158"/>
        <v>2691.6698061632433</v>
      </c>
      <c r="R980" s="49">
        <v>17870.05</v>
      </c>
      <c r="S980" s="62">
        <v>43465</v>
      </c>
    </row>
    <row r="981" spans="1:19" s="199" customFormat="1" hidden="1" x14ac:dyDescent="0.25">
      <c r="A981" s="40">
        <v>380</v>
      </c>
      <c r="B981" s="57" t="s">
        <v>695</v>
      </c>
      <c r="C981" s="58">
        <v>1980</v>
      </c>
      <c r="D981" s="40">
        <v>0</v>
      </c>
      <c r="E981" s="59" t="s">
        <v>1514</v>
      </c>
      <c r="F981" s="124" t="s">
        <v>66</v>
      </c>
      <c r="G981" s="40">
        <v>5</v>
      </c>
      <c r="H981" s="40">
        <v>6</v>
      </c>
      <c r="I981" s="60">
        <v>5706.9</v>
      </c>
      <c r="J981" s="60">
        <v>5050.3999999999996</v>
      </c>
      <c r="K981" s="61">
        <v>234</v>
      </c>
      <c r="L981" s="1">
        <v>23290497.41</v>
      </c>
      <c r="M981" s="49">
        <v>0</v>
      </c>
      <c r="N981" s="49">
        <v>0</v>
      </c>
      <c r="O981" s="49">
        <v>0</v>
      </c>
      <c r="P981" s="49">
        <f t="shared" si="159"/>
        <v>23290497.41</v>
      </c>
      <c r="Q981" s="49">
        <f t="shared" si="158"/>
        <v>4611.6144087597022</v>
      </c>
      <c r="R981" s="49">
        <v>17870.05</v>
      </c>
      <c r="S981" s="62">
        <v>43465</v>
      </c>
    </row>
    <row r="982" spans="1:19" s="199" customFormat="1" hidden="1" x14ac:dyDescent="0.25">
      <c r="A982" s="40">
        <v>381</v>
      </c>
      <c r="B982" s="57" t="s">
        <v>1359</v>
      </c>
      <c r="C982" s="121" t="s">
        <v>1455</v>
      </c>
      <c r="D982" s="40">
        <v>0</v>
      </c>
      <c r="E982" s="59" t="s">
        <v>1514</v>
      </c>
      <c r="F982" s="121" t="s">
        <v>66</v>
      </c>
      <c r="G982" s="121" t="s">
        <v>1457</v>
      </c>
      <c r="H982" s="121" t="s">
        <v>1458</v>
      </c>
      <c r="I982" s="122">
        <v>6340</v>
      </c>
      <c r="J982" s="122">
        <v>4873</v>
      </c>
      <c r="K982" s="121">
        <v>284</v>
      </c>
      <c r="L982" s="1">
        <v>4603757.3600000003</v>
      </c>
      <c r="M982" s="49">
        <v>0</v>
      </c>
      <c r="N982" s="49">
        <v>0</v>
      </c>
      <c r="O982" s="49">
        <v>0</v>
      </c>
      <c r="P982" s="49">
        <f t="shared" si="159"/>
        <v>4603757.3600000003</v>
      </c>
      <c r="Q982" s="49">
        <f t="shared" si="158"/>
        <v>944.74807305561262</v>
      </c>
      <c r="R982" s="96">
        <v>19740.84</v>
      </c>
      <c r="S982" s="62">
        <v>43465</v>
      </c>
    </row>
    <row r="983" spans="1:19" s="199" customFormat="1" hidden="1" x14ac:dyDescent="0.25">
      <c r="A983" s="40">
        <v>382</v>
      </c>
      <c r="B983" s="57" t="s">
        <v>1360</v>
      </c>
      <c r="C983" s="58">
        <v>1987</v>
      </c>
      <c r="D983" s="40">
        <v>0</v>
      </c>
      <c r="E983" s="59" t="s">
        <v>1514</v>
      </c>
      <c r="F983" s="121" t="s">
        <v>66</v>
      </c>
      <c r="G983" s="40">
        <v>9</v>
      </c>
      <c r="H983" s="40">
        <v>1</v>
      </c>
      <c r="I983" s="60">
        <v>6350</v>
      </c>
      <c r="J983" s="60">
        <v>4874.3</v>
      </c>
      <c r="K983" s="61">
        <v>95</v>
      </c>
      <c r="L983" s="1">
        <v>4611311</v>
      </c>
      <c r="M983" s="49">
        <v>0</v>
      </c>
      <c r="N983" s="49">
        <v>0</v>
      </c>
      <c r="O983" s="49">
        <v>0</v>
      </c>
      <c r="P983" s="49">
        <f t="shared" si="159"/>
        <v>4611311</v>
      </c>
      <c r="Q983" s="49">
        <f t="shared" si="158"/>
        <v>946.04579119052994</v>
      </c>
      <c r="R983" s="96">
        <v>19740.84</v>
      </c>
      <c r="S983" s="62">
        <v>43465</v>
      </c>
    </row>
    <row r="984" spans="1:19" s="199" customFormat="1" hidden="1" x14ac:dyDescent="0.25">
      <c r="A984" s="40">
        <v>383</v>
      </c>
      <c r="B984" s="57" t="s">
        <v>1361</v>
      </c>
      <c r="C984" s="121">
        <v>1991</v>
      </c>
      <c r="D984" s="40">
        <v>0</v>
      </c>
      <c r="E984" s="59" t="s">
        <v>1514</v>
      </c>
      <c r="F984" s="121" t="s">
        <v>66</v>
      </c>
      <c r="G984" s="121" t="s">
        <v>1457</v>
      </c>
      <c r="H984" s="121">
        <v>2</v>
      </c>
      <c r="I984" s="122">
        <v>4908.18</v>
      </c>
      <c r="J984" s="122">
        <v>4830.18</v>
      </c>
      <c r="K984" s="121">
        <v>326</v>
      </c>
      <c r="L984" s="1">
        <v>4586996.45</v>
      </c>
      <c r="M984" s="49">
        <v>0</v>
      </c>
      <c r="N984" s="49">
        <v>0</v>
      </c>
      <c r="O984" s="49">
        <v>0</v>
      </c>
      <c r="P984" s="49">
        <f t="shared" si="159"/>
        <v>4586996.45</v>
      </c>
      <c r="Q984" s="49">
        <f t="shared" ref="Q984:Q1015" si="160">L984/J984</f>
        <v>949.65331519736321</v>
      </c>
      <c r="R984" s="96">
        <v>19740.84</v>
      </c>
      <c r="S984" s="62">
        <v>43465</v>
      </c>
    </row>
    <row r="985" spans="1:19" s="199" customFormat="1" hidden="1" x14ac:dyDescent="0.25">
      <c r="A985" s="40">
        <v>384</v>
      </c>
      <c r="B985" s="57" t="s">
        <v>1362</v>
      </c>
      <c r="C985" s="121" t="s">
        <v>1462</v>
      </c>
      <c r="D985" s="40">
        <v>0</v>
      </c>
      <c r="E985" s="59" t="s">
        <v>1514</v>
      </c>
      <c r="F985" s="121" t="s">
        <v>66</v>
      </c>
      <c r="G985" s="121" t="s">
        <v>1457</v>
      </c>
      <c r="H985" s="121" t="s">
        <v>1458</v>
      </c>
      <c r="I985" s="122">
        <v>4887.2</v>
      </c>
      <c r="J985" s="122">
        <v>4635.5</v>
      </c>
      <c r="K985" s="121">
        <v>110</v>
      </c>
      <c r="L985" s="1">
        <v>4618586.03</v>
      </c>
      <c r="M985" s="49">
        <v>0</v>
      </c>
      <c r="N985" s="49">
        <v>0</v>
      </c>
      <c r="O985" s="49">
        <v>0</v>
      </c>
      <c r="P985" s="49">
        <f t="shared" si="159"/>
        <v>4618586.03</v>
      </c>
      <c r="Q985" s="49">
        <f t="shared" si="160"/>
        <v>996.35120914680192</v>
      </c>
      <c r="R985" s="96">
        <v>19740.84</v>
      </c>
      <c r="S985" s="62">
        <v>43465</v>
      </c>
    </row>
    <row r="986" spans="1:19" s="199" customFormat="1" hidden="1" x14ac:dyDescent="0.25">
      <c r="A986" s="40">
        <v>385</v>
      </c>
      <c r="B986" s="57" t="s">
        <v>1363</v>
      </c>
      <c r="C986" s="121" t="s">
        <v>1459</v>
      </c>
      <c r="D986" s="40">
        <v>0</v>
      </c>
      <c r="E986" s="59" t="s">
        <v>1514</v>
      </c>
      <c r="F986" s="121" t="s">
        <v>66</v>
      </c>
      <c r="G986" s="121" t="s">
        <v>1457</v>
      </c>
      <c r="H986" s="121">
        <v>2</v>
      </c>
      <c r="I986" s="122">
        <v>5085.3</v>
      </c>
      <c r="J986" s="122">
        <v>4798.5</v>
      </c>
      <c r="K986" s="121">
        <v>329</v>
      </c>
      <c r="L986" s="1">
        <v>4618465.07</v>
      </c>
      <c r="M986" s="49">
        <v>0</v>
      </c>
      <c r="N986" s="49">
        <v>0</v>
      </c>
      <c r="O986" s="49">
        <v>0</v>
      </c>
      <c r="P986" s="49">
        <f t="shared" si="159"/>
        <v>4618465.07</v>
      </c>
      <c r="Q986" s="49">
        <f t="shared" si="160"/>
        <v>962.4809982286132</v>
      </c>
      <c r="R986" s="96">
        <v>19740.84</v>
      </c>
      <c r="S986" s="62">
        <v>43465</v>
      </c>
    </row>
    <row r="987" spans="1:19" s="199" customFormat="1" hidden="1" x14ac:dyDescent="0.25">
      <c r="A987" s="40">
        <v>386</v>
      </c>
      <c r="B987" s="57" t="s">
        <v>1364</v>
      </c>
      <c r="C987" s="121" t="s">
        <v>1459</v>
      </c>
      <c r="D987" s="40">
        <v>0</v>
      </c>
      <c r="E987" s="59" t="s">
        <v>1514</v>
      </c>
      <c r="F987" s="121" t="s">
        <v>66</v>
      </c>
      <c r="G987" s="121" t="s">
        <v>1457</v>
      </c>
      <c r="H987" s="121" t="s">
        <v>1458</v>
      </c>
      <c r="I987" s="122">
        <v>4931.8999999999996</v>
      </c>
      <c r="J987" s="122">
        <v>4840.5</v>
      </c>
      <c r="K987" s="121">
        <v>99</v>
      </c>
      <c r="L987" s="1">
        <v>4755497.5599999996</v>
      </c>
      <c r="M987" s="49">
        <v>0</v>
      </c>
      <c r="N987" s="49">
        <v>0</v>
      </c>
      <c r="O987" s="49">
        <v>0</v>
      </c>
      <c r="P987" s="49">
        <f t="shared" si="159"/>
        <v>4755497.5599999996</v>
      </c>
      <c r="Q987" s="49">
        <f t="shared" si="160"/>
        <v>982.43932651585567</v>
      </c>
      <c r="R987" s="96">
        <v>19740.84</v>
      </c>
      <c r="S987" s="62">
        <v>43465</v>
      </c>
    </row>
    <row r="988" spans="1:19" s="199" customFormat="1" hidden="1" x14ac:dyDescent="0.25">
      <c r="A988" s="40">
        <v>387</v>
      </c>
      <c r="B988" s="57" t="s">
        <v>696</v>
      </c>
      <c r="C988" s="58">
        <v>1980</v>
      </c>
      <c r="D988" s="40">
        <v>0</v>
      </c>
      <c r="E988" s="59" t="s">
        <v>1514</v>
      </c>
      <c r="F988" s="124" t="s">
        <v>66</v>
      </c>
      <c r="G988" s="40">
        <v>5</v>
      </c>
      <c r="H988" s="40">
        <v>6</v>
      </c>
      <c r="I988" s="60">
        <v>5787.5</v>
      </c>
      <c r="J988" s="60">
        <v>5146.7</v>
      </c>
      <c r="K988" s="61">
        <v>210</v>
      </c>
      <c r="L988" s="1">
        <v>32785285.98</v>
      </c>
      <c r="M988" s="49">
        <v>0</v>
      </c>
      <c r="N988" s="49">
        <v>0</v>
      </c>
      <c r="O988" s="49">
        <v>0</v>
      </c>
      <c r="P988" s="49">
        <f t="shared" si="159"/>
        <v>32785285.98</v>
      </c>
      <c r="Q988" s="49">
        <f t="shared" si="160"/>
        <v>6370.1567956166091</v>
      </c>
      <c r="R988" s="49">
        <v>17870.05</v>
      </c>
      <c r="S988" s="62">
        <v>43465</v>
      </c>
    </row>
    <row r="989" spans="1:19" s="199" customFormat="1" hidden="1" x14ac:dyDescent="0.25">
      <c r="A989" s="40">
        <v>388</v>
      </c>
      <c r="B989" s="57" t="s">
        <v>697</v>
      </c>
      <c r="C989" s="58">
        <v>1980</v>
      </c>
      <c r="D989" s="40">
        <v>0</v>
      </c>
      <c r="E989" s="59" t="s">
        <v>1514</v>
      </c>
      <c r="F989" s="124" t="s">
        <v>66</v>
      </c>
      <c r="G989" s="40">
        <v>5</v>
      </c>
      <c r="H989" s="40">
        <v>6</v>
      </c>
      <c r="I989" s="60">
        <v>5716.5</v>
      </c>
      <c r="J989" s="60">
        <v>5071.7</v>
      </c>
      <c r="K989" s="61">
        <v>228</v>
      </c>
      <c r="L989" s="1">
        <v>32356283</v>
      </c>
      <c r="M989" s="49">
        <v>0</v>
      </c>
      <c r="N989" s="49">
        <v>0</v>
      </c>
      <c r="O989" s="49">
        <v>0</v>
      </c>
      <c r="P989" s="49">
        <f t="shared" si="159"/>
        <v>32356283</v>
      </c>
      <c r="Q989" s="49">
        <f t="shared" si="160"/>
        <v>6379.7706883293577</v>
      </c>
      <c r="R989" s="49">
        <v>17870.05</v>
      </c>
      <c r="S989" s="62">
        <v>43465</v>
      </c>
    </row>
    <row r="990" spans="1:19" s="199" customFormat="1" hidden="1" x14ac:dyDescent="0.25">
      <c r="A990" s="40">
        <v>389</v>
      </c>
      <c r="B990" s="57" t="s">
        <v>698</v>
      </c>
      <c r="C990" s="58">
        <v>1980</v>
      </c>
      <c r="D990" s="40">
        <v>0</v>
      </c>
      <c r="E990" s="59" t="s">
        <v>1514</v>
      </c>
      <c r="F990" s="124" t="s">
        <v>66</v>
      </c>
      <c r="G990" s="40">
        <v>5</v>
      </c>
      <c r="H990" s="40">
        <v>5</v>
      </c>
      <c r="I990" s="60">
        <v>5239.7</v>
      </c>
      <c r="J990" s="60">
        <v>4660</v>
      </c>
      <c r="K990" s="61">
        <v>194</v>
      </c>
      <c r="L990" s="1">
        <v>29559262.890000001</v>
      </c>
      <c r="M990" s="49">
        <v>0</v>
      </c>
      <c r="N990" s="49">
        <v>0</v>
      </c>
      <c r="O990" s="49">
        <v>0</v>
      </c>
      <c r="P990" s="49">
        <f t="shared" ref="P990:P1025" si="161">L990-(M990+N990+O990)</f>
        <v>29559262.890000001</v>
      </c>
      <c r="Q990" s="49">
        <f t="shared" si="160"/>
        <v>6343.1894613733903</v>
      </c>
      <c r="R990" s="49">
        <v>17870.05</v>
      </c>
      <c r="S990" s="62">
        <v>43465</v>
      </c>
    </row>
    <row r="991" spans="1:19" s="199" customFormat="1" hidden="1" x14ac:dyDescent="0.25">
      <c r="A991" s="40">
        <v>390</v>
      </c>
      <c r="B991" s="57" t="s">
        <v>1365</v>
      </c>
      <c r="C991" s="121" t="s">
        <v>1462</v>
      </c>
      <c r="D991" s="40">
        <v>0</v>
      </c>
      <c r="E991" s="59" t="s">
        <v>1514</v>
      </c>
      <c r="F991" s="121" t="s">
        <v>66</v>
      </c>
      <c r="G991" s="121" t="s">
        <v>1457</v>
      </c>
      <c r="H991" s="121" t="s">
        <v>1460</v>
      </c>
      <c r="I991" s="122">
        <v>4745.6000000000004</v>
      </c>
      <c r="J991" s="122">
        <v>4075.1</v>
      </c>
      <c r="K991" s="121">
        <v>173</v>
      </c>
      <c r="L991" s="1">
        <v>4712061.95</v>
      </c>
      <c r="M991" s="49">
        <v>0</v>
      </c>
      <c r="N991" s="49">
        <v>0</v>
      </c>
      <c r="O991" s="49">
        <v>0</v>
      </c>
      <c r="P991" s="49">
        <f t="shared" si="161"/>
        <v>4712061.95</v>
      </c>
      <c r="Q991" s="49">
        <f t="shared" si="160"/>
        <v>1156.3058452553312</v>
      </c>
      <c r="R991" s="96">
        <v>19740.84</v>
      </c>
      <c r="S991" s="62">
        <v>43465</v>
      </c>
    </row>
    <row r="992" spans="1:19" s="199" customFormat="1" hidden="1" x14ac:dyDescent="0.25">
      <c r="A992" s="40">
        <v>391</v>
      </c>
      <c r="B992" s="57" t="s">
        <v>1366</v>
      </c>
      <c r="C992" s="121" t="s">
        <v>1455</v>
      </c>
      <c r="D992" s="40">
        <v>0</v>
      </c>
      <c r="E992" s="59" t="s">
        <v>1514</v>
      </c>
      <c r="F992" s="121" t="s">
        <v>66</v>
      </c>
      <c r="G992" s="121" t="s">
        <v>1457</v>
      </c>
      <c r="H992" s="121" t="s">
        <v>1461</v>
      </c>
      <c r="I992" s="122">
        <v>7076.6</v>
      </c>
      <c r="J992" s="122">
        <v>6125.7</v>
      </c>
      <c r="K992" s="121">
        <v>273</v>
      </c>
      <c r="L992" s="1">
        <v>6974475.5099999998</v>
      </c>
      <c r="M992" s="49">
        <v>0</v>
      </c>
      <c r="N992" s="49">
        <v>0</v>
      </c>
      <c r="O992" s="49">
        <v>0</v>
      </c>
      <c r="P992" s="49">
        <f t="shared" si="161"/>
        <v>6974475.5099999998</v>
      </c>
      <c r="Q992" s="49">
        <f t="shared" si="160"/>
        <v>1138.5597580684657</v>
      </c>
      <c r="R992" s="96">
        <v>19740.84</v>
      </c>
      <c r="S992" s="62">
        <v>43465</v>
      </c>
    </row>
    <row r="993" spans="1:19" s="199" customFormat="1" hidden="1" x14ac:dyDescent="0.25">
      <c r="A993" s="40">
        <v>392</v>
      </c>
      <c r="B993" s="57" t="s">
        <v>699</v>
      </c>
      <c r="C993" s="121" t="s">
        <v>1455</v>
      </c>
      <c r="D993" s="121">
        <v>0</v>
      </c>
      <c r="E993" s="59" t="s">
        <v>1514</v>
      </c>
      <c r="F993" s="121" t="s">
        <v>66</v>
      </c>
      <c r="G993" s="121">
        <v>5</v>
      </c>
      <c r="H993" s="121">
        <v>4</v>
      </c>
      <c r="I993" s="122">
        <v>3952.6</v>
      </c>
      <c r="J993" s="122">
        <v>3529.5</v>
      </c>
      <c r="K993" s="121">
        <v>133</v>
      </c>
      <c r="L993" s="1">
        <v>22448643.780000001</v>
      </c>
      <c r="M993" s="49">
        <v>0</v>
      </c>
      <c r="N993" s="49">
        <v>0</v>
      </c>
      <c r="O993" s="49">
        <v>0</v>
      </c>
      <c r="P993" s="49">
        <f t="shared" si="161"/>
        <v>22448643.780000001</v>
      </c>
      <c r="Q993" s="49">
        <f t="shared" si="160"/>
        <v>6360.2900637484063</v>
      </c>
      <c r="R993" s="49">
        <v>17870.05</v>
      </c>
      <c r="S993" s="62">
        <v>43465</v>
      </c>
    </row>
    <row r="994" spans="1:19" s="199" customFormat="1" hidden="1" x14ac:dyDescent="0.25">
      <c r="A994" s="40">
        <v>393</v>
      </c>
      <c r="B994" s="57" t="s">
        <v>700</v>
      </c>
      <c r="C994" s="58">
        <v>1977</v>
      </c>
      <c r="D994" s="40">
        <v>0</v>
      </c>
      <c r="E994" s="59" t="s">
        <v>1514</v>
      </c>
      <c r="F994" s="124" t="s">
        <v>66</v>
      </c>
      <c r="G994" s="40">
        <v>5</v>
      </c>
      <c r="H994" s="40">
        <v>8</v>
      </c>
      <c r="I994" s="60">
        <v>7527.1</v>
      </c>
      <c r="J994" s="60">
        <v>6665.1</v>
      </c>
      <c r="K994" s="61">
        <v>278</v>
      </c>
      <c r="L994" s="1">
        <v>30736871.210000001</v>
      </c>
      <c r="M994" s="49">
        <v>0</v>
      </c>
      <c r="N994" s="49">
        <v>0</v>
      </c>
      <c r="O994" s="49">
        <v>0</v>
      </c>
      <c r="P994" s="49">
        <f t="shared" si="161"/>
        <v>30736871.210000001</v>
      </c>
      <c r="Q994" s="49">
        <f t="shared" si="160"/>
        <v>4611.6144108865583</v>
      </c>
      <c r="R994" s="49">
        <v>17870.05</v>
      </c>
      <c r="S994" s="62">
        <v>43465</v>
      </c>
    </row>
    <row r="995" spans="1:19" s="199" customFormat="1" hidden="1" x14ac:dyDescent="0.25">
      <c r="A995" s="40">
        <v>394</v>
      </c>
      <c r="B995" s="57" t="s">
        <v>701</v>
      </c>
      <c r="C995" s="93">
        <v>1977</v>
      </c>
      <c r="D995" s="40">
        <v>0</v>
      </c>
      <c r="E995" s="59" t="s">
        <v>1514</v>
      </c>
      <c r="F995" s="150" t="s">
        <v>66</v>
      </c>
      <c r="G995" s="41">
        <v>5</v>
      </c>
      <c r="H995" s="41">
        <v>1</v>
      </c>
      <c r="I995" s="94">
        <v>1247.5</v>
      </c>
      <c r="J995" s="94">
        <v>1089</v>
      </c>
      <c r="K995" s="95">
        <v>45</v>
      </c>
      <c r="L995" s="1">
        <v>7001775.2199999997</v>
      </c>
      <c r="M995" s="49">
        <v>0</v>
      </c>
      <c r="N995" s="49">
        <v>0</v>
      </c>
      <c r="O995" s="49">
        <v>0</v>
      </c>
      <c r="P995" s="49">
        <f t="shared" si="161"/>
        <v>7001775.2199999997</v>
      </c>
      <c r="Q995" s="49">
        <f t="shared" si="160"/>
        <v>6429.5456565656559</v>
      </c>
      <c r="R995" s="49">
        <v>17870.05</v>
      </c>
      <c r="S995" s="62">
        <v>43465</v>
      </c>
    </row>
    <row r="996" spans="1:19" s="199" customFormat="1" hidden="1" x14ac:dyDescent="0.25">
      <c r="A996" s="40">
        <v>395</v>
      </c>
      <c r="B996" s="57" t="s">
        <v>1367</v>
      </c>
      <c r="C996" s="151" t="s">
        <v>1455</v>
      </c>
      <c r="D996" s="40">
        <v>0</v>
      </c>
      <c r="E996" s="59" t="s">
        <v>1514</v>
      </c>
      <c r="F996" s="152" t="s">
        <v>66</v>
      </c>
      <c r="G996" s="151" t="s">
        <v>1457</v>
      </c>
      <c r="H996" s="151" t="s">
        <v>1460</v>
      </c>
      <c r="I996" s="125">
        <v>4680.7</v>
      </c>
      <c r="J996" s="125">
        <v>4067.9</v>
      </c>
      <c r="K996" s="151">
        <v>172</v>
      </c>
      <c r="L996" s="1">
        <v>4693923.0199999996</v>
      </c>
      <c r="M996" s="49">
        <v>0</v>
      </c>
      <c r="N996" s="49">
        <v>0</v>
      </c>
      <c r="O996" s="49">
        <v>0</v>
      </c>
      <c r="P996" s="49">
        <f t="shared" si="161"/>
        <v>4693923.0199999996</v>
      </c>
      <c r="Q996" s="49">
        <f t="shared" si="160"/>
        <v>1153.8934142923865</v>
      </c>
      <c r="R996" s="96">
        <v>19740.84</v>
      </c>
      <c r="S996" s="62">
        <v>43465</v>
      </c>
    </row>
    <row r="997" spans="1:19" s="199" customFormat="1" hidden="1" x14ac:dyDescent="0.25">
      <c r="A997" s="40">
        <v>396</v>
      </c>
      <c r="B997" s="92" t="s">
        <v>1496</v>
      </c>
      <c r="C997" s="121">
        <v>1986</v>
      </c>
      <c r="D997" s="41">
        <v>2001</v>
      </c>
      <c r="E997" s="59" t="s">
        <v>1514</v>
      </c>
      <c r="F997" s="124" t="s">
        <v>66</v>
      </c>
      <c r="G997" s="121">
        <v>5</v>
      </c>
      <c r="H997" s="121">
        <v>6</v>
      </c>
      <c r="I997" s="122">
        <v>4654.5</v>
      </c>
      <c r="J997" s="122">
        <v>4163.2</v>
      </c>
      <c r="K997" s="121">
        <v>388</v>
      </c>
      <c r="L997" s="1">
        <v>7407345.0800000001</v>
      </c>
      <c r="M997" s="49">
        <v>0</v>
      </c>
      <c r="N997" s="49">
        <v>0</v>
      </c>
      <c r="O997" s="49">
        <v>0</v>
      </c>
      <c r="P997" s="49">
        <f t="shared" si="161"/>
        <v>7407345.0800000001</v>
      </c>
      <c r="Q997" s="49">
        <f t="shared" si="160"/>
        <v>1779.2431495003843</v>
      </c>
      <c r="R997" s="96">
        <v>19740.84</v>
      </c>
      <c r="S997" s="62">
        <v>43465</v>
      </c>
    </row>
    <row r="998" spans="1:19" s="199" customFormat="1" hidden="1" x14ac:dyDescent="0.25">
      <c r="A998" s="40">
        <v>397</v>
      </c>
      <c r="B998" s="92" t="s">
        <v>1497</v>
      </c>
      <c r="C998" s="121">
        <v>1992</v>
      </c>
      <c r="D998" s="41">
        <v>0</v>
      </c>
      <c r="E998" s="59" t="s">
        <v>1514</v>
      </c>
      <c r="F998" s="124" t="s">
        <v>66</v>
      </c>
      <c r="G998" s="121">
        <v>5</v>
      </c>
      <c r="H998" s="121">
        <v>6</v>
      </c>
      <c r="I998" s="122">
        <v>4899.3</v>
      </c>
      <c r="J998" s="122">
        <v>4392.5</v>
      </c>
      <c r="K998" s="121">
        <v>287</v>
      </c>
      <c r="L998" s="1">
        <v>7837557.9699999997</v>
      </c>
      <c r="M998" s="49">
        <v>0</v>
      </c>
      <c r="N998" s="49">
        <v>0</v>
      </c>
      <c r="O998" s="49">
        <v>0</v>
      </c>
      <c r="P998" s="49">
        <f t="shared" si="161"/>
        <v>7837557.9699999997</v>
      </c>
      <c r="Q998" s="49">
        <f t="shared" si="160"/>
        <v>1784.3046033010814</v>
      </c>
      <c r="R998" s="96">
        <v>19740.84</v>
      </c>
      <c r="S998" s="62">
        <v>43465</v>
      </c>
    </row>
    <row r="999" spans="1:19" s="199" customFormat="1" hidden="1" x14ac:dyDescent="0.25">
      <c r="A999" s="40">
        <v>398</v>
      </c>
      <c r="B999" s="57" t="s">
        <v>702</v>
      </c>
      <c r="C999" s="58">
        <v>1979</v>
      </c>
      <c r="D999" s="40">
        <v>0</v>
      </c>
      <c r="E999" s="59" t="s">
        <v>1514</v>
      </c>
      <c r="F999" s="124" t="s">
        <v>66</v>
      </c>
      <c r="G999" s="40">
        <v>5</v>
      </c>
      <c r="H999" s="40">
        <v>4</v>
      </c>
      <c r="I999" s="60">
        <v>2942.3</v>
      </c>
      <c r="J999" s="60">
        <v>2648.6</v>
      </c>
      <c r="K999" s="61">
        <v>148</v>
      </c>
      <c r="L999" s="1">
        <v>6286295.5199999996</v>
      </c>
      <c r="M999" s="49">
        <v>0</v>
      </c>
      <c r="N999" s="49">
        <v>0</v>
      </c>
      <c r="O999" s="49">
        <v>0</v>
      </c>
      <c r="P999" s="49">
        <f t="shared" si="161"/>
        <v>6286295.5199999996</v>
      </c>
      <c r="Q999" s="49">
        <f t="shared" si="160"/>
        <v>2373.440881975383</v>
      </c>
      <c r="R999" s="49">
        <v>17870.05</v>
      </c>
      <c r="S999" s="62">
        <v>43465</v>
      </c>
    </row>
    <row r="1000" spans="1:19" s="199" customFormat="1" hidden="1" x14ac:dyDescent="0.25">
      <c r="A1000" s="40">
        <v>399</v>
      </c>
      <c r="B1000" s="57" t="s">
        <v>703</v>
      </c>
      <c r="C1000" s="58">
        <v>1981</v>
      </c>
      <c r="D1000" s="40">
        <v>0</v>
      </c>
      <c r="E1000" s="59" t="s">
        <v>1514</v>
      </c>
      <c r="F1000" s="124" t="s">
        <v>66</v>
      </c>
      <c r="G1000" s="40">
        <v>5</v>
      </c>
      <c r="H1000" s="40">
        <v>4</v>
      </c>
      <c r="I1000" s="60">
        <v>3943.1</v>
      </c>
      <c r="J1000" s="60">
        <v>3516.9</v>
      </c>
      <c r="K1000" s="61">
        <v>148</v>
      </c>
      <c r="L1000" s="1">
        <v>6441130.2599999998</v>
      </c>
      <c r="M1000" s="49">
        <v>0</v>
      </c>
      <c r="N1000" s="49">
        <v>0</v>
      </c>
      <c r="O1000" s="49">
        <v>0</v>
      </c>
      <c r="P1000" s="49">
        <f t="shared" si="161"/>
        <v>6441130.2599999998</v>
      </c>
      <c r="Q1000" s="49">
        <f t="shared" si="160"/>
        <v>1831.4795018340014</v>
      </c>
      <c r="R1000" s="49">
        <v>17870.05</v>
      </c>
      <c r="S1000" s="62">
        <v>43465</v>
      </c>
    </row>
    <row r="1001" spans="1:19" s="199" customFormat="1" hidden="1" x14ac:dyDescent="0.25">
      <c r="A1001" s="40">
        <v>400</v>
      </c>
      <c r="B1001" s="57" t="s">
        <v>704</v>
      </c>
      <c r="C1001" s="58">
        <v>1981</v>
      </c>
      <c r="D1001" s="40">
        <v>0</v>
      </c>
      <c r="E1001" s="59" t="s">
        <v>1514</v>
      </c>
      <c r="F1001" s="124" t="s">
        <v>66</v>
      </c>
      <c r="G1001" s="40">
        <v>5</v>
      </c>
      <c r="H1001" s="40">
        <v>1</v>
      </c>
      <c r="I1001" s="60">
        <v>1251.0999999999999</v>
      </c>
      <c r="J1001" s="60">
        <v>1087</v>
      </c>
      <c r="K1001" s="61">
        <v>40</v>
      </c>
      <c r="L1001" s="1">
        <v>2289361.8199999998</v>
      </c>
      <c r="M1001" s="49">
        <v>0</v>
      </c>
      <c r="N1001" s="49">
        <v>0</v>
      </c>
      <c r="O1001" s="49">
        <v>0</v>
      </c>
      <c r="P1001" s="49">
        <f t="shared" si="161"/>
        <v>2289361.8199999998</v>
      </c>
      <c r="Q1001" s="49">
        <f t="shared" si="160"/>
        <v>2106.1286292548298</v>
      </c>
      <c r="R1001" s="49">
        <v>17870.05</v>
      </c>
      <c r="S1001" s="62">
        <v>43465</v>
      </c>
    </row>
    <row r="1002" spans="1:19" s="199" customFormat="1" hidden="1" x14ac:dyDescent="0.25">
      <c r="A1002" s="40">
        <v>401</v>
      </c>
      <c r="B1002" s="57" t="s">
        <v>705</v>
      </c>
      <c r="C1002" s="58">
        <v>1981</v>
      </c>
      <c r="D1002" s="40">
        <v>0</v>
      </c>
      <c r="E1002" s="59" t="s">
        <v>1514</v>
      </c>
      <c r="F1002" s="124" t="s">
        <v>66</v>
      </c>
      <c r="G1002" s="40">
        <v>5</v>
      </c>
      <c r="H1002" s="40">
        <v>6</v>
      </c>
      <c r="I1002" s="60">
        <v>5772.2</v>
      </c>
      <c r="J1002" s="60">
        <v>5104.5</v>
      </c>
      <c r="K1002" s="61">
        <v>231</v>
      </c>
      <c r="L1002" s="1">
        <v>32506356.359999999</v>
      </c>
      <c r="M1002" s="49">
        <v>0</v>
      </c>
      <c r="N1002" s="49">
        <v>0</v>
      </c>
      <c r="O1002" s="49">
        <v>0</v>
      </c>
      <c r="P1002" s="49">
        <f t="shared" si="161"/>
        <v>32506356.359999999</v>
      </c>
      <c r="Q1002" s="49">
        <f t="shared" si="160"/>
        <v>6368.1763855421686</v>
      </c>
      <c r="R1002" s="49">
        <v>17870.05</v>
      </c>
      <c r="S1002" s="62">
        <v>43465</v>
      </c>
    </row>
    <row r="1003" spans="1:19" s="199" customFormat="1" hidden="1" x14ac:dyDescent="0.25">
      <c r="A1003" s="40">
        <v>402</v>
      </c>
      <c r="B1003" s="57" t="s">
        <v>1498</v>
      </c>
      <c r="C1003" s="93">
        <v>1984</v>
      </c>
      <c r="D1003" s="41">
        <v>0</v>
      </c>
      <c r="E1003" s="59" t="s">
        <v>1514</v>
      </c>
      <c r="F1003" s="124" t="s">
        <v>66</v>
      </c>
      <c r="G1003" s="41">
        <v>5</v>
      </c>
      <c r="H1003" s="41">
        <v>6</v>
      </c>
      <c r="I1003" s="94">
        <v>5744</v>
      </c>
      <c r="J1003" s="94">
        <v>5091.8999999999996</v>
      </c>
      <c r="K1003" s="95">
        <v>169</v>
      </c>
      <c r="L1003" s="1">
        <v>8941431.0099999998</v>
      </c>
      <c r="M1003" s="49">
        <v>0</v>
      </c>
      <c r="N1003" s="49">
        <v>0</v>
      </c>
      <c r="O1003" s="49">
        <v>0</v>
      </c>
      <c r="P1003" s="49">
        <f t="shared" si="161"/>
        <v>8941431.0099999998</v>
      </c>
      <c r="Q1003" s="49">
        <f t="shared" si="160"/>
        <v>1756.0107248767652</v>
      </c>
      <c r="R1003" s="96">
        <v>19740.84</v>
      </c>
      <c r="S1003" s="62">
        <v>43465</v>
      </c>
    </row>
    <row r="1004" spans="1:19" s="199" customFormat="1" hidden="1" x14ac:dyDescent="0.25">
      <c r="A1004" s="40">
        <v>403</v>
      </c>
      <c r="B1004" s="57" t="s">
        <v>706</v>
      </c>
      <c r="C1004" s="58">
        <v>1973</v>
      </c>
      <c r="D1004" s="40">
        <v>0</v>
      </c>
      <c r="E1004" s="59" t="s">
        <v>1514</v>
      </c>
      <c r="F1004" s="124" t="s">
        <v>66</v>
      </c>
      <c r="G1004" s="40">
        <v>5</v>
      </c>
      <c r="H1004" s="40">
        <v>6</v>
      </c>
      <c r="I1004" s="60">
        <v>4406.8</v>
      </c>
      <c r="J1004" s="60">
        <v>4023</v>
      </c>
      <c r="K1004" s="61">
        <v>546</v>
      </c>
      <c r="L1004" s="1">
        <v>18552524.780000001</v>
      </c>
      <c r="M1004" s="49">
        <v>0</v>
      </c>
      <c r="N1004" s="49">
        <v>0</v>
      </c>
      <c r="O1004" s="49">
        <v>0</v>
      </c>
      <c r="P1004" s="49">
        <f t="shared" si="161"/>
        <v>18552524.780000001</v>
      </c>
      <c r="Q1004" s="49">
        <f t="shared" si="160"/>
        <v>4611.6144121302514</v>
      </c>
      <c r="R1004" s="49">
        <v>17870.05</v>
      </c>
      <c r="S1004" s="62">
        <v>43465</v>
      </c>
    </row>
    <row r="1005" spans="1:19" s="199" customFormat="1" hidden="1" x14ac:dyDescent="0.25">
      <c r="A1005" s="40">
        <v>404</v>
      </c>
      <c r="B1005" s="57" t="s">
        <v>1368</v>
      </c>
      <c r="C1005" s="121" t="s">
        <v>1462</v>
      </c>
      <c r="D1005" s="40">
        <v>0</v>
      </c>
      <c r="E1005" s="59" t="s">
        <v>1514</v>
      </c>
      <c r="F1005" s="121" t="s">
        <v>66</v>
      </c>
      <c r="G1005" s="121" t="s">
        <v>1457</v>
      </c>
      <c r="H1005" s="121" t="s">
        <v>1461</v>
      </c>
      <c r="I1005" s="122">
        <v>7374.3</v>
      </c>
      <c r="J1005" s="122">
        <v>6412.6</v>
      </c>
      <c r="K1005" s="121">
        <v>299</v>
      </c>
      <c r="L1005" s="1">
        <v>7123993.4199999999</v>
      </c>
      <c r="M1005" s="49">
        <v>0</v>
      </c>
      <c r="N1005" s="49">
        <v>0</v>
      </c>
      <c r="O1005" s="49">
        <v>0</v>
      </c>
      <c r="P1005" s="49">
        <f t="shared" si="161"/>
        <v>7123993.4199999999</v>
      </c>
      <c r="Q1005" s="49">
        <f t="shared" si="160"/>
        <v>1110.9368150204284</v>
      </c>
      <c r="R1005" s="96">
        <v>19740.84</v>
      </c>
      <c r="S1005" s="62">
        <v>43465</v>
      </c>
    </row>
    <row r="1006" spans="1:19" s="199" customFormat="1" hidden="1" x14ac:dyDescent="0.25">
      <c r="A1006" s="40">
        <v>405</v>
      </c>
      <c r="B1006" s="57" t="s">
        <v>1369</v>
      </c>
      <c r="C1006" s="121">
        <v>1990</v>
      </c>
      <c r="D1006" s="40">
        <v>0</v>
      </c>
      <c r="E1006" s="59" t="s">
        <v>1514</v>
      </c>
      <c r="F1006" s="121" t="s">
        <v>66</v>
      </c>
      <c r="G1006" s="121" t="s">
        <v>1457</v>
      </c>
      <c r="H1006" s="121" t="s">
        <v>1458</v>
      </c>
      <c r="I1006" s="122">
        <v>7229.2</v>
      </c>
      <c r="J1006" s="122">
        <v>5666</v>
      </c>
      <c r="K1006" s="121">
        <v>307</v>
      </c>
      <c r="L1006" s="1">
        <v>4733775.12</v>
      </c>
      <c r="M1006" s="49">
        <v>0</v>
      </c>
      <c r="N1006" s="49">
        <v>0</v>
      </c>
      <c r="O1006" s="49">
        <v>0</v>
      </c>
      <c r="P1006" s="49">
        <f t="shared" si="161"/>
        <v>4733775.12</v>
      </c>
      <c r="Q1006" s="49">
        <f t="shared" si="160"/>
        <v>835.47037063183905</v>
      </c>
      <c r="R1006" s="96">
        <v>19740.84</v>
      </c>
      <c r="S1006" s="62">
        <v>43465</v>
      </c>
    </row>
    <row r="1007" spans="1:19" s="199" customFormat="1" hidden="1" x14ac:dyDescent="0.25">
      <c r="A1007" s="40">
        <v>406</v>
      </c>
      <c r="B1007" s="57" t="s">
        <v>1370</v>
      </c>
      <c r="C1007" s="121" t="s">
        <v>1462</v>
      </c>
      <c r="D1007" s="40">
        <v>0</v>
      </c>
      <c r="E1007" s="59" t="s">
        <v>1514</v>
      </c>
      <c r="F1007" s="121" t="s">
        <v>66</v>
      </c>
      <c r="G1007" s="121" t="s">
        <v>1457</v>
      </c>
      <c r="H1007" s="121" t="s">
        <v>1458</v>
      </c>
      <c r="I1007" s="122">
        <v>6466.5</v>
      </c>
      <c r="J1007" s="122">
        <v>4825.1000000000004</v>
      </c>
      <c r="K1007" s="121">
        <v>288</v>
      </c>
      <c r="L1007" s="1">
        <v>4738685.8600000003</v>
      </c>
      <c r="M1007" s="49">
        <v>0</v>
      </c>
      <c r="N1007" s="49">
        <v>0</v>
      </c>
      <c r="O1007" s="49">
        <v>0</v>
      </c>
      <c r="P1007" s="49">
        <f t="shared" si="161"/>
        <v>4738685.8600000003</v>
      </c>
      <c r="Q1007" s="49">
        <f t="shared" si="160"/>
        <v>982.09070485585789</v>
      </c>
      <c r="R1007" s="96">
        <v>19740.84</v>
      </c>
      <c r="S1007" s="62">
        <v>43465</v>
      </c>
    </row>
    <row r="1008" spans="1:19" s="199" customFormat="1" hidden="1" x14ac:dyDescent="0.25">
      <c r="A1008" s="40">
        <v>407</v>
      </c>
      <c r="B1008" s="57" t="s">
        <v>1371</v>
      </c>
      <c r="C1008" s="121" t="s">
        <v>1459</v>
      </c>
      <c r="D1008" s="40">
        <v>0</v>
      </c>
      <c r="E1008" s="59" t="s">
        <v>1514</v>
      </c>
      <c r="F1008" s="121" t="s">
        <v>66</v>
      </c>
      <c r="G1008" s="121" t="s">
        <v>1457</v>
      </c>
      <c r="H1008" s="121" t="s">
        <v>1458</v>
      </c>
      <c r="I1008" s="122">
        <v>6311.4</v>
      </c>
      <c r="J1008" s="122">
        <v>4782.76</v>
      </c>
      <c r="K1008" s="121">
        <v>317</v>
      </c>
      <c r="L1008" s="1">
        <v>4742572.54</v>
      </c>
      <c r="M1008" s="49">
        <v>0</v>
      </c>
      <c r="N1008" s="49">
        <v>0</v>
      </c>
      <c r="O1008" s="49">
        <v>0</v>
      </c>
      <c r="P1008" s="49">
        <f t="shared" si="161"/>
        <v>4742572.54</v>
      </c>
      <c r="Q1008" s="49">
        <f t="shared" si="160"/>
        <v>991.59743328120157</v>
      </c>
      <c r="R1008" s="96">
        <v>19740.84</v>
      </c>
      <c r="S1008" s="62">
        <v>43465</v>
      </c>
    </row>
    <row r="1009" spans="1:32" s="207" customFormat="1" hidden="1" x14ac:dyDescent="0.25">
      <c r="A1009" s="40">
        <v>408</v>
      </c>
      <c r="B1009" s="57" t="s">
        <v>707</v>
      </c>
      <c r="C1009" s="58">
        <v>1982</v>
      </c>
      <c r="D1009" s="40">
        <v>0</v>
      </c>
      <c r="E1009" s="124" t="s">
        <v>1516</v>
      </c>
      <c r="F1009" s="124" t="s">
        <v>66</v>
      </c>
      <c r="G1009" s="40">
        <v>5</v>
      </c>
      <c r="H1009" s="40">
        <v>6</v>
      </c>
      <c r="I1009" s="60">
        <v>5734.9</v>
      </c>
      <c r="J1009" s="60">
        <v>5056.3999999999996</v>
      </c>
      <c r="K1009" s="61">
        <v>195</v>
      </c>
      <c r="L1009" s="1">
        <v>20981556.809999999</v>
      </c>
      <c r="M1009" s="49">
        <v>0</v>
      </c>
      <c r="N1009" s="49">
        <v>0</v>
      </c>
      <c r="O1009" s="49">
        <v>0</v>
      </c>
      <c r="P1009" s="49">
        <f t="shared" si="161"/>
        <v>20981556.809999999</v>
      </c>
      <c r="Q1009" s="49">
        <f t="shared" si="160"/>
        <v>4149.5049462067873</v>
      </c>
      <c r="R1009" s="49">
        <v>17870.05</v>
      </c>
      <c r="S1009" s="62">
        <v>43465</v>
      </c>
      <c r="T1009" s="199"/>
      <c r="U1009" s="199"/>
      <c r="V1009" s="199"/>
      <c r="W1009" s="199"/>
      <c r="X1009" s="199"/>
      <c r="Y1009" s="199"/>
      <c r="Z1009" s="199"/>
      <c r="AA1009" s="199"/>
      <c r="AB1009" s="199"/>
      <c r="AC1009" s="199"/>
      <c r="AD1009" s="199"/>
      <c r="AE1009" s="199"/>
      <c r="AF1009" s="199"/>
    </row>
    <row r="1010" spans="1:32" s="199" customFormat="1" hidden="1" x14ac:dyDescent="0.25">
      <c r="A1010" s="40">
        <v>409</v>
      </c>
      <c r="B1010" s="57" t="s">
        <v>708</v>
      </c>
      <c r="C1010" s="58">
        <v>1982</v>
      </c>
      <c r="D1010" s="40">
        <v>0</v>
      </c>
      <c r="E1010" s="59" t="s">
        <v>1514</v>
      </c>
      <c r="F1010" s="124" t="s">
        <v>66</v>
      </c>
      <c r="G1010" s="40">
        <v>5</v>
      </c>
      <c r="H1010" s="40">
        <v>6</v>
      </c>
      <c r="I1010" s="60">
        <v>5815</v>
      </c>
      <c r="J1010" s="60">
        <v>5043.1000000000004</v>
      </c>
      <c r="K1010" s="61">
        <v>215</v>
      </c>
      <c r="L1010" s="1">
        <v>15310114.98</v>
      </c>
      <c r="M1010" s="49">
        <v>0</v>
      </c>
      <c r="N1010" s="49">
        <v>0</v>
      </c>
      <c r="O1010" s="49">
        <v>0</v>
      </c>
      <c r="P1010" s="49">
        <f t="shared" si="161"/>
        <v>15310114.98</v>
      </c>
      <c r="Q1010" s="49">
        <f t="shared" si="160"/>
        <v>3035.8539350796136</v>
      </c>
      <c r="R1010" s="49">
        <v>17870.05</v>
      </c>
      <c r="S1010" s="62">
        <v>43465</v>
      </c>
    </row>
    <row r="1011" spans="1:32" s="199" customFormat="1" hidden="1" x14ac:dyDescent="0.25">
      <c r="A1011" s="40">
        <v>410</v>
      </c>
      <c r="B1011" s="57" t="s">
        <v>709</v>
      </c>
      <c r="C1011" s="58">
        <v>1972</v>
      </c>
      <c r="D1011" s="40">
        <v>0</v>
      </c>
      <c r="E1011" s="59" t="s">
        <v>1514</v>
      </c>
      <c r="F1011" s="124" t="s">
        <v>66</v>
      </c>
      <c r="G1011" s="40">
        <v>8</v>
      </c>
      <c r="H1011" s="40">
        <v>1</v>
      </c>
      <c r="I1011" s="60">
        <v>4976</v>
      </c>
      <c r="J1011" s="60">
        <v>3146.46</v>
      </c>
      <c r="K1011" s="61">
        <v>233</v>
      </c>
      <c r="L1011" s="1">
        <v>969319.98</v>
      </c>
      <c r="M1011" s="49">
        <v>0</v>
      </c>
      <c r="N1011" s="49">
        <v>0</v>
      </c>
      <c r="O1011" s="49">
        <v>0</v>
      </c>
      <c r="P1011" s="49">
        <f t="shared" si="161"/>
        <v>969319.98</v>
      </c>
      <c r="Q1011" s="49">
        <f t="shared" si="160"/>
        <v>308.06683701683795</v>
      </c>
      <c r="R1011" s="96">
        <v>19740.84</v>
      </c>
      <c r="S1011" s="62">
        <v>43465</v>
      </c>
    </row>
    <row r="1012" spans="1:32" s="199" customFormat="1" hidden="1" x14ac:dyDescent="0.25">
      <c r="A1012" s="40">
        <v>411</v>
      </c>
      <c r="B1012" s="57" t="s">
        <v>710</v>
      </c>
      <c r="C1012" s="58">
        <v>1974</v>
      </c>
      <c r="D1012" s="40">
        <v>0</v>
      </c>
      <c r="E1012" s="59" t="s">
        <v>1514</v>
      </c>
      <c r="F1012" s="124" t="s">
        <v>66</v>
      </c>
      <c r="G1012" s="40">
        <v>5</v>
      </c>
      <c r="H1012" s="40">
        <v>6</v>
      </c>
      <c r="I1012" s="60">
        <v>4385.5</v>
      </c>
      <c r="J1012" s="60">
        <v>3761.8</v>
      </c>
      <c r="K1012" s="61">
        <v>219</v>
      </c>
      <c r="L1012" s="1">
        <v>15976519.02</v>
      </c>
      <c r="M1012" s="49">
        <v>0</v>
      </c>
      <c r="N1012" s="49">
        <v>0</v>
      </c>
      <c r="O1012" s="49">
        <v>0</v>
      </c>
      <c r="P1012" s="49">
        <f t="shared" si="161"/>
        <v>15976519.02</v>
      </c>
      <c r="Q1012" s="49">
        <f t="shared" si="160"/>
        <v>4247.0410494975804</v>
      </c>
      <c r="R1012" s="49">
        <v>17870.05</v>
      </c>
      <c r="S1012" s="62">
        <v>43465</v>
      </c>
    </row>
    <row r="1013" spans="1:32" s="199" customFormat="1" hidden="1" x14ac:dyDescent="0.25">
      <c r="A1013" s="40">
        <v>412</v>
      </c>
      <c r="B1013" s="57" t="s">
        <v>711</v>
      </c>
      <c r="C1013" s="58">
        <v>1977</v>
      </c>
      <c r="D1013" s="40">
        <v>0</v>
      </c>
      <c r="E1013" s="59" t="s">
        <v>1514</v>
      </c>
      <c r="F1013" s="124" t="s">
        <v>66</v>
      </c>
      <c r="G1013" s="40">
        <v>5</v>
      </c>
      <c r="H1013" s="40">
        <v>8</v>
      </c>
      <c r="I1013" s="60">
        <v>7803.7</v>
      </c>
      <c r="J1013" s="60">
        <v>6700.8</v>
      </c>
      <c r="K1013" s="61">
        <v>312</v>
      </c>
      <c r="L1013" s="1">
        <v>15767574.699999999</v>
      </c>
      <c r="M1013" s="49">
        <v>0</v>
      </c>
      <c r="N1013" s="49">
        <v>0</v>
      </c>
      <c r="O1013" s="49">
        <v>0</v>
      </c>
      <c r="P1013" s="49">
        <f t="shared" si="161"/>
        <v>15767574.699999999</v>
      </c>
      <c r="Q1013" s="49">
        <f t="shared" si="160"/>
        <v>2353.0883924307545</v>
      </c>
      <c r="R1013" s="49">
        <v>17870.05</v>
      </c>
      <c r="S1013" s="62">
        <v>43465</v>
      </c>
    </row>
    <row r="1014" spans="1:32" s="199" customFormat="1" hidden="1" x14ac:dyDescent="0.25">
      <c r="A1014" s="40">
        <v>413</v>
      </c>
      <c r="B1014" s="57" t="s">
        <v>712</v>
      </c>
      <c r="C1014" s="58">
        <v>1979</v>
      </c>
      <c r="D1014" s="40">
        <v>0</v>
      </c>
      <c r="E1014" s="59" t="s">
        <v>1514</v>
      </c>
      <c r="F1014" s="124" t="s">
        <v>66</v>
      </c>
      <c r="G1014" s="40">
        <v>5</v>
      </c>
      <c r="H1014" s="40">
        <v>8</v>
      </c>
      <c r="I1014" s="60">
        <v>13758.2</v>
      </c>
      <c r="J1014" s="60">
        <v>11788.7</v>
      </c>
      <c r="K1014" s="61">
        <v>578</v>
      </c>
      <c r="L1014" s="1">
        <v>55280890.670000002</v>
      </c>
      <c r="M1014" s="49">
        <v>0</v>
      </c>
      <c r="N1014" s="49">
        <v>0</v>
      </c>
      <c r="O1014" s="49">
        <v>0</v>
      </c>
      <c r="P1014" s="49">
        <f t="shared" si="161"/>
        <v>55280890.670000002</v>
      </c>
      <c r="Q1014" s="49">
        <f t="shared" si="160"/>
        <v>4689.3118554208686</v>
      </c>
      <c r="R1014" s="49">
        <v>17870.05</v>
      </c>
      <c r="S1014" s="62">
        <v>43465</v>
      </c>
    </row>
    <row r="1015" spans="1:32" s="201" customFormat="1" hidden="1" x14ac:dyDescent="0.25">
      <c r="A1015" s="40">
        <v>414</v>
      </c>
      <c r="B1015" s="57" t="s">
        <v>713</v>
      </c>
      <c r="C1015" s="58">
        <v>1969</v>
      </c>
      <c r="D1015" s="40">
        <v>0</v>
      </c>
      <c r="E1015" s="59" t="s">
        <v>1514</v>
      </c>
      <c r="F1015" s="124" t="s">
        <v>28</v>
      </c>
      <c r="G1015" s="40">
        <v>2</v>
      </c>
      <c r="H1015" s="40">
        <v>1</v>
      </c>
      <c r="I1015" s="60">
        <v>304.39999999999998</v>
      </c>
      <c r="J1015" s="60">
        <v>261.8</v>
      </c>
      <c r="K1015" s="61">
        <v>17</v>
      </c>
      <c r="L1015" s="1">
        <v>32077.96</v>
      </c>
      <c r="M1015" s="49">
        <v>0</v>
      </c>
      <c r="N1015" s="49">
        <v>0</v>
      </c>
      <c r="O1015" s="49">
        <v>0</v>
      </c>
      <c r="P1015" s="49">
        <f t="shared" si="161"/>
        <v>32077.96</v>
      </c>
      <c r="Q1015" s="49">
        <f t="shared" si="160"/>
        <v>122.52849503437739</v>
      </c>
      <c r="R1015" s="49">
        <v>16373.82</v>
      </c>
      <c r="S1015" s="62">
        <v>43465</v>
      </c>
      <c r="T1015" s="199"/>
      <c r="U1015" s="199"/>
      <c r="V1015" s="199"/>
      <c r="W1015" s="199"/>
      <c r="X1015" s="199"/>
      <c r="Y1015" s="199"/>
      <c r="Z1015" s="199"/>
      <c r="AA1015" s="199"/>
      <c r="AB1015" s="199"/>
      <c r="AC1015" s="199"/>
      <c r="AD1015" s="199"/>
      <c r="AE1015" s="199"/>
      <c r="AF1015" s="199"/>
    </row>
    <row r="1016" spans="1:32" s="199" customFormat="1" hidden="1" x14ac:dyDescent="0.25">
      <c r="A1016" s="40">
        <v>415</v>
      </c>
      <c r="B1016" s="57" t="s">
        <v>714</v>
      </c>
      <c r="C1016" s="58">
        <v>1980</v>
      </c>
      <c r="D1016" s="40">
        <v>0</v>
      </c>
      <c r="E1016" s="59" t="s">
        <v>1514</v>
      </c>
      <c r="F1016" s="124" t="s">
        <v>66</v>
      </c>
      <c r="G1016" s="40">
        <v>5</v>
      </c>
      <c r="H1016" s="40">
        <v>9</v>
      </c>
      <c r="I1016" s="60">
        <v>8765.5</v>
      </c>
      <c r="J1016" s="60">
        <v>7765.1</v>
      </c>
      <c r="K1016" s="61">
        <v>326</v>
      </c>
      <c r="L1016" s="1">
        <v>69653810.239999995</v>
      </c>
      <c r="M1016" s="49">
        <v>0</v>
      </c>
      <c r="N1016" s="49">
        <v>0</v>
      </c>
      <c r="O1016" s="49">
        <v>0</v>
      </c>
      <c r="P1016" s="49">
        <f t="shared" si="161"/>
        <v>69653810.239999995</v>
      </c>
      <c r="Q1016" s="49">
        <f t="shared" ref="Q1016:Q1047" si="162">L1016/J1016</f>
        <v>8970.1111692058039</v>
      </c>
      <c r="R1016" s="49">
        <v>17870.05</v>
      </c>
      <c r="S1016" s="62">
        <v>43465</v>
      </c>
    </row>
    <row r="1017" spans="1:32" s="199" customFormat="1" hidden="1" x14ac:dyDescent="0.25">
      <c r="A1017" s="40">
        <v>416</v>
      </c>
      <c r="B1017" s="57" t="s">
        <v>1372</v>
      </c>
      <c r="C1017" s="121" t="s">
        <v>1465</v>
      </c>
      <c r="D1017" s="40">
        <v>0</v>
      </c>
      <c r="E1017" s="59" t="s">
        <v>1514</v>
      </c>
      <c r="F1017" s="121" t="s">
        <v>28</v>
      </c>
      <c r="G1017" s="121" t="s">
        <v>1457</v>
      </c>
      <c r="H1017" s="121" t="s">
        <v>1460</v>
      </c>
      <c r="I1017" s="122">
        <v>4245.8</v>
      </c>
      <c r="J1017" s="122">
        <v>3549.5</v>
      </c>
      <c r="K1017" s="121">
        <v>181</v>
      </c>
      <c r="L1017" s="1">
        <v>4675397.91</v>
      </c>
      <c r="M1017" s="49">
        <v>0</v>
      </c>
      <c r="N1017" s="49">
        <v>0</v>
      </c>
      <c r="O1017" s="49">
        <v>0</v>
      </c>
      <c r="P1017" s="49">
        <f t="shared" si="161"/>
        <v>4675397.91</v>
      </c>
      <c r="Q1017" s="49">
        <f t="shared" si="162"/>
        <v>1317.1990167629244</v>
      </c>
      <c r="R1017" s="49">
        <v>19736.97</v>
      </c>
      <c r="S1017" s="62">
        <v>43465</v>
      </c>
    </row>
    <row r="1018" spans="1:32" s="199" customFormat="1" hidden="1" x14ac:dyDescent="0.25">
      <c r="A1018" s="40">
        <v>417</v>
      </c>
      <c r="B1018" s="57" t="s">
        <v>1373</v>
      </c>
      <c r="C1018" s="121" t="s">
        <v>1463</v>
      </c>
      <c r="D1018" s="40">
        <v>0</v>
      </c>
      <c r="E1018" s="59" t="s">
        <v>1514</v>
      </c>
      <c r="F1018" s="121" t="s">
        <v>66</v>
      </c>
      <c r="G1018" s="121" t="s">
        <v>1457</v>
      </c>
      <c r="H1018" s="121" t="s">
        <v>1461</v>
      </c>
      <c r="I1018" s="122">
        <v>9230.4</v>
      </c>
      <c r="J1018" s="122">
        <v>6071.3</v>
      </c>
      <c r="K1018" s="121">
        <v>251</v>
      </c>
      <c r="L1018" s="1">
        <v>7020248.9100000001</v>
      </c>
      <c r="M1018" s="49">
        <v>0</v>
      </c>
      <c r="N1018" s="49">
        <v>0</v>
      </c>
      <c r="O1018" s="49">
        <v>0</v>
      </c>
      <c r="P1018" s="49">
        <f t="shared" si="161"/>
        <v>7020248.9100000001</v>
      </c>
      <c r="Q1018" s="49">
        <f t="shared" si="162"/>
        <v>1156.3007774282278</v>
      </c>
      <c r="R1018" s="96">
        <v>19740.84</v>
      </c>
      <c r="S1018" s="62">
        <v>43465</v>
      </c>
    </row>
    <row r="1019" spans="1:32" s="199" customFormat="1" hidden="1" x14ac:dyDescent="0.25">
      <c r="A1019" s="40">
        <v>418</v>
      </c>
      <c r="B1019" s="57" t="s">
        <v>715</v>
      </c>
      <c r="C1019" s="58">
        <v>1979</v>
      </c>
      <c r="D1019" s="40">
        <v>0</v>
      </c>
      <c r="E1019" s="59" t="s">
        <v>1514</v>
      </c>
      <c r="F1019" s="124" t="s">
        <v>66</v>
      </c>
      <c r="G1019" s="40">
        <v>5</v>
      </c>
      <c r="H1019" s="40">
        <v>8</v>
      </c>
      <c r="I1019" s="60">
        <v>11307</v>
      </c>
      <c r="J1019" s="60">
        <v>6742.7</v>
      </c>
      <c r="K1019" s="61">
        <v>295</v>
      </c>
      <c r="L1019" s="1">
        <v>21361554.989999998</v>
      </c>
      <c r="M1019" s="49">
        <v>0</v>
      </c>
      <c r="N1019" s="49">
        <v>0</v>
      </c>
      <c r="O1019" s="49">
        <v>0</v>
      </c>
      <c r="P1019" s="49">
        <f t="shared" si="161"/>
        <v>21361554.989999998</v>
      </c>
      <c r="Q1019" s="49">
        <f t="shared" si="162"/>
        <v>3168.1010559568126</v>
      </c>
      <c r="R1019" s="49">
        <v>17870.05</v>
      </c>
      <c r="S1019" s="62">
        <v>43465</v>
      </c>
    </row>
    <row r="1020" spans="1:32" s="199" customFormat="1" hidden="1" x14ac:dyDescent="0.25">
      <c r="A1020" s="40">
        <v>419</v>
      </c>
      <c r="B1020" s="57" t="s">
        <v>1292</v>
      </c>
      <c r="C1020" s="121" t="s">
        <v>1455</v>
      </c>
      <c r="D1020" s="40">
        <v>0</v>
      </c>
      <c r="E1020" s="59" t="s">
        <v>1514</v>
      </c>
      <c r="F1020" s="121" t="s">
        <v>28</v>
      </c>
      <c r="G1020" s="121" t="s">
        <v>1457</v>
      </c>
      <c r="H1020" s="121" t="s">
        <v>1460</v>
      </c>
      <c r="I1020" s="122">
        <v>4228.3999999999996</v>
      </c>
      <c r="J1020" s="122">
        <v>3532.6</v>
      </c>
      <c r="K1020" s="121">
        <v>192</v>
      </c>
      <c r="L1020" s="1">
        <v>2362189.31</v>
      </c>
      <c r="M1020" s="49">
        <v>0</v>
      </c>
      <c r="N1020" s="49">
        <v>0</v>
      </c>
      <c r="O1020" s="49">
        <v>0</v>
      </c>
      <c r="P1020" s="49">
        <f t="shared" si="161"/>
        <v>2362189.31</v>
      </c>
      <c r="Q1020" s="49">
        <f t="shared" si="162"/>
        <v>668.68292758874486</v>
      </c>
      <c r="R1020" s="49">
        <v>19736.97</v>
      </c>
      <c r="S1020" s="62">
        <v>43465</v>
      </c>
    </row>
    <row r="1021" spans="1:32" s="199" customFormat="1" hidden="1" x14ac:dyDescent="0.25">
      <c r="A1021" s="40">
        <v>420</v>
      </c>
      <c r="B1021" s="57" t="s">
        <v>1374</v>
      </c>
      <c r="C1021" s="121" t="s">
        <v>1463</v>
      </c>
      <c r="D1021" s="40">
        <v>0</v>
      </c>
      <c r="E1021" s="59" t="s">
        <v>1514</v>
      </c>
      <c r="F1021" s="121" t="s">
        <v>66</v>
      </c>
      <c r="G1021" s="121" t="s">
        <v>1457</v>
      </c>
      <c r="H1021" s="121" t="s">
        <v>1464</v>
      </c>
      <c r="I1021" s="122">
        <v>12075.7</v>
      </c>
      <c r="J1021" s="122">
        <v>8291.1</v>
      </c>
      <c r="K1021" s="121">
        <v>365</v>
      </c>
      <c r="L1021" s="1">
        <v>9382240.0600000005</v>
      </c>
      <c r="M1021" s="49">
        <v>0</v>
      </c>
      <c r="N1021" s="49">
        <v>0</v>
      </c>
      <c r="O1021" s="49">
        <v>0</v>
      </c>
      <c r="P1021" s="49">
        <f t="shared" si="161"/>
        <v>9382240.0600000005</v>
      </c>
      <c r="Q1021" s="49">
        <f t="shared" si="162"/>
        <v>1131.6037751323709</v>
      </c>
      <c r="R1021" s="96">
        <v>19740.84</v>
      </c>
      <c r="S1021" s="62">
        <v>43465</v>
      </c>
    </row>
    <row r="1022" spans="1:32" s="199" customFormat="1" hidden="1" x14ac:dyDescent="0.25">
      <c r="A1022" s="40">
        <v>421</v>
      </c>
      <c r="B1022" s="57" t="s">
        <v>716</v>
      </c>
      <c r="C1022" s="58">
        <v>1982</v>
      </c>
      <c r="D1022" s="40">
        <v>0</v>
      </c>
      <c r="E1022" s="59" t="s">
        <v>1514</v>
      </c>
      <c r="F1022" s="124" t="s">
        <v>28</v>
      </c>
      <c r="G1022" s="40">
        <v>5</v>
      </c>
      <c r="H1022" s="40">
        <v>7</v>
      </c>
      <c r="I1022" s="60">
        <v>5366.2</v>
      </c>
      <c r="J1022" s="60">
        <v>4757.2</v>
      </c>
      <c r="K1022" s="61">
        <v>256</v>
      </c>
      <c r="L1022" s="1">
        <v>27919239.41</v>
      </c>
      <c r="M1022" s="49">
        <v>0</v>
      </c>
      <c r="N1022" s="49">
        <v>0</v>
      </c>
      <c r="O1022" s="49">
        <v>0</v>
      </c>
      <c r="P1022" s="49">
        <f t="shared" si="161"/>
        <v>27919239.41</v>
      </c>
      <c r="Q1022" s="49">
        <f t="shared" si="162"/>
        <v>5868.8386887244596</v>
      </c>
      <c r="R1022" s="49">
        <v>16373.82</v>
      </c>
      <c r="S1022" s="62">
        <v>43465</v>
      </c>
    </row>
    <row r="1023" spans="1:32" s="199" customFormat="1" hidden="1" x14ac:dyDescent="0.25">
      <c r="A1023" s="40">
        <v>422</v>
      </c>
      <c r="B1023" s="92" t="s">
        <v>1499</v>
      </c>
      <c r="C1023" s="93">
        <v>1987</v>
      </c>
      <c r="D1023" s="41">
        <v>0</v>
      </c>
      <c r="E1023" s="59" t="s">
        <v>1514</v>
      </c>
      <c r="F1023" s="124" t="s">
        <v>28</v>
      </c>
      <c r="G1023" s="41">
        <v>5</v>
      </c>
      <c r="H1023" s="41">
        <v>8</v>
      </c>
      <c r="I1023" s="94">
        <v>6104.3</v>
      </c>
      <c r="J1023" s="94">
        <v>5494.1</v>
      </c>
      <c r="K1023" s="95">
        <v>340</v>
      </c>
      <c r="L1023" s="1">
        <v>9295523.3200000003</v>
      </c>
      <c r="M1023" s="49">
        <v>0</v>
      </c>
      <c r="N1023" s="49">
        <v>0</v>
      </c>
      <c r="O1023" s="49">
        <v>0</v>
      </c>
      <c r="P1023" s="49">
        <f t="shared" si="161"/>
        <v>9295523.3200000003</v>
      </c>
      <c r="Q1023" s="49">
        <f t="shared" si="162"/>
        <v>1691.9101072059118</v>
      </c>
      <c r="R1023" s="49">
        <v>16373.82</v>
      </c>
      <c r="S1023" s="62">
        <v>43465</v>
      </c>
    </row>
    <row r="1024" spans="1:32" s="199" customFormat="1" hidden="1" x14ac:dyDescent="0.25">
      <c r="A1024" s="40">
        <v>423</v>
      </c>
      <c r="B1024" s="57" t="s">
        <v>717</v>
      </c>
      <c r="C1024" s="58">
        <v>1982</v>
      </c>
      <c r="D1024" s="40">
        <v>0</v>
      </c>
      <c r="E1024" s="59" t="s">
        <v>1514</v>
      </c>
      <c r="F1024" s="124" t="s">
        <v>28</v>
      </c>
      <c r="G1024" s="40">
        <v>5</v>
      </c>
      <c r="H1024" s="40">
        <v>8</v>
      </c>
      <c r="I1024" s="60">
        <v>6115.3</v>
      </c>
      <c r="J1024" s="60">
        <v>5433.5</v>
      </c>
      <c r="K1024" s="61">
        <v>342</v>
      </c>
      <c r="L1024" s="1">
        <v>14556511.890000001</v>
      </c>
      <c r="M1024" s="49">
        <v>0</v>
      </c>
      <c r="N1024" s="49">
        <v>0</v>
      </c>
      <c r="O1024" s="49">
        <v>0</v>
      </c>
      <c r="P1024" s="49">
        <f t="shared" si="161"/>
        <v>14556511.890000001</v>
      </c>
      <c r="Q1024" s="49">
        <f t="shared" si="162"/>
        <v>2679.030438943591</v>
      </c>
      <c r="R1024" s="49">
        <v>16373.82</v>
      </c>
      <c r="S1024" s="62">
        <v>43465</v>
      </c>
    </row>
    <row r="1025" spans="1:19" s="199" customFormat="1" hidden="1" x14ac:dyDescent="0.25">
      <c r="A1025" s="40">
        <v>424</v>
      </c>
      <c r="B1025" s="57" t="s">
        <v>718</v>
      </c>
      <c r="C1025" s="58">
        <v>1980</v>
      </c>
      <c r="D1025" s="40">
        <v>0</v>
      </c>
      <c r="E1025" s="59" t="s">
        <v>1514</v>
      </c>
      <c r="F1025" s="124" t="s">
        <v>66</v>
      </c>
      <c r="G1025" s="40">
        <v>5</v>
      </c>
      <c r="H1025" s="40">
        <v>4</v>
      </c>
      <c r="I1025" s="60">
        <v>3419.8</v>
      </c>
      <c r="J1025" s="60">
        <v>3054.9</v>
      </c>
      <c r="K1025" s="61">
        <v>136</v>
      </c>
      <c r="L1025" s="1">
        <v>18909300.41</v>
      </c>
      <c r="M1025" s="49">
        <v>0</v>
      </c>
      <c r="N1025" s="49">
        <v>0</v>
      </c>
      <c r="O1025" s="49">
        <v>0</v>
      </c>
      <c r="P1025" s="49">
        <f t="shared" si="161"/>
        <v>18909300.41</v>
      </c>
      <c r="Q1025" s="49">
        <f t="shared" si="162"/>
        <v>6189.8263151003302</v>
      </c>
      <c r="R1025" s="49">
        <v>17870.05</v>
      </c>
      <c r="S1025" s="62">
        <v>43465</v>
      </c>
    </row>
    <row r="1026" spans="1:19" s="199" customFormat="1" hidden="1" x14ac:dyDescent="0.25">
      <c r="A1026" s="40">
        <v>425</v>
      </c>
      <c r="B1026" s="57" t="s">
        <v>719</v>
      </c>
      <c r="C1026" s="58">
        <v>1977</v>
      </c>
      <c r="D1026" s="40">
        <v>0</v>
      </c>
      <c r="E1026" s="59" t="s">
        <v>1514</v>
      </c>
      <c r="F1026" s="124" t="s">
        <v>66</v>
      </c>
      <c r="G1026" s="40">
        <v>5</v>
      </c>
      <c r="H1026" s="40">
        <v>6</v>
      </c>
      <c r="I1026" s="60">
        <v>4585.2</v>
      </c>
      <c r="J1026" s="60">
        <v>3990.6</v>
      </c>
      <c r="K1026" s="61">
        <v>213</v>
      </c>
      <c r="L1026" s="1">
        <v>24218426.829999998</v>
      </c>
      <c r="M1026" s="49">
        <v>0</v>
      </c>
      <c r="N1026" s="49">
        <v>0</v>
      </c>
      <c r="O1026" s="49">
        <v>0</v>
      </c>
      <c r="P1026" s="49">
        <f t="shared" ref="P1026:P1053" si="163">L1026-(M1026+N1026+O1026)</f>
        <v>24218426.829999998</v>
      </c>
      <c r="Q1026" s="49">
        <f t="shared" si="162"/>
        <v>6068.8685485891847</v>
      </c>
      <c r="R1026" s="49">
        <v>17870.05</v>
      </c>
      <c r="S1026" s="62">
        <v>43465</v>
      </c>
    </row>
    <row r="1027" spans="1:19" s="199" customFormat="1" hidden="1" x14ac:dyDescent="0.25">
      <c r="A1027" s="40">
        <v>426</v>
      </c>
      <c r="B1027" s="57" t="s">
        <v>1375</v>
      </c>
      <c r="C1027" s="121" t="s">
        <v>1465</v>
      </c>
      <c r="D1027" s="40">
        <v>0</v>
      </c>
      <c r="E1027" s="59" t="s">
        <v>1514</v>
      </c>
      <c r="F1027" s="121" t="s">
        <v>66</v>
      </c>
      <c r="G1027" s="121" t="s">
        <v>1457</v>
      </c>
      <c r="H1027" s="121" t="s">
        <v>1466</v>
      </c>
      <c r="I1027" s="122">
        <v>15460.6</v>
      </c>
      <c r="J1027" s="122">
        <v>10580.3</v>
      </c>
      <c r="K1027" s="121">
        <v>497</v>
      </c>
      <c r="L1027" s="1">
        <v>12195727.5</v>
      </c>
      <c r="M1027" s="49">
        <v>0</v>
      </c>
      <c r="N1027" s="49">
        <v>0</v>
      </c>
      <c r="O1027" s="49">
        <v>0</v>
      </c>
      <c r="P1027" s="49">
        <f t="shared" si="163"/>
        <v>12195727.5</v>
      </c>
      <c r="Q1027" s="49">
        <f t="shared" si="162"/>
        <v>1152.6825798890391</v>
      </c>
      <c r="R1027" s="96">
        <v>19740.84</v>
      </c>
      <c r="S1027" s="62">
        <v>43465</v>
      </c>
    </row>
    <row r="1028" spans="1:19" s="199" customFormat="1" hidden="1" x14ac:dyDescent="0.25">
      <c r="A1028" s="40">
        <v>427</v>
      </c>
      <c r="B1028" s="57" t="s">
        <v>1376</v>
      </c>
      <c r="C1028" s="121" t="s">
        <v>1465</v>
      </c>
      <c r="D1028" s="40">
        <v>0</v>
      </c>
      <c r="E1028" s="59" t="s">
        <v>1514</v>
      </c>
      <c r="F1028" s="121" t="s">
        <v>66</v>
      </c>
      <c r="G1028" s="121" t="s">
        <v>1457</v>
      </c>
      <c r="H1028" s="121" t="s">
        <v>1466</v>
      </c>
      <c r="I1028" s="122">
        <v>15183.7</v>
      </c>
      <c r="J1028" s="122">
        <v>10515.2</v>
      </c>
      <c r="K1028" s="121">
        <v>439</v>
      </c>
      <c r="L1028" s="1">
        <v>12162527.640000001</v>
      </c>
      <c r="M1028" s="49">
        <v>0</v>
      </c>
      <c r="N1028" s="49">
        <v>0</v>
      </c>
      <c r="O1028" s="49">
        <v>0</v>
      </c>
      <c r="P1028" s="49">
        <f t="shared" si="163"/>
        <v>12162527.640000001</v>
      </c>
      <c r="Q1028" s="49">
        <f t="shared" si="162"/>
        <v>1156.6615604077906</v>
      </c>
      <c r="R1028" s="96">
        <v>19740.84</v>
      </c>
      <c r="S1028" s="62">
        <v>43465</v>
      </c>
    </row>
    <row r="1029" spans="1:19" s="199" customFormat="1" hidden="1" x14ac:dyDescent="0.25">
      <c r="A1029" s="40">
        <v>428</v>
      </c>
      <c r="B1029" s="57" t="s">
        <v>1377</v>
      </c>
      <c r="C1029" s="121" t="s">
        <v>1465</v>
      </c>
      <c r="D1029" s="40">
        <v>0</v>
      </c>
      <c r="E1029" s="59" t="s">
        <v>1514</v>
      </c>
      <c r="F1029" s="121" t="s">
        <v>66</v>
      </c>
      <c r="G1029" s="121" t="s">
        <v>1457</v>
      </c>
      <c r="H1029" s="121" t="s">
        <v>1464</v>
      </c>
      <c r="I1029" s="122">
        <v>13029.9</v>
      </c>
      <c r="J1029" s="122">
        <v>8679.2999999999993</v>
      </c>
      <c r="K1029" s="121">
        <v>439</v>
      </c>
      <c r="L1029" s="1">
        <v>9791947.1600000001</v>
      </c>
      <c r="M1029" s="49">
        <v>0</v>
      </c>
      <c r="N1029" s="49">
        <v>0</v>
      </c>
      <c r="O1029" s="49">
        <v>0</v>
      </c>
      <c r="P1029" s="49">
        <f t="shared" si="163"/>
        <v>9791947.1600000001</v>
      </c>
      <c r="Q1029" s="49">
        <f t="shared" si="162"/>
        <v>1128.195495028401</v>
      </c>
      <c r="R1029" s="96">
        <v>19740.84</v>
      </c>
      <c r="S1029" s="62">
        <v>43465</v>
      </c>
    </row>
    <row r="1030" spans="1:19" s="199" customFormat="1" hidden="1" x14ac:dyDescent="0.25">
      <c r="A1030" s="40">
        <v>429</v>
      </c>
      <c r="B1030" s="92" t="s">
        <v>1290</v>
      </c>
      <c r="C1030" s="58">
        <v>1987</v>
      </c>
      <c r="D1030" s="40">
        <v>0</v>
      </c>
      <c r="E1030" s="59" t="s">
        <v>1514</v>
      </c>
      <c r="F1030" s="1" t="s">
        <v>66</v>
      </c>
      <c r="G1030" s="40">
        <v>9</v>
      </c>
      <c r="H1030" s="40">
        <v>1</v>
      </c>
      <c r="I1030" s="122">
        <v>8094.8</v>
      </c>
      <c r="J1030" s="122">
        <v>4792.3</v>
      </c>
      <c r="K1030" s="61">
        <v>379</v>
      </c>
      <c r="L1030" s="1">
        <v>2436031.86</v>
      </c>
      <c r="M1030" s="49">
        <v>0</v>
      </c>
      <c r="N1030" s="49">
        <v>0</v>
      </c>
      <c r="O1030" s="49">
        <v>0</v>
      </c>
      <c r="P1030" s="49">
        <f t="shared" si="163"/>
        <v>2436031.86</v>
      </c>
      <c r="Q1030" s="49">
        <f t="shared" si="162"/>
        <v>508.3220708219435</v>
      </c>
      <c r="R1030" s="96">
        <v>19740.84</v>
      </c>
      <c r="S1030" s="97">
        <v>43465</v>
      </c>
    </row>
    <row r="1031" spans="1:19" s="199" customFormat="1" hidden="1" x14ac:dyDescent="0.25">
      <c r="A1031" s="40">
        <v>430</v>
      </c>
      <c r="B1031" s="57" t="s">
        <v>1378</v>
      </c>
      <c r="C1031" s="121" t="s">
        <v>1455</v>
      </c>
      <c r="D1031" s="40">
        <v>0</v>
      </c>
      <c r="E1031" s="59" t="s">
        <v>1514</v>
      </c>
      <c r="F1031" s="121" t="s">
        <v>66</v>
      </c>
      <c r="G1031" s="121" t="s">
        <v>1467</v>
      </c>
      <c r="H1031" s="121" t="s">
        <v>1458</v>
      </c>
      <c r="I1031" s="122">
        <v>5160.3999999999996</v>
      </c>
      <c r="J1031" s="122">
        <v>3427</v>
      </c>
      <c r="K1031" s="121">
        <v>251</v>
      </c>
      <c r="L1031" s="1">
        <v>4693540.6100000003</v>
      </c>
      <c r="M1031" s="49">
        <v>0</v>
      </c>
      <c r="N1031" s="49">
        <v>0</v>
      </c>
      <c r="O1031" s="49">
        <v>0</v>
      </c>
      <c r="P1031" s="49">
        <f t="shared" si="163"/>
        <v>4693540.6100000003</v>
      </c>
      <c r="Q1031" s="49">
        <f t="shared" si="162"/>
        <v>1369.5770674058945</v>
      </c>
      <c r="R1031" s="96">
        <v>19740.84</v>
      </c>
      <c r="S1031" s="62">
        <v>43465</v>
      </c>
    </row>
    <row r="1032" spans="1:19" s="199" customFormat="1" hidden="1" x14ac:dyDescent="0.25">
      <c r="A1032" s="40">
        <v>431</v>
      </c>
      <c r="B1032" s="57" t="s">
        <v>1379</v>
      </c>
      <c r="C1032" s="121" t="s">
        <v>1455</v>
      </c>
      <c r="D1032" s="40">
        <v>0</v>
      </c>
      <c r="E1032" s="59" t="s">
        <v>1514</v>
      </c>
      <c r="F1032" s="121" t="s">
        <v>66</v>
      </c>
      <c r="G1032" s="121" t="s">
        <v>1457</v>
      </c>
      <c r="H1032" s="121" t="s">
        <v>1458</v>
      </c>
      <c r="I1032" s="122">
        <v>8068.55</v>
      </c>
      <c r="J1032" s="122">
        <v>4774.1000000000004</v>
      </c>
      <c r="K1032" s="121">
        <v>300</v>
      </c>
      <c r="L1032" s="1">
        <v>4557952.71</v>
      </c>
      <c r="M1032" s="49">
        <v>0</v>
      </c>
      <c r="N1032" s="49">
        <v>0</v>
      </c>
      <c r="O1032" s="49">
        <v>0</v>
      </c>
      <c r="P1032" s="49">
        <f t="shared" si="163"/>
        <v>4557952.71</v>
      </c>
      <c r="Q1032" s="49">
        <f t="shared" si="162"/>
        <v>954.72501832806176</v>
      </c>
      <c r="R1032" s="96">
        <v>19740.84</v>
      </c>
      <c r="S1032" s="62">
        <v>43465</v>
      </c>
    </row>
    <row r="1033" spans="1:19" s="199" customFormat="1" hidden="1" x14ac:dyDescent="0.25">
      <c r="A1033" s="40">
        <v>432</v>
      </c>
      <c r="B1033" s="57" t="s">
        <v>1380</v>
      </c>
      <c r="C1033" s="121" t="s">
        <v>1456</v>
      </c>
      <c r="D1033" s="40">
        <v>0</v>
      </c>
      <c r="E1033" s="59" t="s">
        <v>1514</v>
      </c>
      <c r="F1033" s="121" t="s">
        <v>28</v>
      </c>
      <c r="G1033" s="121" t="s">
        <v>1457</v>
      </c>
      <c r="H1033" s="121" t="s">
        <v>1458</v>
      </c>
      <c r="I1033" s="122">
        <v>5362.3</v>
      </c>
      <c r="J1033" s="122">
        <v>4376.83</v>
      </c>
      <c r="K1033" s="121">
        <v>239</v>
      </c>
      <c r="L1033" s="1">
        <v>2352248.3199999998</v>
      </c>
      <c r="M1033" s="49">
        <v>0</v>
      </c>
      <c r="N1033" s="49">
        <v>0</v>
      </c>
      <c r="O1033" s="49">
        <v>0</v>
      </c>
      <c r="P1033" s="49">
        <f t="shared" si="163"/>
        <v>2352248.3199999998</v>
      </c>
      <c r="Q1033" s="49">
        <f t="shared" si="162"/>
        <v>537.43195874639866</v>
      </c>
      <c r="R1033" s="49">
        <v>19736.97</v>
      </c>
      <c r="S1033" s="62">
        <v>43465</v>
      </c>
    </row>
    <row r="1034" spans="1:19" s="199" customFormat="1" hidden="1" x14ac:dyDescent="0.25">
      <c r="A1034" s="40">
        <v>433</v>
      </c>
      <c r="B1034" s="57" t="s">
        <v>1381</v>
      </c>
      <c r="C1034" s="121" t="s">
        <v>1455</v>
      </c>
      <c r="D1034" s="40">
        <v>0</v>
      </c>
      <c r="E1034" s="59" t="s">
        <v>1514</v>
      </c>
      <c r="F1034" s="121" t="s">
        <v>28</v>
      </c>
      <c r="G1034" s="121" t="s">
        <v>1457</v>
      </c>
      <c r="H1034" s="121" t="s">
        <v>1458</v>
      </c>
      <c r="I1034" s="122">
        <v>4933.1000000000004</v>
      </c>
      <c r="J1034" s="122">
        <v>4295.6000000000004</v>
      </c>
      <c r="K1034" s="121">
        <v>188</v>
      </c>
      <c r="L1034" s="1">
        <v>2406107.23</v>
      </c>
      <c r="M1034" s="49">
        <v>0</v>
      </c>
      <c r="N1034" s="49">
        <v>0</v>
      </c>
      <c r="O1034" s="49">
        <v>0</v>
      </c>
      <c r="P1034" s="49">
        <f t="shared" si="163"/>
        <v>2406107.23</v>
      </c>
      <c r="Q1034" s="49">
        <f t="shared" si="162"/>
        <v>560.13298025886945</v>
      </c>
      <c r="R1034" s="49">
        <v>19736.97</v>
      </c>
      <c r="S1034" s="62">
        <v>43465</v>
      </c>
    </row>
    <row r="1035" spans="1:19" s="199" customFormat="1" hidden="1" x14ac:dyDescent="0.25">
      <c r="A1035" s="40">
        <v>434</v>
      </c>
      <c r="B1035" s="57" t="s">
        <v>720</v>
      </c>
      <c r="C1035" s="58">
        <v>1977</v>
      </c>
      <c r="D1035" s="40">
        <v>0</v>
      </c>
      <c r="E1035" s="59" t="s">
        <v>1514</v>
      </c>
      <c r="F1035" s="124" t="s">
        <v>66</v>
      </c>
      <c r="G1035" s="40">
        <v>5</v>
      </c>
      <c r="H1035" s="40">
        <v>8</v>
      </c>
      <c r="I1035" s="60">
        <v>6018.6</v>
      </c>
      <c r="J1035" s="60">
        <v>5444.2</v>
      </c>
      <c r="K1035" s="61">
        <v>328</v>
      </c>
      <c r="L1035" s="1">
        <v>20863642.77</v>
      </c>
      <c r="M1035" s="49">
        <v>0</v>
      </c>
      <c r="N1035" s="49">
        <v>0</v>
      </c>
      <c r="O1035" s="49">
        <v>0</v>
      </c>
      <c r="P1035" s="49">
        <f t="shared" si="163"/>
        <v>20863642.77</v>
      </c>
      <c r="Q1035" s="49">
        <f t="shared" si="162"/>
        <v>3832.2697127217957</v>
      </c>
      <c r="R1035" s="49">
        <v>17870.05</v>
      </c>
      <c r="S1035" s="62">
        <v>43465</v>
      </c>
    </row>
    <row r="1036" spans="1:19" s="199" customFormat="1" hidden="1" x14ac:dyDescent="0.25">
      <c r="A1036" s="40">
        <v>435</v>
      </c>
      <c r="B1036" s="57" t="s">
        <v>721</v>
      </c>
      <c r="C1036" s="58">
        <v>1977</v>
      </c>
      <c r="D1036" s="40">
        <v>0</v>
      </c>
      <c r="E1036" s="59" t="s">
        <v>1514</v>
      </c>
      <c r="F1036" s="124" t="s">
        <v>66</v>
      </c>
      <c r="G1036" s="40">
        <v>5</v>
      </c>
      <c r="H1036" s="40">
        <v>8</v>
      </c>
      <c r="I1036" s="60">
        <v>6005.8</v>
      </c>
      <c r="J1036" s="60">
        <v>5427.7</v>
      </c>
      <c r="K1036" s="61">
        <v>303</v>
      </c>
      <c r="L1036" s="1">
        <v>21634394.359999999</v>
      </c>
      <c r="M1036" s="49">
        <v>0</v>
      </c>
      <c r="N1036" s="49">
        <v>0</v>
      </c>
      <c r="O1036" s="49">
        <v>0</v>
      </c>
      <c r="P1036" s="49">
        <f t="shared" si="163"/>
        <v>21634394.359999999</v>
      </c>
      <c r="Q1036" s="49">
        <f t="shared" si="162"/>
        <v>3985.9230171159056</v>
      </c>
      <c r="R1036" s="49">
        <v>17870.05</v>
      </c>
      <c r="S1036" s="62">
        <v>43465</v>
      </c>
    </row>
    <row r="1037" spans="1:19" s="199" customFormat="1" hidden="1" x14ac:dyDescent="0.25">
      <c r="A1037" s="40">
        <v>436</v>
      </c>
      <c r="B1037" s="57" t="s">
        <v>1382</v>
      </c>
      <c r="C1037" s="121" t="s">
        <v>1459</v>
      </c>
      <c r="D1037" s="40">
        <v>0</v>
      </c>
      <c r="E1037" s="59" t="s">
        <v>1514</v>
      </c>
      <c r="F1037" s="121" t="s">
        <v>66</v>
      </c>
      <c r="G1037" s="121" t="s">
        <v>1457</v>
      </c>
      <c r="H1037" s="121" t="s">
        <v>1458</v>
      </c>
      <c r="I1037" s="122">
        <v>6284.4</v>
      </c>
      <c r="J1037" s="122">
        <v>4847.8999999999996</v>
      </c>
      <c r="K1037" s="121">
        <v>407</v>
      </c>
      <c r="L1037" s="1">
        <v>4603670.22</v>
      </c>
      <c r="M1037" s="49">
        <v>0</v>
      </c>
      <c r="N1037" s="49">
        <v>0</v>
      </c>
      <c r="O1037" s="49">
        <v>0</v>
      </c>
      <c r="P1037" s="49">
        <f t="shared" si="163"/>
        <v>4603670.22</v>
      </c>
      <c r="Q1037" s="49">
        <f t="shared" si="162"/>
        <v>949.62153097217356</v>
      </c>
      <c r="R1037" s="96">
        <v>19740.84</v>
      </c>
      <c r="S1037" s="62">
        <v>43465</v>
      </c>
    </row>
    <row r="1038" spans="1:19" s="199" customFormat="1" hidden="1" x14ac:dyDescent="0.25">
      <c r="A1038" s="40">
        <v>437</v>
      </c>
      <c r="B1038" s="92" t="s">
        <v>1500</v>
      </c>
      <c r="C1038" s="121">
        <v>1992</v>
      </c>
      <c r="D1038" s="41">
        <v>0</v>
      </c>
      <c r="E1038" s="59" t="s">
        <v>1514</v>
      </c>
      <c r="F1038" s="152" t="s">
        <v>66</v>
      </c>
      <c r="G1038" s="121">
        <v>5</v>
      </c>
      <c r="H1038" s="121">
        <v>5</v>
      </c>
      <c r="I1038" s="122">
        <v>7261.9</v>
      </c>
      <c r="J1038" s="122">
        <v>6286.6</v>
      </c>
      <c r="K1038" s="121">
        <v>337</v>
      </c>
      <c r="L1038" s="1">
        <v>6947249.1600000001</v>
      </c>
      <c r="M1038" s="49">
        <v>0</v>
      </c>
      <c r="N1038" s="49">
        <v>0</v>
      </c>
      <c r="O1038" s="49">
        <v>0</v>
      </c>
      <c r="P1038" s="49">
        <f t="shared" si="163"/>
        <v>6947249.1600000001</v>
      </c>
      <c r="Q1038" s="49">
        <f t="shared" si="162"/>
        <v>1105.0884675341201</v>
      </c>
      <c r="R1038" s="49">
        <v>17870.05</v>
      </c>
      <c r="S1038" s="62">
        <v>43465</v>
      </c>
    </row>
    <row r="1039" spans="1:19" s="199" customFormat="1" hidden="1" x14ac:dyDescent="0.25">
      <c r="A1039" s="40">
        <v>438</v>
      </c>
      <c r="B1039" s="57" t="s">
        <v>722</v>
      </c>
      <c r="C1039" s="58">
        <v>1979</v>
      </c>
      <c r="D1039" s="40">
        <v>0</v>
      </c>
      <c r="E1039" s="59" t="s">
        <v>1514</v>
      </c>
      <c r="F1039" s="124" t="s">
        <v>66</v>
      </c>
      <c r="G1039" s="40">
        <v>5</v>
      </c>
      <c r="H1039" s="40">
        <v>4</v>
      </c>
      <c r="I1039" s="60">
        <v>2932</v>
      </c>
      <c r="J1039" s="60">
        <v>2582.6</v>
      </c>
      <c r="K1039" s="61">
        <v>291</v>
      </c>
      <c r="L1039" s="1">
        <v>17789070.940000001</v>
      </c>
      <c r="M1039" s="49">
        <v>0</v>
      </c>
      <c r="N1039" s="49">
        <v>0</v>
      </c>
      <c r="O1039" s="49">
        <v>0</v>
      </c>
      <c r="P1039" s="49">
        <f t="shared" si="163"/>
        <v>17789070.940000001</v>
      </c>
      <c r="Q1039" s="49">
        <f t="shared" si="162"/>
        <v>6888.0472934252311</v>
      </c>
      <c r="R1039" s="49">
        <v>17870.05</v>
      </c>
      <c r="S1039" s="62">
        <v>43465</v>
      </c>
    </row>
    <row r="1040" spans="1:19" s="199" customFormat="1" hidden="1" x14ac:dyDescent="0.25">
      <c r="A1040" s="40">
        <v>439</v>
      </c>
      <c r="B1040" s="57" t="s">
        <v>723</v>
      </c>
      <c r="C1040" s="58">
        <v>1978</v>
      </c>
      <c r="D1040" s="40">
        <v>0</v>
      </c>
      <c r="E1040" s="59" t="s">
        <v>1514</v>
      </c>
      <c r="F1040" s="124" t="s">
        <v>66</v>
      </c>
      <c r="G1040" s="40">
        <v>5</v>
      </c>
      <c r="H1040" s="40">
        <v>8</v>
      </c>
      <c r="I1040" s="60">
        <v>5838.3</v>
      </c>
      <c r="J1040" s="60">
        <v>5135.8</v>
      </c>
      <c r="K1040" s="61">
        <v>423</v>
      </c>
      <c r="L1040" s="1">
        <v>28478450.93</v>
      </c>
      <c r="M1040" s="49">
        <v>0</v>
      </c>
      <c r="N1040" s="49">
        <v>0</v>
      </c>
      <c r="O1040" s="49">
        <v>0</v>
      </c>
      <c r="P1040" s="49">
        <f t="shared" si="163"/>
        <v>28478450.93</v>
      </c>
      <c r="Q1040" s="49">
        <f t="shared" si="162"/>
        <v>5545.085659488298</v>
      </c>
      <c r="R1040" s="49">
        <v>17870.05</v>
      </c>
      <c r="S1040" s="62">
        <v>43465</v>
      </c>
    </row>
    <row r="1041" spans="1:19" s="199" customFormat="1" hidden="1" x14ac:dyDescent="0.25">
      <c r="A1041" s="40">
        <v>440</v>
      </c>
      <c r="B1041" s="57" t="s">
        <v>1383</v>
      </c>
      <c r="C1041" s="153">
        <v>1985</v>
      </c>
      <c r="D1041" s="40">
        <v>0</v>
      </c>
      <c r="E1041" s="59" t="s">
        <v>1514</v>
      </c>
      <c r="F1041" s="121" t="s">
        <v>66</v>
      </c>
      <c r="G1041" s="121" t="s">
        <v>1457</v>
      </c>
      <c r="H1041" s="121" t="s">
        <v>1460</v>
      </c>
      <c r="I1041" s="122">
        <v>4734.8999999999996</v>
      </c>
      <c r="J1041" s="122">
        <v>4032.4</v>
      </c>
      <c r="K1041" s="121">
        <v>176</v>
      </c>
      <c r="L1041" s="1">
        <v>4689200.37</v>
      </c>
      <c r="M1041" s="49">
        <v>0</v>
      </c>
      <c r="N1041" s="49">
        <v>0</v>
      </c>
      <c r="O1041" s="49">
        <v>0</v>
      </c>
      <c r="P1041" s="49">
        <f t="shared" si="163"/>
        <v>4689200.37</v>
      </c>
      <c r="Q1041" s="49">
        <f t="shared" si="162"/>
        <v>1162.8807583573059</v>
      </c>
      <c r="R1041" s="96">
        <v>19740.84</v>
      </c>
      <c r="S1041" s="62">
        <v>43465</v>
      </c>
    </row>
    <row r="1042" spans="1:19" s="199" customFormat="1" hidden="1" x14ac:dyDescent="0.25">
      <c r="A1042" s="40">
        <v>441</v>
      </c>
      <c r="B1042" s="57" t="s">
        <v>1384</v>
      </c>
      <c r="C1042" s="153">
        <v>1987</v>
      </c>
      <c r="D1042" s="40">
        <v>0</v>
      </c>
      <c r="E1042" s="59" t="s">
        <v>1514</v>
      </c>
      <c r="F1042" s="121" t="s">
        <v>66</v>
      </c>
      <c r="G1042" s="121" t="s">
        <v>1457</v>
      </c>
      <c r="H1042" s="121" t="s">
        <v>1466</v>
      </c>
      <c r="I1042" s="122">
        <v>11783.6</v>
      </c>
      <c r="J1042" s="122">
        <v>10076.299999999999</v>
      </c>
      <c r="K1042" s="121">
        <v>402</v>
      </c>
      <c r="L1042" s="1">
        <v>11644057.800000001</v>
      </c>
      <c r="M1042" s="49">
        <v>0</v>
      </c>
      <c r="N1042" s="49">
        <v>0</v>
      </c>
      <c r="O1042" s="49">
        <v>0</v>
      </c>
      <c r="P1042" s="49">
        <f t="shared" si="163"/>
        <v>11644057.800000001</v>
      </c>
      <c r="Q1042" s="49">
        <f t="shared" si="162"/>
        <v>1155.5886386868196</v>
      </c>
      <c r="R1042" s="96">
        <v>19740.84</v>
      </c>
      <c r="S1042" s="62">
        <v>43465</v>
      </c>
    </row>
    <row r="1043" spans="1:19" s="199" customFormat="1" hidden="1" x14ac:dyDescent="0.25">
      <c r="A1043" s="40">
        <v>442</v>
      </c>
      <c r="B1043" s="57" t="s">
        <v>1385</v>
      </c>
      <c r="C1043" s="153">
        <v>1991</v>
      </c>
      <c r="D1043" s="40">
        <v>0</v>
      </c>
      <c r="E1043" s="59" t="s">
        <v>1514</v>
      </c>
      <c r="F1043" s="121" t="s">
        <v>66</v>
      </c>
      <c r="G1043" s="121" t="s">
        <v>1457</v>
      </c>
      <c r="H1043" s="121" t="s">
        <v>1466</v>
      </c>
      <c r="I1043" s="122">
        <v>14921.6</v>
      </c>
      <c r="J1043" s="122">
        <v>13077.1</v>
      </c>
      <c r="K1043" s="121">
        <v>508</v>
      </c>
      <c r="L1043" s="1">
        <v>11944388.060000001</v>
      </c>
      <c r="M1043" s="49">
        <v>0</v>
      </c>
      <c r="N1043" s="49">
        <v>0</v>
      </c>
      <c r="O1043" s="49">
        <v>0</v>
      </c>
      <c r="P1043" s="49">
        <f t="shared" si="163"/>
        <v>11944388.060000001</v>
      </c>
      <c r="Q1043" s="49">
        <f t="shared" si="162"/>
        <v>913.38202353732868</v>
      </c>
      <c r="R1043" s="96">
        <v>19740.84</v>
      </c>
      <c r="S1043" s="62">
        <v>43465</v>
      </c>
    </row>
    <row r="1044" spans="1:19" s="199" customFormat="1" hidden="1" x14ac:dyDescent="0.25">
      <c r="A1044" s="40">
        <v>443</v>
      </c>
      <c r="B1044" s="57" t="s">
        <v>1386</v>
      </c>
      <c r="C1044" s="153">
        <v>1992</v>
      </c>
      <c r="D1044" s="40">
        <v>0</v>
      </c>
      <c r="E1044" s="59" t="s">
        <v>1514</v>
      </c>
      <c r="F1044" s="121" t="s">
        <v>66</v>
      </c>
      <c r="G1044" s="121" t="s">
        <v>1457</v>
      </c>
      <c r="H1044" s="121" t="s">
        <v>1464</v>
      </c>
      <c r="I1044" s="122">
        <v>10854.2</v>
      </c>
      <c r="J1044" s="122">
        <v>9241.4</v>
      </c>
      <c r="K1044" s="121">
        <v>416</v>
      </c>
      <c r="L1044" s="1">
        <v>9562301.9499999993</v>
      </c>
      <c r="M1044" s="49">
        <v>0</v>
      </c>
      <c r="N1044" s="49">
        <v>0</v>
      </c>
      <c r="O1044" s="49">
        <v>0</v>
      </c>
      <c r="P1044" s="49">
        <f t="shared" si="163"/>
        <v>9562301.9499999993</v>
      </c>
      <c r="Q1044" s="49">
        <f t="shared" si="162"/>
        <v>1034.724386997641</v>
      </c>
      <c r="R1044" s="96">
        <v>19740.84</v>
      </c>
      <c r="S1044" s="62">
        <v>43465</v>
      </c>
    </row>
    <row r="1045" spans="1:19" s="199" customFormat="1" hidden="1" x14ac:dyDescent="0.25">
      <c r="A1045" s="40">
        <v>444</v>
      </c>
      <c r="B1045" s="57" t="s">
        <v>1387</v>
      </c>
      <c r="C1045" s="153">
        <v>1987</v>
      </c>
      <c r="D1045" s="40">
        <v>0</v>
      </c>
      <c r="E1045" s="59" t="s">
        <v>1514</v>
      </c>
      <c r="F1045" s="121" t="s">
        <v>28</v>
      </c>
      <c r="G1045" s="121" t="s">
        <v>1457</v>
      </c>
      <c r="H1045" s="121" t="s">
        <v>1464</v>
      </c>
      <c r="I1045" s="122">
        <v>11225.35</v>
      </c>
      <c r="J1045" s="122">
        <v>9772.5</v>
      </c>
      <c r="K1045" s="121">
        <v>399</v>
      </c>
      <c r="L1045" s="1">
        <v>9260469.6199999992</v>
      </c>
      <c r="M1045" s="49">
        <v>0</v>
      </c>
      <c r="N1045" s="49">
        <v>0</v>
      </c>
      <c r="O1045" s="49">
        <v>0</v>
      </c>
      <c r="P1045" s="49">
        <f t="shared" si="163"/>
        <v>9260469.6199999992</v>
      </c>
      <c r="Q1045" s="49">
        <f t="shared" si="162"/>
        <v>947.60497518546936</v>
      </c>
      <c r="R1045" s="49">
        <v>19736.97</v>
      </c>
      <c r="S1045" s="62">
        <v>43465</v>
      </c>
    </row>
    <row r="1046" spans="1:19" s="199" customFormat="1" hidden="1" x14ac:dyDescent="0.25">
      <c r="A1046" s="40">
        <v>445</v>
      </c>
      <c r="B1046" s="57" t="s">
        <v>1388</v>
      </c>
      <c r="C1046" s="153">
        <v>1986</v>
      </c>
      <c r="D1046" s="40">
        <v>0</v>
      </c>
      <c r="E1046" s="59" t="s">
        <v>1514</v>
      </c>
      <c r="F1046" s="121" t="s">
        <v>66</v>
      </c>
      <c r="G1046" s="121" t="s">
        <v>1457</v>
      </c>
      <c r="H1046" s="121" t="s">
        <v>1464</v>
      </c>
      <c r="I1046" s="122">
        <v>11207.5</v>
      </c>
      <c r="J1046" s="122">
        <v>9618.1</v>
      </c>
      <c r="K1046" s="121">
        <v>438</v>
      </c>
      <c r="L1046" s="1">
        <v>9136269.8599999994</v>
      </c>
      <c r="M1046" s="49">
        <v>0</v>
      </c>
      <c r="N1046" s="49">
        <v>0</v>
      </c>
      <c r="O1046" s="49">
        <v>0</v>
      </c>
      <c r="P1046" s="49">
        <f t="shared" si="163"/>
        <v>9136269.8599999994</v>
      </c>
      <c r="Q1046" s="49">
        <f t="shared" si="162"/>
        <v>949.90381260332072</v>
      </c>
      <c r="R1046" s="96">
        <v>19740.84</v>
      </c>
      <c r="S1046" s="62">
        <v>43465</v>
      </c>
    </row>
    <row r="1047" spans="1:19" s="199" customFormat="1" hidden="1" x14ac:dyDescent="0.25">
      <c r="A1047" s="40">
        <v>446</v>
      </c>
      <c r="B1047" s="92" t="s">
        <v>1031</v>
      </c>
      <c r="C1047" s="153">
        <v>1980</v>
      </c>
      <c r="D1047" s="41">
        <v>0</v>
      </c>
      <c r="E1047" s="59" t="s">
        <v>1514</v>
      </c>
      <c r="F1047" s="121" t="s">
        <v>66</v>
      </c>
      <c r="G1047" s="121">
        <v>5</v>
      </c>
      <c r="H1047" s="121">
        <v>10</v>
      </c>
      <c r="I1047" s="122">
        <v>8413</v>
      </c>
      <c r="J1047" s="122">
        <v>7697.3</v>
      </c>
      <c r="K1047" s="121">
        <v>390</v>
      </c>
      <c r="L1047" s="1">
        <v>12791032.369999999</v>
      </c>
      <c r="M1047" s="49">
        <v>0</v>
      </c>
      <c r="N1047" s="49">
        <v>0</v>
      </c>
      <c r="O1047" s="49">
        <v>0</v>
      </c>
      <c r="P1047" s="49">
        <f t="shared" si="163"/>
        <v>12791032.369999999</v>
      </c>
      <c r="Q1047" s="49">
        <f t="shared" si="162"/>
        <v>1661.7557286321176</v>
      </c>
      <c r="R1047" s="49">
        <v>17870.05</v>
      </c>
      <c r="S1047" s="62">
        <v>43465</v>
      </c>
    </row>
    <row r="1048" spans="1:19" s="199" customFormat="1" hidden="1" x14ac:dyDescent="0.25">
      <c r="A1048" s="40">
        <v>447</v>
      </c>
      <c r="B1048" s="57" t="s">
        <v>1389</v>
      </c>
      <c r="C1048" s="153">
        <v>1987</v>
      </c>
      <c r="D1048" s="40">
        <v>0</v>
      </c>
      <c r="E1048" s="59" t="s">
        <v>1514</v>
      </c>
      <c r="F1048" s="121" t="s">
        <v>66</v>
      </c>
      <c r="G1048" s="121" t="s">
        <v>1457</v>
      </c>
      <c r="H1048" s="121" t="s">
        <v>1460</v>
      </c>
      <c r="I1048" s="122">
        <v>4772.7</v>
      </c>
      <c r="J1048" s="122">
        <v>3797.3</v>
      </c>
      <c r="K1048" s="121">
        <v>152</v>
      </c>
      <c r="L1048" s="1">
        <v>4743477.8099999996</v>
      </c>
      <c r="M1048" s="49">
        <v>0</v>
      </c>
      <c r="N1048" s="49">
        <v>0</v>
      </c>
      <c r="O1048" s="49">
        <v>0</v>
      </c>
      <c r="P1048" s="49">
        <f t="shared" si="163"/>
        <v>4743477.8099999996</v>
      </c>
      <c r="Q1048" s="49">
        <f t="shared" ref="Q1048:Q1054" si="164">L1048/J1048</f>
        <v>1249.1712032233427</v>
      </c>
      <c r="R1048" s="96">
        <v>19740.84</v>
      </c>
      <c r="S1048" s="62">
        <v>43465</v>
      </c>
    </row>
    <row r="1049" spans="1:19" s="199" customFormat="1" hidden="1" x14ac:dyDescent="0.25">
      <c r="A1049" s="40">
        <v>448</v>
      </c>
      <c r="B1049" s="57" t="s">
        <v>724</v>
      </c>
      <c r="C1049" s="58">
        <v>1981</v>
      </c>
      <c r="D1049" s="40">
        <v>0</v>
      </c>
      <c r="E1049" s="59" t="s">
        <v>1514</v>
      </c>
      <c r="F1049" s="124" t="s">
        <v>28</v>
      </c>
      <c r="G1049" s="40">
        <v>9</v>
      </c>
      <c r="H1049" s="40">
        <v>1</v>
      </c>
      <c r="I1049" s="60">
        <v>2758.4</v>
      </c>
      <c r="J1049" s="60">
        <v>2404.6</v>
      </c>
      <c r="K1049" s="61">
        <v>102</v>
      </c>
      <c r="L1049" s="1">
        <v>15279256.83</v>
      </c>
      <c r="M1049" s="49">
        <v>0</v>
      </c>
      <c r="N1049" s="49">
        <v>0</v>
      </c>
      <c r="O1049" s="49">
        <v>0</v>
      </c>
      <c r="P1049" s="49">
        <f t="shared" si="163"/>
        <v>15279256.83</v>
      </c>
      <c r="Q1049" s="49">
        <f t="shared" si="164"/>
        <v>6354.1781710055729</v>
      </c>
      <c r="R1049" s="49">
        <v>19736.97</v>
      </c>
      <c r="S1049" s="62">
        <v>43465</v>
      </c>
    </row>
    <row r="1050" spans="1:19" s="199" customFormat="1" hidden="1" x14ac:dyDescent="0.25">
      <c r="A1050" s="40">
        <v>449</v>
      </c>
      <c r="B1050" s="57" t="s">
        <v>725</v>
      </c>
      <c r="C1050" s="58">
        <v>1980</v>
      </c>
      <c r="D1050" s="40">
        <v>0</v>
      </c>
      <c r="E1050" s="59" t="s">
        <v>1514</v>
      </c>
      <c r="F1050" s="124" t="s">
        <v>66</v>
      </c>
      <c r="G1050" s="40">
        <v>5</v>
      </c>
      <c r="H1050" s="40">
        <v>8</v>
      </c>
      <c r="I1050" s="60">
        <v>7513.7</v>
      </c>
      <c r="J1050" s="60">
        <v>6665</v>
      </c>
      <c r="K1050" s="61">
        <v>263</v>
      </c>
      <c r="L1050" s="1">
        <v>42474042.329999998</v>
      </c>
      <c r="M1050" s="49">
        <v>0</v>
      </c>
      <c r="N1050" s="49">
        <v>0</v>
      </c>
      <c r="O1050" s="49">
        <v>0</v>
      </c>
      <c r="P1050" s="49">
        <f t="shared" si="163"/>
        <v>42474042.329999998</v>
      </c>
      <c r="Q1050" s="49">
        <f t="shared" si="164"/>
        <v>6372.6995243810952</v>
      </c>
      <c r="R1050" s="49">
        <v>17870.05</v>
      </c>
      <c r="S1050" s="62">
        <v>43465</v>
      </c>
    </row>
    <row r="1051" spans="1:19" s="199" customFormat="1" hidden="1" x14ac:dyDescent="0.25">
      <c r="A1051" s="40">
        <v>450</v>
      </c>
      <c r="B1051" s="57" t="s">
        <v>726</v>
      </c>
      <c r="C1051" s="58">
        <v>1981</v>
      </c>
      <c r="D1051" s="40">
        <v>0</v>
      </c>
      <c r="E1051" s="59" t="s">
        <v>1514</v>
      </c>
      <c r="F1051" s="124" t="s">
        <v>28</v>
      </c>
      <c r="G1051" s="40">
        <v>9</v>
      </c>
      <c r="H1051" s="40">
        <v>1</v>
      </c>
      <c r="I1051" s="60">
        <v>2309.1</v>
      </c>
      <c r="J1051" s="60">
        <v>1981</v>
      </c>
      <c r="K1051" s="61">
        <v>122</v>
      </c>
      <c r="L1051" s="49">
        <v>2262249.54</v>
      </c>
      <c r="M1051" s="49">
        <v>0</v>
      </c>
      <c r="N1051" s="49">
        <v>0</v>
      </c>
      <c r="O1051" s="49">
        <v>0</v>
      </c>
      <c r="P1051" s="49">
        <f t="shared" si="163"/>
        <v>2262249.54</v>
      </c>
      <c r="Q1051" s="49">
        <f t="shared" si="164"/>
        <v>1141.9735184250378</v>
      </c>
      <c r="R1051" s="49">
        <v>19736.97</v>
      </c>
      <c r="S1051" s="62">
        <v>43465</v>
      </c>
    </row>
    <row r="1052" spans="1:19" s="199" customFormat="1" hidden="1" x14ac:dyDescent="0.25">
      <c r="A1052" s="40">
        <v>451</v>
      </c>
      <c r="B1052" s="57" t="s">
        <v>727</v>
      </c>
      <c r="C1052" s="58">
        <v>1981</v>
      </c>
      <c r="D1052" s="40">
        <v>0</v>
      </c>
      <c r="E1052" s="59" t="s">
        <v>1514</v>
      </c>
      <c r="F1052" s="124" t="s">
        <v>28</v>
      </c>
      <c r="G1052" s="40">
        <v>9</v>
      </c>
      <c r="H1052" s="40">
        <v>1</v>
      </c>
      <c r="I1052" s="60">
        <v>2661.4</v>
      </c>
      <c r="J1052" s="60">
        <v>1965.3</v>
      </c>
      <c r="K1052" s="61">
        <v>99</v>
      </c>
      <c r="L1052" s="49">
        <v>5143965.7699999996</v>
      </c>
      <c r="M1052" s="49">
        <v>0</v>
      </c>
      <c r="N1052" s="49">
        <v>0</v>
      </c>
      <c r="O1052" s="49">
        <f t="shared" ref="O1052" si="165">ROUND(L1052*0.045,2)</f>
        <v>231478.46</v>
      </c>
      <c r="P1052" s="49">
        <f t="shared" si="163"/>
        <v>4912487.3099999996</v>
      </c>
      <c r="Q1052" s="49">
        <f t="shared" si="164"/>
        <v>2617.3946827456366</v>
      </c>
      <c r="R1052" s="49">
        <v>19736.97</v>
      </c>
      <c r="S1052" s="62">
        <v>43465</v>
      </c>
    </row>
    <row r="1053" spans="1:19" s="199" customFormat="1" hidden="1" x14ac:dyDescent="0.25">
      <c r="A1053" s="40">
        <v>452</v>
      </c>
      <c r="B1053" s="57" t="s">
        <v>1390</v>
      </c>
      <c r="C1053" s="121" t="s">
        <v>1455</v>
      </c>
      <c r="D1053" s="40">
        <v>0</v>
      </c>
      <c r="E1053" s="59" t="s">
        <v>1514</v>
      </c>
      <c r="F1053" s="121" t="s">
        <v>28</v>
      </c>
      <c r="G1053" s="121" t="s">
        <v>1457</v>
      </c>
      <c r="H1053" s="121" t="s">
        <v>1458</v>
      </c>
      <c r="I1053" s="122">
        <v>5122.8</v>
      </c>
      <c r="J1053" s="122">
        <v>4079.17</v>
      </c>
      <c r="K1053" s="121">
        <v>241</v>
      </c>
      <c r="L1053" s="49">
        <v>2327072.34</v>
      </c>
      <c r="M1053" s="49">
        <v>0</v>
      </c>
      <c r="N1053" s="49">
        <v>0</v>
      </c>
      <c r="O1053" s="49">
        <v>0</v>
      </c>
      <c r="P1053" s="49">
        <f t="shared" si="163"/>
        <v>2327072.34</v>
      </c>
      <c r="Q1053" s="49">
        <f t="shared" si="164"/>
        <v>570.4769205500138</v>
      </c>
      <c r="R1053" s="49">
        <v>19736.97</v>
      </c>
      <c r="S1053" s="62">
        <v>43465</v>
      </c>
    </row>
    <row r="1054" spans="1:19" s="3" customFormat="1" hidden="1" x14ac:dyDescent="0.25">
      <c r="A1054" s="53"/>
      <c r="B1054" s="55" t="s">
        <v>405</v>
      </c>
      <c r="C1054" s="55"/>
      <c r="D1054" s="40"/>
      <c r="E1054" s="41"/>
      <c r="F1054" s="40"/>
      <c r="G1054" s="40"/>
      <c r="H1054" s="40"/>
      <c r="I1054" s="48">
        <f t="shared" ref="I1054:P1054" si="166">ROUND(SUM(I922:I1053),2)</f>
        <v>916753.82</v>
      </c>
      <c r="J1054" s="48">
        <f t="shared" si="166"/>
        <v>757401.47</v>
      </c>
      <c r="K1054" s="154">
        <f t="shared" si="166"/>
        <v>37106</v>
      </c>
      <c r="L1054" s="48">
        <f t="shared" si="166"/>
        <v>1749832849.5699999</v>
      </c>
      <c r="M1054" s="48">
        <f t="shared" si="166"/>
        <v>0</v>
      </c>
      <c r="N1054" s="48">
        <f t="shared" si="166"/>
        <v>0</v>
      </c>
      <c r="O1054" s="48">
        <f t="shared" si="166"/>
        <v>231478.46</v>
      </c>
      <c r="P1054" s="48">
        <f t="shared" si="166"/>
        <v>1749601371.1099999</v>
      </c>
      <c r="Q1054" s="48">
        <f t="shared" si="164"/>
        <v>2310.3108706271723</v>
      </c>
      <c r="R1054" s="49"/>
      <c r="S1054" s="40"/>
    </row>
    <row r="1055" spans="1:19" s="3" customFormat="1" hidden="1" x14ac:dyDescent="0.25">
      <c r="A1055" s="40"/>
      <c r="B1055" s="55" t="s">
        <v>25</v>
      </c>
      <c r="C1055" s="55"/>
      <c r="D1055" s="40"/>
      <c r="E1055" s="41"/>
      <c r="F1055" s="40"/>
      <c r="G1055" s="40"/>
      <c r="H1055" s="40"/>
      <c r="I1055" s="40"/>
      <c r="J1055" s="40"/>
      <c r="K1055" s="40"/>
      <c r="L1055" s="49"/>
      <c r="M1055" s="49"/>
      <c r="N1055" s="49"/>
      <c r="O1055" s="49"/>
      <c r="P1055" s="49"/>
      <c r="Q1055" s="49"/>
      <c r="R1055" s="49"/>
      <c r="S1055" s="40"/>
    </row>
    <row r="1056" spans="1:19" s="199" customFormat="1" hidden="1" x14ac:dyDescent="0.25">
      <c r="A1056" s="37">
        <v>453</v>
      </c>
      <c r="B1056" s="57" t="s">
        <v>728</v>
      </c>
      <c r="C1056" s="58">
        <v>1982</v>
      </c>
      <c r="D1056" s="40">
        <v>0</v>
      </c>
      <c r="E1056" s="59" t="s">
        <v>1514</v>
      </c>
      <c r="F1056" s="124" t="s">
        <v>28</v>
      </c>
      <c r="G1056" s="40">
        <v>2</v>
      </c>
      <c r="H1056" s="40">
        <v>2</v>
      </c>
      <c r="I1056" s="60">
        <v>785.4</v>
      </c>
      <c r="J1056" s="60">
        <v>723.9</v>
      </c>
      <c r="K1056" s="61">
        <v>34</v>
      </c>
      <c r="L1056" s="49">
        <v>4062124.59</v>
      </c>
      <c r="M1056" s="49">
        <v>0</v>
      </c>
      <c r="N1056" s="49">
        <f>ROUND(L1056*10%,2)</f>
        <v>406212.46</v>
      </c>
      <c r="O1056" s="49">
        <v>0</v>
      </c>
      <c r="P1056" s="49">
        <f t="shared" ref="P1056:P1080" si="167">L1056-(M1056+N1056+O1056)</f>
        <v>3655912.13</v>
      </c>
      <c r="Q1056" s="49">
        <v>4342.3799834231249</v>
      </c>
      <c r="R1056" s="49">
        <v>16373.82</v>
      </c>
      <c r="S1056" s="62">
        <v>43465</v>
      </c>
    </row>
    <row r="1057" spans="1:19" s="199" customFormat="1" hidden="1" x14ac:dyDescent="0.25">
      <c r="A1057" s="37">
        <v>454</v>
      </c>
      <c r="B1057" s="57" t="s">
        <v>729</v>
      </c>
      <c r="C1057" s="58">
        <v>1979</v>
      </c>
      <c r="D1057" s="40">
        <v>0</v>
      </c>
      <c r="E1057" s="59" t="s">
        <v>1514</v>
      </c>
      <c r="F1057" s="124" t="s">
        <v>28</v>
      </c>
      <c r="G1057" s="40">
        <v>5</v>
      </c>
      <c r="H1057" s="40">
        <v>4</v>
      </c>
      <c r="I1057" s="60">
        <v>3557</v>
      </c>
      <c r="J1057" s="60">
        <v>2731.7</v>
      </c>
      <c r="K1057" s="61">
        <v>174</v>
      </c>
      <c r="L1057" s="49">
        <v>30093560.100000001</v>
      </c>
      <c r="M1057" s="49">
        <v>0</v>
      </c>
      <c r="N1057" s="49">
        <v>0</v>
      </c>
      <c r="O1057" s="49">
        <v>0</v>
      </c>
      <c r="P1057" s="49">
        <f t="shared" si="167"/>
        <v>30093560.100000001</v>
      </c>
      <c r="Q1057" s="49">
        <v>4342.3799834231249</v>
      </c>
      <c r="R1057" s="49">
        <v>16373.82</v>
      </c>
      <c r="S1057" s="62">
        <v>43465</v>
      </c>
    </row>
    <row r="1058" spans="1:19" s="199" customFormat="1" hidden="1" x14ac:dyDescent="0.25">
      <c r="A1058" s="37">
        <v>455</v>
      </c>
      <c r="B1058" s="92" t="s">
        <v>30</v>
      </c>
      <c r="C1058" s="93">
        <v>1980</v>
      </c>
      <c r="D1058" s="41">
        <v>0</v>
      </c>
      <c r="E1058" s="59" t="s">
        <v>1514</v>
      </c>
      <c r="F1058" s="1" t="s">
        <v>28</v>
      </c>
      <c r="G1058" s="41">
        <v>5</v>
      </c>
      <c r="H1058" s="41">
        <v>6</v>
      </c>
      <c r="I1058" s="94">
        <v>4562</v>
      </c>
      <c r="J1058" s="94">
        <v>3132.3</v>
      </c>
      <c r="K1058" s="95">
        <v>192</v>
      </c>
      <c r="L1058" s="96">
        <v>9155632.0199999996</v>
      </c>
      <c r="M1058" s="49">
        <v>0</v>
      </c>
      <c r="N1058" s="49">
        <v>0</v>
      </c>
      <c r="O1058" s="49">
        <v>0</v>
      </c>
      <c r="P1058" s="49">
        <f t="shared" si="167"/>
        <v>9155632.0199999996</v>
      </c>
      <c r="Q1058" s="49">
        <v>4342.3799834231249</v>
      </c>
      <c r="R1058" s="49">
        <v>16373.82</v>
      </c>
      <c r="S1058" s="62">
        <v>43465</v>
      </c>
    </row>
    <row r="1059" spans="1:19" s="199" customFormat="1" hidden="1" x14ac:dyDescent="0.25">
      <c r="A1059" s="37">
        <v>456</v>
      </c>
      <c r="B1059" s="92" t="s">
        <v>31</v>
      </c>
      <c r="C1059" s="93">
        <v>1976</v>
      </c>
      <c r="D1059" s="41">
        <v>0</v>
      </c>
      <c r="E1059" s="59" t="s">
        <v>1514</v>
      </c>
      <c r="F1059" s="1" t="s">
        <v>28</v>
      </c>
      <c r="G1059" s="41">
        <v>5</v>
      </c>
      <c r="H1059" s="41">
        <v>1</v>
      </c>
      <c r="I1059" s="94">
        <v>2262.3000000000002</v>
      </c>
      <c r="J1059" s="94">
        <v>575</v>
      </c>
      <c r="K1059" s="95">
        <v>106</v>
      </c>
      <c r="L1059" s="96">
        <v>433876</v>
      </c>
      <c r="M1059" s="49">
        <v>0</v>
      </c>
      <c r="N1059" s="49">
        <v>0</v>
      </c>
      <c r="O1059" s="49">
        <v>0</v>
      </c>
      <c r="P1059" s="49">
        <f t="shared" si="167"/>
        <v>433876</v>
      </c>
      <c r="Q1059" s="49">
        <v>4342.3799834231249</v>
      </c>
      <c r="R1059" s="49">
        <v>16373.82</v>
      </c>
      <c r="S1059" s="62">
        <v>43465</v>
      </c>
    </row>
    <row r="1060" spans="1:19" s="199" customFormat="1" hidden="1" x14ac:dyDescent="0.25">
      <c r="A1060" s="37">
        <v>457</v>
      </c>
      <c r="B1060" s="57" t="s">
        <v>730</v>
      </c>
      <c r="C1060" s="58">
        <v>1977</v>
      </c>
      <c r="D1060" s="40">
        <v>0</v>
      </c>
      <c r="E1060" s="59" t="s">
        <v>1514</v>
      </c>
      <c r="F1060" s="124" t="s">
        <v>28</v>
      </c>
      <c r="G1060" s="40">
        <v>5</v>
      </c>
      <c r="H1060" s="40">
        <v>4</v>
      </c>
      <c r="I1060" s="60">
        <v>2999.7</v>
      </c>
      <c r="J1060" s="60">
        <v>2705.5</v>
      </c>
      <c r="K1060" s="61">
        <v>126</v>
      </c>
      <c r="L1060" s="49">
        <v>12687121.02</v>
      </c>
      <c r="M1060" s="49">
        <v>0</v>
      </c>
      <c r="N1060" s="49">
        <v>0</v>
      </c>
      <c r="O1060" s="49">
        <v>0</v>
      </c>
      <c r="P1060" s="49">
        <f t="shared" si="167"/>
        <v>12687121.02</v>
      </c>
      <c r="Q1060" s="49">
        <v>4342.3799834231249</v>
      </c>
      <c r="R1060" s="49">
        <v>16373.82</v>
      </c>
      <c r="S1060" s="62">
        <v>43465</v>
      </c>
    </row>
    <row r="1061" spans="1:19" s="199" customFormat="1" hidden="1" x14ac:dyDescent="0.25">
      <c r="A1061" s="37">
        <v>458</v>
      </c>
      <c r="B1061" s="57" t="s">
        <v>731</v>
      </c>
      <c r="C1061" s="58">
        <v>1975</v>
      </c>
      <c r="D1061" s="40">
        <v>0</v>
      </c>
      <c r="E1061" s="59" t="s">
        <v>1514</v>
      </c>
      <c r="F1061" s="124" t="s">
        <v>28</v>
      </c>
      <c r="G1061" s="40">
        <v>3</v>
      </c>
      <c r="H1061" s="40">
        <v>3</v>
      </c>
      <c r="I1061" s="60">
        <v>1485.3</v>
      </c>
      <c r="J1061" s="60">
        <v>1376</v>
      </c>
      <c r="K1061" s="61">
        <v>53</v>
      </c>
      <c r="L1061" s="49">
        <v>1143183.25</v>
      </c>
      <c r="M1061" s="49">
        <v>0</v>
      </c>
      <c r="N1061" s="49">
        <v>0</v>
      </c>
      <c r="O1061" s="49">
        <v>0</v>
      </c>
      <c r="P1061" s="49">
        <f t="shared" si="167"/>
        <v>1143183.25</v>
      </c>
      <c r="Q1061" s="49">
        <v>4342.3799834231249</v>
      </c>
      <c r="R1061" s="49">
        <v>16373.82</v>
      </c>
      <c r="S1061" s="62">
        <v>43465</v>
      </c>
    </row>
    <row r="1062" spans="1:19" s="199" customFormat="1" hidden="1" x14ac:dyDescent="0.25">
      <c r="A1062" s="37">
        <v>459</v>
      </c>
      <c r="B1062" s="57" t="s">
        <v>32</v>
      </c>
      <c r="C1062" s="93">
        <v>1974</v>
      </c>
      <c r="D1062" s="41">
        <v>0</v>
      </c>
      <c r="E1062" s="59" t="s">
        <v>1514</v>
      </c>
      <c r="F1062" s="1" t="s">
        <v>28</v>
      </c>
      <c r="G1062" s="41">
        <v>3</v>
      </c>
      <c r="H1062" s="41">
        <v>3</v>
      </c>
      <c r="I1062" s="94">
        <v>1476.8</v>
      </c>
      <c r="J1062" s="94">
        <v>1322</v>
      </c>
      <c r="K1062" s="95">
        <v>80</v>
      </c>
      <c r="L1062" s="96">
        <v>4476833.26</v>
      </c>
      <c r="M1062" s="49">
        <v>0</v>
      </c>
      <c r="N1062" s="49">
        <v>0</v>
      </c>
      <c r="O1062" s="49">
        <v>0</v>
      </c>
      <c r="P1062" s="49">
        <f t="shared" si="167"/>
        <v>4476833.26</v>
      </c>
      <c r="Q1062" s="49">
        <v>4342.3799834231249</v>
      </c>
      <c r="R1062" s="49">
        <v>16373.82</v>
      </c>
      <c r="S1062" s="62">
        <v>43465</v>
      </c>
    </row>
    <row r="1063" spans="1:19" s="199" customFormat="1" hidden="1" x14ac:dyDescent="0.25">
      <c r="A1063" s="37">
        <v>460</v>
      </c>
      <c r="B1063" s="57" t="s">
        <v>33</v>
      </c>
      <c r="C1063" s="93">
        <v>1981</v>
      </c>
      <c r="D1063" s="41">
        <v>0</v>
      </c>
      <c r="E1063" s="59" t="s">
        <v>1514</v>
      </c>
      <c r="F1063" s="1" t="s">
        <v>28</v>
      </c>
      <c r="G1063" s="41">
        <v>2</v>
      </c>
      <c r="H1063" s="41">
        <v>2</v>
      </c>
      <c r="I1063" s="94">
        <v>779.3</v>
      </c>
      <c r="J1063" s="94">
        <v>763</v>
      </c>
      <c r="K1063" s="95">
        <v>40</v>
      </c>
      <c r="L1063" s="49">
        <v>4173643.2</v>
      </c>
      <c r="M1063" s="49">
        <v>0</v>
      </c>
      <c r="N1063" s="49">
        <v>0</v>
      </c>
      <c r="O1063" s="49">
        <v>0</v>
      </c>
      <c r="P1063" s="49">
        <f t="shared" si="167"/>
        <v>4173643.2</v>
      </c>
      <c r="Q1063" s="49">
        <f t="shared" ref="Q1063:Q1080" si="168">L1063/J1063</f>
        <v>5470.0435124508522</v>
      </c>
      <c r="R1063" s="49">
        <v>16373.82</v>
      </c>
      <c r="S1063" s="62">
        <v>43465</v>
      </c>
    </row>
    <row r="1064" spans="1:19" s="199" customFormat="1" hidden="1" x14ac:dyDescent="0.25">
      <c r="A1064" s="37">
        <v>461</v>
      </c>
      <c r="B1064" s="57" t="s">
        <v>732</v>
      </c>
      <c r="C1064" s="58">
        <v>1982</v>
      </c>
      <c r="D1064" s="40">
        <v>0</v>
      </c>
      <c r="E1064" s="59" t="s">
        <v>1514</v>
      </c>
      <c r="F1064" s="124" t="s">
        <v>28</v>
      </c>
      <c r="G1064" s="40">
        <v>5</v>
      </c>
      <c r="H1064" s="40">
        <v>4</v>
      </c>
      <c r="I1064" s="60">
        <v>2667</v>
      </c>
      <c r="J1064" s="60">
        <v>2366.85</v>
      </c>
      <c r="K1064" s="61">
        <v>147</v>
      </c>
      <c r="L1064" s="49">
        <v>21733865.969999999</v>
      </c>
      <c r="M1064" s="49">
        <v>0</v>
      </c>
      <c r="N1064" s="49">
        <v>0</v>
      </c>
      <c r="O1064" s="49">
        <v>0</v>
      </c>
      <c r="P1064" s="49">
        <f t="shared" si="167"/>
        <v>21733865.969999999</v>
      </c>
      <c r="Q1064" s="49">
        <f t="shared" si="168"/>
        <v>9182.6123201723804</v>
      </c>
      <c r="R1064" s="49">
        <v>16373.82</v>
      </c>
      <c r="S1064" s="62">
        <v>43465</v>
      </c>
    </row>
    <row r="1065" spans="1:19" s="199" customFormat="1" hidden="1" x14ac:dyDescent="0.25">
      <c r="A1065" s="37">
        <v>462</v>
      </c>
      <c r="B1065" s="57" t="s">
        <v>34</v>
      </c>
      <c r="C1065" s="121" t="s">
        <v>1471</v>
      </c>
      <c r="D1065" s="40">
        <v>0</v>
      </c>
      <c r="E1065" s="59" t="s">
        <v>1514</v>
      </c>
      <c r="F1065" s="121" t="s">
        <v>28</v>
      </c>
      <c r="G1065" s="121" t="s">
        <v>1460</v>
      </c>
      <c r="H1065" s="121" t="s">
        <v>1458</v>
      </c>
      <c r="I1065" s="122">
        <v>608.1</v>
      </c>
      <c r="J1065" s="122">
        <v>521</v>
      </c>
      <c r="K1065" s="121">
        <v>32</v>
      </c>
      <c r="L1065" s="49">
        <v>1751659.31</v>
      </c>
      <c r="M1065" s="49">
        <v>0</v>
      </c>
      <c r="N1065" s="49">
        <v>0</v>
      </c>
      <c r="O1065" s="49">
        <v>0</v>
      </c>
      <c r="P1065" s="49">
        <f t="shared" si="167"/>
        <v>1751659.31</v>
      </c>
      <c r="Q1065" s="49">
        <f t="shared" si="168"/>
        <v>3362.11</v>
      </c>
      <c r="R1065" s="49">
        <v>16373.82</v>
      </c>
      <c r="S1065" s="62">
        <v>43465</v>
      </c>
    </row>
    <row r="1066" spans="1:19" s="199" customFormat="1" hidden="1" x14ac:dyDescent="0.25">
      <c r="A1066" s="37">
        <v>463</v>
      </c>
      <c r="B1066" s="57" t="s">
        <v>733</v>
      </c>
      <c r="C1066" s="58">
        <v>1981</v>
      </c>
      <c r="D1066" s="40">
        <v>0</v>
      </c>
      <c r="E1066" s="59" t="s">
        <v>1514</v>
      </c>
      <c r="F1066" s="124" t="s">
        <v>28</v>
      </c>
      <c r="G1066" s="40">
        <v>3</v>
      </c>
      <c r="H1066" s="40">
        <v>2</v>
      </c>
      <c r="I1066" s="60">
        <v>1250</v>
      </c>
      <c r="J1066" s="60">
        <v>1064.5999999999999</v>
      </c>
      <c r="K1066" s="61">
        <v>70</v>
      </c>
      <c r="L1066" s="49">
        <v>6335245.5899999999</v>
      </c>
      <c r="M1066" s="49">
        <v>0</v>
      </c>
      <c r="N1066" s="49">
        <v>0</v>
      </c>
      <c r="O1066" s="49">
        <v>0</v>
      </c>
      <c r="P1066" s="49">
        <f t="shared" si="167"/>
        <v>6335245.5899999999</v>
      </c>
      <c r="Q1066" s="49">
        <f t="shared" si="168"/>
        <v>5950.8224591395829</v>
      </c>
      <c r="R1066" s="49">
        <v>16373.82</v>
      </c>
      <c r="S1066" s="62">
        <v>43465</v>
      </c>
    </row>
    <row r="1067" spans="1:19" s="199" customFormat="1" hidden="1" x14ac:dyDescent="0.25">
      <c r="A1067" s="37">
        <v>464</v>
      </c>
      <c r="B1067" s="57" t="s">
        <v>35</v>
      </c>
      <c r="C1067" s="93">
        <v>1969</v>
      </c>
      <c r="D1067" s="41">
        <v>0</v>
      </c>
      <c r="E1067" s="59" t="s">
        <v>1514</v>
      </c>
      <c r="F1067" s="1" t="s">
        <v>28</v>
      </c>
      <c r="G1067" s="41">
        <v>3</v>
      </c>
      <c r="H1067" s="41">
        <v>3</v>
      </c>
      <c r="I1067" s="94">
        <v>1486.8</v>
      </c>
      <c r="J1067" s="94">
        <v>1365</v>
      </c>
      <c r="K1067" s="95">
        <v>101</v>
      </c>
      <c r="L1067" s="96">
        <v>6540131.7000000002</v>
      </c>
      <c r="M1067" s="49">
        <v>0</v>
      </c>
      <c r="N1067" s="49">
        <v>0</v>
      </c>
      <c r="O1067" s="49">
        <v>0</v>
      </c>
      <c r="P1067" s="49">
        <f t="shared" si="167"/>
        <v>6540131.7000000002</v>
      </c>
      <c r="Q1067" s="49">
        <f t="shared" si="168"/>
        <v>4791.305274725275</v>
      </c>
      <c r="R1067" s="49">
        <v>16373.82</v>
      </c>
      <c r="S1067" s="62">
        <v>43465</v>
      </c>
    </row>
    <row r="1068" spans="1:19" s="199" customFormat="1" hidden="1" x14ac:dyDescent="0.25">
      <c r="A1068" s="37">
        <v>465</v>
      </c>
      <c r="B1068" s="57" t="s">
        <v>36</v>
      </c>
      <c r="C1068" s="93">
        <v>1997</v>
      </c>
      <c r="D1068" s="41">
        <v>0</v>
      </c>
      <c r="E1068" s="59" t="s">
        <v>1514</v>
      </c>
      <c r="F1068" s="1" t="s">
        <v>28</v>
      </c>
      <c r="G1068" s="41">
        <v>5</v>
      </c>
      <c r="H1068" s="41">
        <v>4</v>
      </c>
      <c r="I1068" s="94">
        <v>2935.7</v>
      </c>
      <c r="J1068" s="94">
        <v>2577.8000000000002</v>
      </c>
      <c r="K1068" s="95">
        <v>221</v>
      </c>
      <c r="L1068" s="122">
        <v>8820564.75</v>
      </c>
      <c r="M1068" s="49">
        <v>0</v>
      </c>
      <c r="N1068" s="49">
        <v>0</v>
      </c>
      <c r="O1068" s="49">
        <v>0</v>
      </c>
      <c r="P1068" s="49">
        <f t="shared" si="167"/>
        <v>8820564.75</v>
      </c>
      <c r="Q1068" s="49">
        <f t="shared" si="168"/>
        <v>3421.7413104197376</v>
      </c>
      <c r="R1068" s="49">
        <v>16373.82</v>
      </c>
      <c r="S1068" s="62">
        <v>43465</v>
      </c>
    </row>
    <row r="1069" spans="1:19" s="199" customFormat="1" ht="30" hidden="1" x14ac:dyDescent="0.25">
      <c r="A1069" s="37">
        <v>466</v>
      </c>
      <c r="B1069" s="92" t="s">
        <v>37</v>
      </c>
      <c r="C1069" s="93">
        <v>1996</v>
      </c>
      <c r="D1069" s="41">
        <v>0</v>
      </c>
      <c r="E1069" s="59" t="s">
        <v>1514</v>
      </c>
      <c r="F1069" s="1" t="s">
        <v>28</v>
      </c>
      <c r="G1069" s="41">
        <v>2</v>
      </c>
      <c r="H1069" s="41">
        <v>1</v>
      </c>
      <c r="I1069" s="94">
        <v>404.8</v>
      </c>
      <c r="J1069" s="94">
        <v>365.9</v>
      </c>
      <c r="K1069" s="95">
        <v>32</v>
      </c>
      <c r="L1069" s="122">
        <v>1318338.82</v>
      </c>
      <c r="M1069" s="49">
        <v>0</v>
      </c>
      <c r="N1069" s="49">
        <v>0</v>
      </c>
      <c r="O1069" s="49">
        <v>0</v>
      </c>
      <c r="P1069" s="49">
        <f t="shared" si="167"/>
        <v>1318338.82</v>
      </c>
      <c r="Q1069" s="49">
        <f t="shared" si="168"/>
        <v>3603.0030609456139</v>
      </c>
      <c r="R1069" s="49">
        <v>16373.82</v>
      </c>
      <c r="S1069" s="62">
        <v>43465</v>
      </c>
    </row>
    <row r="1070" spans="1:19" s="199" customFormat="1" hidden="1" x14ac:dyDescent="0.25">
      <c r="A1070" s="37">
        <v>467</v>
      </c>
      <c r="B1070" s="92" t="s">
        <v>38</v>
      </c>
      <c r="C1070" s="93">
        <v>1975</v>
      </c>
      <c r="D1070" s="41">
        <v>0</v>
      </c>
      <c r="E1070" s="59" t="s">
        <v>1514</v>
      </c>
      <c r="F1070" s="1" t="s">
        <v>28</v>
      </c>
      <c r="G1070" s="41">
        <v>3</v>
      </c>
      <c r="H1070" s="41">
        <v>4</v>
      </c>
      <c r="I1070" s="94">
        <v>3062.4</v>
      </c>
      <c r="J1070" s="94">
        <v>1947.85</v>
      </c>
      <c r="K1070" s="95">
        <v>70</v>
      </c>
      <c r="L1070" s="122">
        <v>3978803.64</v>
      </c>
      <c r="M1070" s="49">
        <v>0</v>
      </c>
      <c r="N1070" s="49">
        <v>0</v>
      </c>
      <c r="O1070" s="49">
        <v>0</v>
      </c>
      <c r="P1070" s="49">
        <f t="shared" si="167"/>
        <v>3978803.64</v>
      </c>
      <c r="Q1070" s="49">
        <f t="shared" si="168"/>
        <v>2042.6642913982084</v>
      </c>
      <c r="R1070" s="49">
        <v>16373.82</v>
      </c>
      <c r="S1070" s="62">
        <v>43465</v>
      </c>
    </row>
    <row r="1071" spans="1:19" s="199" customFormat="1" hidden="1" x14ac:dyDescent="0.25">
      <c r="A1071" s="37">
        <v>468</v>
      </c>
      <c r="B1071" s="92" t="s">
        <v>40</v>
      </c>
      <c r="C1071" s="93">
        <v>1975</v>
      </c>
      <c r="D1071" s="41">
        <v>0</v>
      </c>
      <c r="E1071" s="59" t="s">
        <v>1514</v>
      </c>
      <c r="F1071" s="1" t="s">
        <v>28</v>
      </c>
      <c r="G1071" s="41">
        <v>2</v>
      </c>
      <c r="H1071" s="41">
        <v>2</v>
      </c>
      <c r="I1071" s="94">
        <v>781.8</v>
      </c>
      <c r="J1071" s="94">
        <v>731.6</v>
      </c>
      <c r="K1071" s="95">
        <v>36</v>
      </c>
      <c r="L1071" s="96">
        <v>3472868.62</v>
      </c>
      <c r="M1071" s="49">
        <v>0</v>
      </c>
      <c r="N1071" s="49">
        <v>0</v>
      </c>
      <c r="O1071" s="49">
        <v>0</v>
      </c>
      <c r="P1071" s="49">
        <f t="shared" si="167"/>
        <v>3472868.62</v>
      </c>
      <c r="Q1071" s="49">
        <f t="shared" si="168"/>
        <v>4746.95</v>
      </c>
      <c r="R1071" s="49">
        <v>16373.82</v>
      </c>
      <c r="S1071" s="62">
        <v>43465</v>
      </c>
    </row>
    <row r="1072" spans="1:19" s="199" customFormat="1" hidden="1" x14ac:dyDescent="0.25">
      <c r="A1072" s="37">
        <v>469</v>
      </c>
      <c r="B1072" s="92" t="s">
        <v>41</v>
      </c>
      <c r="C1072" s="93">
        <v>1979</v>
      </c>
      <c r="D1072" s="41">
        <v>0</v>
      </c>
      <c r="E1072" s="59" t="s">
        <v>1514</v>
      </c>
      <c r="F1072" s="1" t="s">
        <v>28</v>
      </c>
      <c r="G1072" s="41">
        <v>2</v>
      </c>
      <c r="H1072" s="41">
        <v>2</v>
      </c>
      <c r="I1072" s="94">
        <v>843.4</v>
      </c>
      <c r="J1072" s="94">
        <v>769.5</v>
      </c>
      <c r="K1072" s="95">
        <v>31</v>
      </c>
      <c r="L1072" s="96">
        <v>3246165.28</v>
      </c>
      <c r="M1072" s="49">
        <v>0</v>
      </c>
      <c r="N1072" s="49">
        <v>0</v>
      </c>
      <c r="O1072" s="49">
        <v>0</v>
      </c>
      <c r="P1072" s="49">
        <f t="shared" si="167"/>
        <v>3246165.28</v>
      </c>
      <c r="Q1072" s="49">
        <f t="shared" si="168"/>
        <v>4218.5383755685507</v>
      </c>
      <c r="R1072" s="49">
        <v>16373.82</v>
      </c>
      <c r="S1072" s="62">
        <v>43465</v>
      </c>
    </row>
    <row r="1073" spans="1:19" s="199" customFormat="1" hidden="1" x14ac:dyDescent="0.25">
      <c r="A1073" s="37">
        <v>470</v>
      </c>
      <c r="B1073" s="57" t="s">
        <v>42</v>
      </c>
      <c r="C1073" s="58">
        <v>1982</v>
      </c>
      <c r="D1073" s="40">
        <v>0</v>
      </c>
      <c r="E1073" s="59" t="s">
        <v>1514</v>
      </c>
      <c r="F1073" s="1" t="s">
        <v>28</v>
      </c>
      <c r="G1073" s="40">
        <v>2</v>
      </c>
      <c r="H1073" s="40">
        <v>3</v>
      </c>
      <c r="I1073" s="60">
        <v>760.2</v>
      </c>
      <c r="J1073" s="60">
        <v>657.6</v>
      </c>
      <c r="K1073" s="61">
        <v>26</v>
      </c>
      <c r="L1073" s="49">
        <v>2354069.9700000002</v>
      </c>
      <c r="M1073" s="49">
        <v>0</v>
      </c>
      <c r="N1073" s="49">
        <v>0</v>
      </c>
      <c r="O1073" s="49">
        <f t="shared" ref="O1073:O1074" si="169">ROUND(L1073*0.045,2)</f>
        <v>105933.15</v>
      </c>
      <c r="P1073" s="49">
        <f t="shared" ref="P1073" si="170">L1073-(M1073+N1073+O1073)</f>
        <v>2248136.8200000003</v>
      </c>
      <c r="Q1073" s="49">
        <f t="shared" si="168"/>
        <v>3579.7901003649636</v>
      </c>
      <c r="R1073" s="49">
        <v>16373.82</v>
      </c>
      <c r="S1073" s="62">
        <v>43465</v>
      </c>
    </row>
    <row r="1074" spans="1:19" s="199" customFormat="1" hidden="1" x14ac:dyDescent="0.25">
      <c r="A1074" s="37">
        <v>471</v>
      </c>
      <c r="B1074" s="57" t="s">
        <v>43</v>
      </c>
      <c r="C1074" s="58">
        <v>1986</v>
      </c>
      <c r="D1074" s="40">
        <v>0</v>
      </c>
      <c r="E1074" s="59" t="s">
        <v>1514</v>
      </c>
      <c r="F1074" s="1" t="s">
        <v>28</v>
      </c>
      <c r="G1074" s="40">
        <v>2</v>
      </c>
      <c r="H1074" s="40">
        <v>2</v>
      </c>
      <c r="I1074" s="60">
        <v>511</v>
      </c>
      <c r="J1074" s="60">
        <v>431.2</v>
      </c>
      <c r="K1074" s="61">
        <v>29</v>
      </c>
      <c r="L1074" s="49">
        <v>1578465.63</v>
      </c>
      <c r="M1074" s="49">
        <v>0</v>
      </c>
      <c r="N1074" s="49">
        <v>0</v>
      </c>
      <c r="O1074" s="49">
        <f t="shared" si="169"/>
        <v>71030.95</v>
      </c>
      <c r="P1074" s="49">
        <f t="shared" si="167"/>
        <v>1507434.68</v>
      </c>
      <c r="Q1074" s="49">
        <f t="shared" si="168"/>
        <v>3660.6345779220778</v>
      </c>
      <c r="R1074" s="49">
        <v>16373.82</v>
      </c>
      <c r="S1074" s="62">
        <v>43465</v>
      </c>
    </row>
    <row r="1075" spans="1:19" s="199" customFormat="1" ht="30" hidden="1" x14ac:dyDescent="0.25">
      <c r="A1075" s="37">
        <v>472</v>
      </c>
      <c r="B1075" s="92" t="s">
        <v>1249</v>
      </c>
      <c r="C1075" s="93">
        <v>1974</v>
      </c>
      <c r="D1075" s="41">
        <v>0</v>
      </c>
      <c r="E1075" s="59" t="s">
        <v>1514</v>
      </c>
      <c r="F1075" s="124" t="s">
        <v>51</v>
      </c>
      <c r="G1075" s="41">
        <v>2</v>
      </c>
      <c r="H1075" s="41">
        <v>2</v>
      </c>
      <c r="I1075" s="94">
        <v>557</v>
      </c>
      <c r="J1075" s="94">
        <v>517.20000000000005</v>
      </c>
      <c r="K1075" s="95">
        <v>19</v>
      </c>
      <c r="L1075" s="122">
        <v>839208.71</v>
      </c>
      <c r="M1075" s="49">
        <v>0</v>
      </c>
      <c r="N1075" s="49">
        <v>0</v>
      </c>
      <c r="O1075" s="49">
        <v>0</v>
      </c>
      <c r="P1075" s="49">
        <f t="shared" si="167"/>
        <v>839208.71</v>
      </c>
      <c r="Q1075" s="49">
        <f t="shared" si="168"/>
        <v>1622.5999806651196</v>
      </c>
      <c r="R1075" s="96">
        <v>11802.64</v>
      </c>
      <c r="S1075" s="62">
        <v>43465</v>
      </c>
    </row>
    <row r="1076" spans="1:19" s="199" customFormat="1" ht="30" hidden="1" x14ac:dyDescent="0.25">
      <c r="A1076" s="37">
        <v>473</v>
      </c>
      <c r="B1076" s="92" t="s">
        <v>1250</v>
      </c>
      <c r="C1076" s="93">
        <v>1974</v>
      </c>
      <c r="D1076" s="41">
        <v>0</v>
      </c>
      <c r="E1076" s="59" t="s">
        <v>1514</v>
      </c>
      <c r="F1076" s="124" t="s">
        <v>51</v>
      </c>
      <c r="G1076" s="41">
        <v>2</v>
      </c>
      <c r="H1076" s="41">
        <v>2</v>
      </c>
      <c r="I1076" s="94">
        <v>555.4</v>
      </c>
      <c r="J1076" s="94">
        <v>512.29999999999995</v>
      </c>
      <c r="K1076" s="95">
        <v>20</v>
      </c>
      <c r="L1076" s="122">
        <v>831257.97</v>
      </c>
      <c r="M1076" s="49">
        <v>0</v>
      </c>
      <c r="N1076" s="49">
        <v>0</v>
      </c>
      <c r="O1076" s="49">
        <v>40000</v>
      </c>
      <c r="P1076" s="49">
        <f t="shared" si="167"/>
        <v>791257.97</v>
      </c>
      <c r="Q1076" s="49">
        <f t="shared" si="168"/>
        <v>1622.5999804801875</v>
      </c>
      <c r="R1076" s="96">
        <v>11802.64</v>
      </c>
      <c r="S1076" s="62">
        <v>43465</v>
      </c>
    </row>
    <row r="1077" spans="1:19" s="199" customFormat="1" ht="30" hidden="1" x14ac:dyDescent="0.25">
      <c r="A1077" s="37">
        <v>474</v>
      </c>
      <c r="B1077" s="92" t="s">
        <v>734</v>
      </c>
      <c r="C1077" s="93">
        <v>1974</v>
      </c>
      <c r="D1077" s="41">
        <v>0</v>
      </c>
      <c r="E1077" s="59" t="s">
        <v>1514</v>
      </c>
      <c r="F1077" s="124" t="s">
        <v>51</v>
      </c>
      <c r="G1077" s="41">
        <v>2</v>
      </c>
      <c r="H1077" s="41">
        <v>2</v>
      </c>
      <c r="I1077" s="94">
        <v>532.1</v>
      </c>
      <c r="J1077" s="94">
        <v>492.5</v>
      </c>
      <c r="K1077" s="95">
        <v>21</v>
      </c>
      <c r="L1077" s="96">
        <v>3217855.77</v>
      </c>
      <c r="M1077" s="49">
        <v>0</v>
      </c>
      <c r="N1077" s="49">
        <f>ROUND(L1077*10%,2)</f>
        <v>321785.58</v>
      </c>
      <c r="O1077" s="49">
        <v>40000</v>
      </c>
      <c r="P1077" s="49">
        <f t="shared" si="167"/>
        <v>2856070.19</v>
      </c>
      <c r="Q1077" s="49">
        <f t="shared" si="168"/>
        <v>6533.7172994923858</v>
      </c>
      <c r="R1077" s="96">
        <v>11802.64</v>
      </c>
      <c r="S1077" s="62">
        <v>43465</v>
      </c>
    </row>
    <row r="1078" spans="1:19" s="199" customFormat="1" ht="30" hidden="1" x14ac:dyDescent="0.25">
      <c r="A1078" s="37">
        <v>475</v>
      </c>
      <c r="B1078" s="92" t="s">
        <v>735</v>
      </c>
      <c r="C1078" s="93">
        <v>1979</v>
      </c>
      <c r="D1078" s="41">
        <v>0</v>
      </c>
      <c r="E1078" s="59" t="s">
        <v>1514</v>
      </c>
      <c r="F1078" s="124" t="s">
        <v>51</v>
      </c>
      <c r="G1078" s="41">
        <v>2</v>
      </c>
      <c r="H1078" s="41">
        <v>2</v>
      </c>
      <c r="I1078" s="94">
        <v>301.7</v>
      </c>
      <c r="J1078" s="94">
        <v>267.3</v>
      </c>
      <c r="K1078" s="95">
        <v>5</v>
      </c>
      <c r="L1078" s="96">
        <v>1775814.57</v>
      </c>
      <c r="M1078" s="49">
        <v>0</v>
      </c>
      <c r="N1078" s="49">
        <f>ROUND(L1078*10%,2)</f>
        <v>177581.46</v>
      </c>
      <c r="O1078" s="49">
        <v>20000</v>
      </c>
      <c r="P1078" s="49">
        <f t="shared" si="167"/>
        <v>1578233.11</v>
      </c>
      <c r="Q1078" s="49">
        <f t="shared" si="168"/>
        <v>6643.5262626262629</v>
      </c>
      <c r="R1078" s="96">
        <v>11802.64</v>
      </c>
      <c r="S1078" s="62">
        <v>43465</v>
      </c>
    </row>
    <row r="1079" spans="1:19" s="199" customFormat="1" hidden="1" x14ac:dyDescent="0.25">
      <c r="A1079" s="37">
        <v>476</v>
      </c>
      <c r="B1079" s="92" t="s">
        <v>45</v>
      </c>
      <c r="C1079" s="93">
        <v>1990</v>
      </c>
      <c r="D1079" s="41">
        <v>0</v>
      </c>
      <c r="E1079" s="59" t="s">
        <v>1514</v>
      </c>
      <c r="F1079" s="1" t="s">
        <v>28</v>
      </c>
      <c r="G1079" s="41">
        <v>2</v>
      </c>
      <c r="H1079" s="41">
        <v>4</v>
      </c>
      <c r="I1079" s="94">
        <v>275.3</v>
      </c>
      <c r="J1079" s="94">
        <v>275.3</v>
      </c>
      <c r="K1079" s="95">
        <v>11</v>
      </c>
      <c r="L1079" s="96">
        <v>1183229.8500000001</v>
      </c>
      <c r="M1079" s="49">
        <v>0</v>
      </c>
      <c r="N1079" s="49">
        <v>0</v>
      </c>
      <c r="O1079" s="49">
        <v>0</v>
      </c>
      <c r="P1079" s="49">
        <f t="shared" si="167"/>
        <v>1183229.8500000001</v>
      </c>
      <c r="Q1079" s="49">
        <f t="shared" si="168"/>
        <v>4297.9653105702873</v>
      </c>
      <c r="R1079" s="49">
        <v>16373.82</v>
      </c>
      <c r="S1079" s="62">
        <v>43465</v>
      </c>
    </row>
    <row r="1080" spans="1:19" s="199" customFormat="1" ht="30" hidden="1" x14ac:dyDescent="0.25">
      <c r="A1080" s="37">
        <v>477</v>
      </c>
      <c r="B1080" s="57" t="s">
        <v>736</v>
      </c>
      <c r="C1080" s="58">
        <v>1985</v>
      </c>
      <c r="D1080" s="40">
        <v>0</v>
      </c>
      <c r="E1080" s="59" t="s">
        <v>1514</v>
      </c>
      <c r="F1080" s="124" t="s">
        <v>51</v>
      </c>
      <c r="G1080" s="40">
        <v>2</v>
      </c>
      <c r="H1080" s="40">
        <v>3</v>
      </c>
      <c r="I1080" s="60">
        <v>824</v>
      </c>
      <c r="J1080" s="60">
        <v>753.7</v>
      </c>
      <c r="K1080" s="61">
        <v>25</v>
      </c>
      <c r="L1080" s="49">
        <v>4218077.3499999996</v>
      </c>
      <c r="M1080" s="49">
        <v>0</v>
      </c>
      <c r="N1080" s="49">
        <f>ROUND(L1080*10%,2)</f>
        <v>421807.74</v>
      </c>
      <c r="O1080" s="49">
        <f t="shared" ref="O1080" si="171">ROUND(L1080*0.045,2)</f>
        <v>189813.48</v>
      </c>
      <c r="P1080" s="49">
        <f t="shared" si="167"/>
        <v>3606456.13</v>
      </c>
      <c r="Q1080" s="49">
        <f t="shared" si="168"/>
        <v>5596.4937640971202</v>
      </c>
      <c r="R1080" s="96">
        <v>11802.64</v>
      </c>
      <c r="S1080" s="62">
        <v>43465</v>
      </c>
    </row>
    <row r="1081" spans="1:19" s="3" customFormat="1" hidden="1" x14ac:dyDescent="0.25">
      <c r="A1081" s="40"/>
      <c r="B1081" s="50" t="s">
        <v>737</v>
      </c>
      <c r="C1081" s="52"/>
      <c r="D1081" s="40"/>
      <c r="E1081" s="41"/>
      <c r="F1081" s="40"/>
      <c r="G1081" s="40"/>
      <c r="H1081" s="40"/>
      <c r="I1081" s="48">
        <f t="shared" ref="I1081:K1081" si="172">SUM(I1056:I1080)</f>
        <v>36264.5</v>
      </c>
      <c r="J1081" s="48">
        <f t="shared" si="172"/>
        <v>28946.599999999995</v>
      </c>
      <c r="K1081" s="154">
        <f t="shared" si="172"/>
        <v>1701</v>
      </c>
      <c r="L1081" s="48">
        <f>SUM(L1056:L1080)</f>
        <v>139421596.93999997</v>
      </c>
      <c r="M1081" s="48">
        <f t="shared" ref="M1081:P1081" si="173">SUM(M1056:M1080)</f>
        <v>0</v>
      </c>
      <c r="N1081" s="48">
        <f t="shared" si="173"/>
        <v>1327387.24</v>
      </c>
      <c r="O1081" s="48">
        <f t="shared" si="173"/>
        <v>466777.57999999996</v>
      </c>
      <c r="P1081" s="48">
        <f t="shared" si="173"/>
        <v>137627432.11999997</v>
      </c>
      <c r="Q1081" s="48">
        <v>2511.8046598959877</v>
      </c>
      <c r="R1081" s="49"/>
      <c r="S1081" s="40"/>
    </row>
    <row r="1082" spans="1:19" s="3" customFormat="1" hidden="1" x14ac:dyDescent="0.25">
      <c r="A1082" s="40"/>
      <c r="B1082" s="55" t="s">
        <v>406</v>
      </c>
      <c r="C1082" s="55"/>
      <c r="D1082" s="40"/>
      <c r="E1082" s="41"/>
      <c r="F1082" s="40"/>
      <c r="G1082" s="40"/>
      <c r="H1082" s="40"/>
      <c r="I1082" s="48"/>
      <c r="J1082" s="48"/>
      <c r="K1082" s="53"/>
      <c r="L1082" s="48"/>
      <c r="M1082" s="48"/>
      <c r="N1082" s="48"/>
      <c r="O1082" s="48"/>
      <c r="P1082" s="48"/>
      <c r="Q1082" s="48"/>
      <c r="R1082" s="49"/>
      <c r="S1082" s="40"/>
    </row>
    <row r="1083" spans="1:19" s="199" customFormat="1" ht="30" hidden="1" x14ac:dyDescent="0.25">
      <c r="A1083" s="61">
        <v>478</v>
      </c>
      <c r="B1083" s="57" t="s">
        <v>1209</v>
      </c>
      <c r="C1083" s="58">
        <v>1986</v>
      </c>
      <c r="D1083" s="40">
        <v>0</v>
      </c>
      <c r="E1083" s="59" t="s">
        <v>1514</v>
      </c>
      <c r="F1083" s="124" t="s">
        <v>51</v>
      </c>
      <c r="G1083" s="40">
        <v>2</v>
      </c>
      <c r="H1083" s="40">
        <v>2</v>
      </c>
      <c r="I1083" s="60">
        <v>298</v>
      </c>
      <c r="J1083" s="60">
        <v>269.89999999999998</v>
      </c>
      <c r="K1083" s="61">
        <v>11</v>
      </c>
      <c r="L1083" s="49">
        <v>1274836.98</v>
      </c>
      <c r="M1083" s="49">
        <v>0</v>
      </c>
      <c r="N1083" s="49">
        <v>0</v>
      </c>
      <c r="O1083" s="49">
        <v>0</v>
      </c>
      <c r="P1083" s="49">
        <f t="shared" ref="P1083:P1104" si="174">L1083-(M1083+N1083+O1083)</f>
        <v>1274836.98</v>
      </c>
      <c r="Q1083" s="49">
        <f t="shared" ref="Q1083:Q1105" si="175">L1083/J1083</f>
        <v>4723.367839940719</v>
      </c>
      <c r="R1083" s="96">
        <v>11802.64</v>
      </c>
      <c r="S1083" s="62">
        <v>43465</v>
      </c>
    </row>
    <row r="1084" spans="1:19" s="199" customFormat="1" hidden="1" x14ac:dyDescent="0.25">
      <c r="A1084" s="61">
        <v>479</v>
      </c>
      <c r="B1084" s="92" t="s">
        <v>1265</v>
      </c>
      <c r="C1084" s="93">
        <v>1991</v>
      </c>
      <c r="D1084" s="41">
        <v>0</v>
      </c>
      <c r="E1084" s="59" t="s">
        <v>1514</v>
      </c>
      <c r="F1084" s="96" t="s">
        <v>66</v>
      </c>
      <c r="G1084" s="41">
        <v>5</v>
      </c>
      <c r="H1084" s="41">
        <v>6</v>
      </c>
      <c r="I1084" s="94">
        <v>5842.34</v>
      </c>
      <c r="J1084" s="94">
        <v>5089.6000000000004</v>
      </c>
      <c r="K1084" s="95">
        <v>250</v>
      </c>
      <c r="L1084" s="96">
        <v>10133541.289999999</v>
      </c>
      <c r="M1084" s="49">
        <v>0</v>
      </c>
      <c r="N1084" s="49">
        <v>0</v>
      </c>
      <c r="O1084" s="49">
        <v>0</v>
      </c>
      <c r="P1084" s="49">
        <f t="shared" si="174"/>
        <v>10133541.289999999</v>
      </c>
      <c r="Q1084" s="49">
        <f t="shared" si="175"/>
        <v>1991.0290179974847</v>
      </c>
      <c r="R1084" s="49">
        <v>17870.05</v>
      </c>
      <c r="S1084" s="62">
        <v>43465</v>
      </c>
    </row>
    <row r="1085" spans="1:19" s="199" customFormat="1" hidden="1" x14ac:dyDescent="0.25">
      <c r="A1085" s="61">
        <v>480</v>
      </c>
      <c r="B1085" s="92" t="s">
        <v>1058</v>
      </c>
      <c r="C1085" s="93">
        <v>1987</v>
      </c>
      <c r="D1085" s="41">
        <v>0</v>
      </c>
      <c r="E1085" s="59" t="s">
        <v>1514</v>
      </c>
      <c r="F1085" s="96" t="s">
        <v>66</v>
      </c>
      <c r="G1085" s="41">
        <v>5</v>
      </c>
      <c r="H1085" s="41">
        <v>4</v>
      </c>
      <c r="I1085" s="94">
        <v>3933.3</v>
      </c>
      <c r="J1085" s="94">
        <v>3520.5</v>
      </c>
      <c r="K1085" s="95">
        <v>190</v>
      </c>
      <c r="L1085" s="96">
        <v>15198611.76</v>
      </c>
      <c r="M1085" s="49">
        <v>0</v>
      </c>
      <c r="N1085" s="49">
        <v>0</v>
      </c>
      <c r="O1085" s="49">
        <v>0</v>
      </c>
      <c r="P1085" s="49">
        <f t="shared" si="174"/>
        <v>15198611.76</v>
      </c>
      <c r="Q1085" s="49">
        <f t="shared" si="175"/>
        <v>4317.1741968470387</v>
      </c>
      <c r="R1085" s="49">
        <v>17870.05</v>
      </c>
      <c r="S1085" s="62">
        <v>43465</v>
      </c>
    </row>
    <row r="1086" spans="1:19" s="199" customFormat="1" ht="30" hidden="1" x14ac:dyDescent="0.25">
      <c r="A1086" s="61">
        <v>481</v>
      </c>
      <c r="B1086" s="57" t="s">
        <v>738</v>
      </c>
      <c r="C1086" s="58">
        <v>1987</v>
      </c>
      <c r="D1086" s="40">
        <v>0</v>
      </c>
      <c r="E1086" s="59" t="s">
        <v>1514</v>
      </c>
      <c r="F1086" s="124" t="s">
        <v>51</v>
      </c>
      <c r="G1086" s="40">
        <v>2</v>
      </c>
      <c r="H1086" s="40">
        <v>2</v>
      </c>
      <c r="I1086" s="60">
        <v>1044.5</v>
      </c>
      <c r="J1086" s="60">
        <v>917</v>
      </c>
      <c r="K1086" s="61">
        <v>68</v>
      </c>
      <c r="L1086" s="49">
        <v>4411417.03</v>
      </c>
      <c r="M1086" s="49">
        <v>0</v>
      </c>
      <c r="N1086" s="49">
        <v>0</v>
      </c>
      <c r="O1086" s="49">
        <v>0</v>
      </c>
      <c r="P1086" s="49">
        <f t="shared" si="174"/>
        <v>4411417.03</v>
      </c>
      <c r="Q1086" s="49">
        <f t="shared" si="175"/>
        <v>4810.7055943293353</v>
      </c>
      <c r="R1086" s="96">
        <v>11802.64</v>
      </c>
      <c r="S1086" s="62">
        <v>43465</v>
      </c>
    </row>
    <row r="1087" spans="1:19" s="199" customFormat="1" ht="30" hidden="1" x14ac:dyDescent="0.25">
      <c r="A1087" s="61">
        <v>482</v>
      </c>
      <c r="B1087" s="57" t="s">
        <v>739</v>
      </c>
      <c r="C1087" s="58">
        <v>1987</v>
      </c>
      <c r="D1087" s="40">
        <v>0</v>
      </c>
      <c r="E1087" s="59" t="s">
        <v>1514</v>
      </c>
      <c r="F1087" s="124" t="s">
        <v>51</v>
      </c>
      <c r="G1087" s="40">
        <v>2</v>
      </c>
      <c r="H1087" s="40">
        <v>2</v>
      </c>
      <c r="I1087" s="60">
        <v>1053.7</v>
      </c>
      <c r="J1087" s="60">
        <v>921.5</v>
      </c>
      <c r="K1087" s="61">
        <v>68</v>
      </c>
      <c r="L1087" s="49">
        <v>4433065.18</v>
      </c>
      <c r="M1087" s="49">
        <v>0</v>
      </c>
      <c r="N1087" s="49">
        <v>0</v>
      </c>
      <c r="O1087" s="49">
        <v>0</v>
      </c>
      <c r="P1087" s="49">
        <f t="shared" si="174"/>
        <v>4433065.18</v>
      </c>
      <c r="Q1087" s="49">
        <f t="shared" si="175"/>
        <v>4810.7055670103091</v>
      </c>
      <c r="R1087" s="96">
        <v>11802.64</v>
      </c>
      <c r="S1087" s="62">
        <v>43465</v>
      </c>
    </row>
    <row r="1088" spans="1:19" s="199" customFormat="1" ht="30" hidden="1" x14ac:dyDescent="0.25">
      <c r="A1088" s="61">
        <v>483</v>
      </c>
      <c r="B1088" s="57" t="s">
        <v>740</v>
      </c>
      <c r="C1088" s="58">
        <v>1987</v>
      </c>
      <c r="D1088" s="40">
        <v>0</v>
      </c>
      <c r="E1088" s="59" t="s">
        <v>1514</v>
      </c>
      <c r="F1088" s="124" t="s">
        <v>51</v>
      </c>
      <c r="G1088" s="40">
        <v>2</v>
      </c>
      <c r="H1088" s="40">
        <v>2</v>
      </c>
      <c r="I1088" s="60">
        <v>1048.0999999999999</v>
      </c>
      <c r="J1088" s="60">
        <v>921.3</v>
      </c>
      <c r="K1088" s="61">
        <v>68</v>
      </c>
      <c r="L1088" s="49">
        <v>4432103.05</v>
      </c>
      <c r="M1088" s="49">
        <v>0</v>
      </c>
      <c r="N1088" s="49">
        <v>0</v>
      </c>
      <c r="O1088" s="49">
        <v>0</v>
      </c>
      <c r="P1088" s="49">
        <f t="shared" si="174"/>
        <v>4432103.05</v>
      </c>
      <c r="Q1088" s="49">
        <f t="shared" si="175"/>
        <v>4810.7055790730492</v>
      </c>
      <c r="R1088" s="96">
        <v>11802.64</v>
      </c>
      <c r="S1088" s="62">
        <v>43465</v>
      </c>
    </row>
    <row r="1089" spans="1:32" s="199" customFormat="1" ht="25.5" hidden="1" customHeight="1" x14ac:dyDescent="0.25">
      <c r="A1089" s="61">
        <v>484</v>
      </c>
      <c r="B1089" s="57" t="s">
        <v>741</v>
      </c>
      <c r="C1089" s="58">
        <v>1987</v>
      </c>
      <c r="D1089" s="40">
        <v>0</v>
      </c>
      <c r="E1089" s="59" t="s">
        <v>1514</v>
      </c>
      <c r="F1089" s="124" t="s">
        <v>51</v>
      </c>
      <c r="G1089" s="40">
        <v>2</v>
      </c>
      <c r="H1089" s="40">
        <v>2</v>
      </c>
      <c r="I1089" s="60">
        <v>1051.2</v>
      </c>
      <c r="J1089" s="60">
        <v>923.7</v>
      </c>
      <c r="K1089" s="61">
        <v>68</v>
      </c>
      <c r="L1089" s="49">
        <v>4443648.7300000004</v>
      </c>
      <c r="M1089" s="49">
        <v>0</v>
      </c>
      <c r="N1089" s="49">
        <v>0</v>
      </c>
      <c r="O1089" s="49">
        <v>0</v>
      </c>
      <c r="P1089" s="49">
        <f t="shared" si="174"/>
        <v>4443648.7300000004</v>
      </c>
      <c r="Q1089" s="49">
        <f t="shared" si="175"/>
        <v>4810.7055645772443</v>
      </c>
      <c r="R1089" s="96">
        <v>11802.64</v>
      </c>
      <c r="S1089" s="62">
        <v>43465</v>
      </c>
    </row>
    <row r="1090" spans="1:32" s="199" customFormat="1" ht="30" hidden="1" x14ac:dyDescent="0.25">
      <c r="A1090" s="61">
        <v>485</v>
      </c>
      <c r="B1090" s="57" t="s">
        <v>742</v>
      </c>
      <c r="C1090" s="58">
        <v>1987</v>
      </c>
      <c r="D1090" s="40">
        <v>0</v>
      </c>
      <c r="E1090" s="59" t="s">
        <v>1514</v>
      </c>
      <c r="F1090" s="124" t="s">
        <v>51</v>
      </c>
      <c r="G1090" s="40">
        <v>2</v>
      </c>
      <c r="H1090" s="40">
        <v>2</v>
      </c>
      <c r="I1090" s="60">
        <v>1054</v>
      </c>
      <c r="J1090" s="60">
        <v>924.8</v>
      </c>
      <c r="K1090" s="61">
        <v>68</v>
      </c>
      <c r="L1090" s="49">
        <v>4448940.5199999996</v>
      </c>
      <c r="M1090" s="49">
        <v>0</v>
      </c>
      <c r="N1090" s="49">
        <v>0</v>
      </c>
      <c r="O1090" s="49">
        <v>0</v>
      </c>
      <c r="P1090" s="49">
        <f t="shared" si="174"/>
        <v>4448940.5199999996</v>
      </c>
      <c r="Q1090" s="49">
        <f t="shared" si="175"/>
        <v>4810.7055795847746</v>
      </c>
      <c r="R1090" s="96">
        <v>11802.64</v>
      </c>
      <c r="S1090" s="62">
        <v>43465</v>
      </c>
    </row>
    <row r="1091" spans="1:32" s="199" customFormat="1" ht="30" hidden="1" x14ac:dyDescent="0.25">
      <c r="A1091" s="61">
        <v>486</v>
      </c>
      <c r="B1091" s="57" t="s">
        <v>743</v>
      </c>
      <c r="C1091" s="58">
        <v>1988</v>
      </c>
      <c r="D1091" s="40">
        <v>0</v>
      </c>
      <c r="E1091" s="59" t="s">
        <v>1514</v>
      </c>
      <c r="F1091" s="124" t="s">
        <v>51</v>
      </c>
      <c r="G1091" s="40">
        <v>2</v>
      </c>
      <c r="H1091" s="40">
        <v>2</v>
      </c>
      <c r="I1091" s="60">
        <v>1041.4000000000001</v>
      </c>
      <c r="J1091" s="60">
        <v>924.8</v>
      </c>
      <c r="K1091" s="61">
        <v>68</v>
      </c>
      <c r="L1091" s="49">
        <v>4509074.3499999996</v>
      </c>
      <c r="M1091" s="49">
        <v>0</v>
      </c>
      <c r="N1091" s="49">
        <v>0</v>
      </c>
      <c r="O1091" s="49">
        <v>0</v>
      </c>
      <c r="P1091" s="49">
        <f t="shared" si="174"/>
        <v>4509074.3499999996</v>
      </c>
      <c r="Q1091" s="49">
        <f t="shared" si="175"/>
        <v>4875.729184688581</v>
      </c>
      <c r="R1091" s="96">
        <v>11802.64</v>
      </c>
      <c r="S1091" s="62">
        <v>43465</v>
      </c>
    </row>
    <row r="1092" spans="1:32" s="199" customFormat="1" hidden="1" x14ac:dyDescent="0.25">
      <c r="A1092" s="61">
        <v>487</v>
      </c>
      <c r="B1092" s="57" t="s">
        <v>1234</v>
      </c>
      <c r="C1092" s="58">
        <v>1997</v>
      </c>
      <c r="D1092" s="40">
        <v>0</v>
      </c>
      <c r="E1092" s="59" t="s">
        <v>1514</v>
      </c>
      <c r="F1092" s="1" t="s">
        <v>28</v>
      </c>
      <c r="G1092" s="40">
        <v>3</v>
      </c>
      <c r="H1092" s="40">
        <v>3</v>
      </c>
      <c r="I1092" s="60">
        <v>2195</v>
      </c>
      <c r="J1092" s="60">
        <v>2194.9899999999998</v>
      </c>
      <c r="K1092" s="61">
        <v>84</v>
      </c>
      <c r="L1092" s="49">
        <v>7775342.7999999998</v>
      </c>
      <c r="M1092" s="49">
        <v>0</v>
      </c>
      <c r="N1092" s="49">
        <v>0</v>
      </c>
      <c r="O1092" s="49">
        <v>0</v>
      </c>
      <c r="P1092" s="49">
        <f t="shared" si="174"/>
        <v>7775342.7999999998</v>
      </c>
      <c r="Q1092" s="49">
        <f t="shared" si="175"/>
        <v>3542.31354129176</v>
      </c>
      <c r="R1092" s="49">
        <v>16373.82</v>
      </c>
      <c r="S1092" s="62">
        <v>43465</v>
      </c>
    </row>
    <row r="1093" spans="1:32" s="199" customFormat="1" hidden="1" x14ac:dyDescent="0.25">
      <c r="A1093" s="61">
        <v>488</v>
      </c>
      <c r="B1093" s="57" t="s">
        <v>744</v>
      </c>
      <c r="C1093" s="58">
        <v>2000</v>
      </c>
      <c r="D1093" s="40">
        <v>0</v>
      </c>
      <c r="E1093" s="59" t="s">
        <v>1514</v>
      </c>
      <c r="F1093" s="124" t="s">
        <v>28</v>
      </c>
      <c r="G1093" s="40">
        <v>3</v>
      </c>
      <c r="H1093" s="40">
        <v>2</v>
      </c>
      <c r="I1093" s="60">
        <v>1296.5999999999999</v>
      </c>
      <c r="J1093" s="60">
        <v>1181.8</v>
      </c>
      <c r="K1093" s="61">
        <v>49</v>
      </c>
      <c r="L1093" s="49">
        <v>971354.1</v>
      </c>
      <c r="M1093" s="49">
        <v>0</v>
      </c>
      <c r="N1093" s="49">
        <v>0</v>
      </c>
      <c r="O1093" s="49">
        <v>0</v>
      </c>
      <c r="P1093" s="49">
        <f t="shared" si="174"/>
        <v>971354.1</v>
      </c>
      <c r="Q1093" s="49">
        <f t="shared" si="175"/>
        <v>821.92765273311898</v>
      </c>
      <c r="R1093" s="49">
        <v>16373.82</v>
      </c>
      <c r="S1093" s="62">
        <v>43465</v>
      </c>
    </row>
    <row r="1094" spans="1:32" s="199" customFormat="1" ht="30" hidden="1" x14ac:dyDescent="0.25">
      <c r="A1094" s="61">
        <v>489</v>
      </c>
      <c r="B1094" s="57" t="s">
        <v>1197</v>
      </c>
      <c r="C1094" s="58">
        <v>1990</v>
      </c>
      <c r="D1094" s="40">
        <v>0</v>
      </c>
      <c r="E1094" s="59" t="s">
        <v>1514</v>
      </c>
      <c r="F1094" s="124" t="s">
        <v>51</v>
      </c>
      <c r="G1094" s="40">
        <v>2</v>
      </c>
      <c r="H1094" s="40">
        <v>2</v>
      </c>
      <c r="I1094" s="60">
        <v>954.2</v>
      </c>
      <c r="J1094" s="60">
        <v>578.79999999999995</v>
      </c>
      <c r="K1094" s="61">
        <v>36</v>
      </c>
      <c r="L1094" s="49">
        <v>3358219.18</v>
      </c>
      <c r="M1094" s="49">
        <v>0</v>
      </c>
      <c r="N1094" s="49">
        <v>0</v>
      </c>
      <c r="O1094" s="49">
        <v>0</v>
      </c>
      <c r="P1094" s="49">
        <f t="shared" si="174"/>
        <v>3358219.18</v>
      </c>
      <c r="Q1094" s="49">
        <f t="shared" si="175"/>
        <v>5802.0372840359369</v>
      </c>
      <c r="R1094" s="96">
        <v>11802.64</v>
      </c>
      <c r="S1094" s="62">
        <v>43465</v>
      </c>
    </row>
    <row r="1095" spans="1:32" s="199" customFormat="1" hidden="1" x14ac:dyDescent="0.25">
      <c r="A1095" s="61">
        <v>490</v>
      </c>
      <c r="B1095" s="57" t="s">
        <v>1199</v>
      </c>
      <c r="C1095" s="58">
        <v>1984</v>
      </c>
      <c r="D1095" s="40">
        <v>0</v>
      </c>
      <c r="E1095" s="59" t="s">
        <v>1514</v>
      </c>
      <c r="F1095" s="1" t="s">
        <v>28</v>
      </c>
      <c r="G1095" s="40">
        <v>2</v>
      </c>
      <c r="H1095" s="40">
        <v>2</v>
      </c>
      <c r="I1095" s="126">
        <v>790.2</v>
      </c>
      <c r="J1095" s="126">
        <v>790.2</v>
      </c>
      <c r="K1095" s="127">
        <v>50</v>
      </c>
      <c r="L1095" s="49">
        <v>2856638</v>
      </c>
      <c r="M1095" s="49">
        <v>0</v>
      </c>
      <c r="N1095" s="49">
        <v>0</v>
      </c>
      <c r="O1095" s="49">
        <v>0</v>
      </c>
      <c r="P1095" s="49">
        <f>L1095-(M1095+N1095+O1095)</f>
        <v>2856638</v>
      </c>
      <c r="Q1095" s="49">
        <f t="shared" si="175"/>
        <v>3615.0822576562891</v>
      </c>
      <c r="R1095" s="49">
        <v>16373.82</v>
      </c>
      <c r="S1095" s="62">
        <v>43465</v>
      </c>
    </row>
    <row r="1096" spans="1:32" s="199" customFormat="1" hidden="1" x14ac:dyDescent="0.25">
      <c r="A1096" s="61">
        <v>491</v>
      </c>
      <c r="B1096" s="92" t="s">
        <v>1391</v>
      </c>
      <c r="C1096" s="58" t="s">
        <v>1472</v>
      </c>
      <c r="D1096" s="40">
        <v>0</v>
      </c>
      <c r="E1096" s="59" t="s">
        <v>1514</v>
      </c>
      <c r="F1096" s="124" t="s">
        <v>66</v>
      </c>
      <c r="G1096" s="40" t="s">
        <v>1466</v>
      </c>
      <c r="H1096" s="40" t="s">
        <v>1466</v>
      </c>
      <c r="I1096" s="60">
        <v>7208.1</v>
      </c>
      <c r="J1096" s="60">
        <v>6359.3</v>
      </c>
      <c r="K1096" s="61">
        <v>324</v>
      </c>
      <c r="L1096" s="49">
        <v>29705909.859999999</v>
      </c>
      <c r="M1096" s="49">
        <v>0</v>
      </c>
      <c r="N1096" s="49">
        <v>0</v>
      </c>
      <c r="O1096" s="49">
        <v>0</v>
      </c>
      <c r="P1096" s="49">
        <f t="shared" si="174"/>
        <v>29705909.859999999</v>
      </c>
      <c r="Q1096" s="49">
        <f t="shared" si="175"/>
        <v>4671.2546758291001</v>
      </c>
      <c r="R1096" s="49">
        <v>17870.05</v>
      </c>
      <c r="S1096" s="62">
        <v>43465</v>
      </c>
    </row>
    <row r="1097" spans="1:32" s="199" customFormat="1" hidden="1" x14ac:dyDescent="0.25">
      <c r="A1097" s="61">
        <v>492</v>
      </c>
      <c r="B1097" s="57" t="s">
        <v>745</v>
      </c>
      <c r="C1097" s="58">
        <v>1989</v>
      </c>
      <c r="D1097" s="40">
        <v>0</v>
      </c>
      <c r="E1097" s="59" t="s">
        <v>1514</v>
      </c>
      <c r="F1097" s="124" t="s">
        <v>66</v>
      </c>
      <c r="G1097" s="40">
        <v>4</v>
      </c>
      <c r="H1097" s="40">
        <v>2</v>
      </c>
      <c r="I1097" s="60">
        <v>2264.1999999999998</v>
      </c>
      <c r="J1097" s="60">
        <v>1977.4</v>
      </c>
      <c r="K1097" s="61">
        <v>113</v>
      </c>
      <c r="L1097" s="49">
        <v>15397296.1</v>
      </c>
      <c r="M1097" s="49">
        <v>0</v>
      </c>
      <c r="N1097" s="49">
        <v>0</v>
      </c>
      <c r="O1097" s="49">
        <v>0</v>
      </c>
      <c r="P1097" s="49">
        <f t="shared" si="174"/>
        <v>15397296.1</v>
      </c>
      <c r="Q1097" s="49">
        <f t="shared" si="175"/>
        <v>7786.6370486497417</v>
      </c>
      <c r="R1097" s="49">
        <v>17870.05</v>
      </c>
      <c r="S1097" s="62">
        <v>43465</v>
      </c>
    </row>
    <row r="1098" spans="1:32" s="199" customFormat="1" hidden="1" x14ac:dyDescent="0.25">
      <c r="A1098" s="61">
        <v>493</v>
      </c>
      <c r="B1098" s="92" t="s">
        <v>1201</v>
      </c>
      <c r="C1098" s="93">
        <v>1985</v>
      </c>
      <c r="D1098" s="41">
        <v>0</v>
      </c>
      <c r="E1098" s="59" t="s">
        <v>1514</v>
      </c>
      <c r="F1098" s="124" t="s">
        <v>28</v>
      </c>
      <c r="G1098" s="41">
        <v>2</v>
      </c>
      <c r="H1098" s="41">
        <v>2</v>
      </c>
      <c r="I1098" s="94">
        <v>806</v>
      </c>
      <c r="J1098" s="94">
        <v>739.3</v>
      </c>
      <c r="K1098" s="95">
        <v>55</v>
      </c>
      <c r="L1098" s="96">
        <v>579293.30000000005</v>
      </c>
      <c r="M1098" s="49">
        <v>0</v>
      </c>
      <c r="N1098" s="49">
        <v>0</v>
      </c>
      <c r="O1098" s="49">
        <v>0</v>
      </c>
      <c r="P1098" s="49">
        <f t="shared" si="174"/>
        <v>579293.30000000005</v>
      </c>
      <c r="Q1098" s="49">
        <f t="shared" si="175"/>
        <v>783.56999864736929</v>
      </c>
      <c r="R1098" s="49">
        <v>16373.82</v>
      </c>
      <c r="S1098" s="62">
        <v>43465</v>
      </c>
    </row>
    <row r="1099" spans="1:32" s="199" customFormat="1" hidden="1" x14ac:dyDescent="0.25">
      <c r="A1099" s="61">
        <v>494</v>
      </c>
      <c r="B1099" s="92" t="s">
        <v>1202</v>
      </c>
      <c r="C1099" s="93">
        <v>1986</v>
      </c>
      <c r="D1099" s="41">
        <v>0</v>
      </c>
      <c r="E1099" s="59" t="s">
        <v>1514</v>
      </c>
      <c r="F1099" s="124" t="s">
        <v>28</v>
      </c>
      <c r="G1099" s="41">
        <v>2</v>
      </c>
      <c r="H1099" s="41">
        <v>2</v>
      </c>
      <c r="I1099" s="94">
        <v>793.8</v>
      </c>
      <c r="J1099" s="94">
        <v>724.9</v>
      </c>
      <c r="K1099" s="95">
        <v>40</v>
      </c>
      <c r="L1099" s="96">
        <v>1468081.98</v>
      </c>
      <c r="M1099" s="49">
        <v>0</v>
      </c>
      <c r="N1099" s="49">
        <v>0</v>
      </c>
      <c r="O1099" s="49">
        <v>0</v>
      </c>
      <c r="P1099" s="49">
        <f t="shared" si="174"/>
        <v>1468081.98</v>
      </c>
      <c r="Q1099" s="49">
        <f t="shared" si="175"/>
        <v>2025.2200027590013</v>
      </c>
      <c r="R1099" s="49">
        <v>16373.82</v>
      </c>
      <c r="S1099" s="62">
        <v>43465</v>
      </c>
    </row>
    <row r="1100" spans="1:32" s="199" customFormat="1" hidden="1" x14ac:dyDescent="0.25">
      <c r="A1100" s="61">
        <v>495</v>
      </c>
      <c r="B1100" s="92" t="s">
        <v>1203</v>
      </c>
      <c r="C1100" s="93">
        <v>1986</v>
      </c>
      <c r="D1100" s="41">
        <v>0</v>
      </c>
      <c r="E1100" s="59" t="s">
        <v>1514</v>
      </c>
      <c r="F1100" s="124" t="s">
        <v>28</v>
      </c>
      <c r="G1100" s="41">
        <v>2</v>
      </c>
      <c r="H1100" s="41">
        <v>2</v>
      </c>
      <c r="I1100" s="94">
        <v>789</v>
      </c>
      <c r="J1100" s="94">
        <v>725.2</v>
      </c>
      <c r="K1100" s="95">
        <v>62</v>
      </c>
      <c r="L1100" s="96">
        <v>568244.96</v>
      </c>
      <c r="M1100" s="49">
        <v>0</v>
      </c>
      <c r="N1100" s="49">
        <v>0</v>
      </c>
      <c r="O1100" s="49">
        <v>0</v>
      </c>
      <c r="P1100" s="49">
        <f t="shared" si="174"/>
        <v>568244.96</v>
      </c>
      <c r="Q1100" s="49">
        <f t="shared" si="175"/>
        <v>783.56999448428007</v>
      </c>
      <c r="R1100" s="49">
        <v>16373.82</v>
      </c>
      <c r="S1100" s="62">
        <v>43465</v>
      </c>
    </row>
    <row r="1101" spans="1:32" s="199" customFormat="1" ht="30" hidden="1" x14ac:dyDescent="0.25">
      <c r="A1101" s="61">
        <v>496</v>
      </c>
      <c r="B1101" s="92" t="s">
        <v>1501</v>
      </c>
      <c r="C1101" s="93">
        <v>1984</v>
      </c>
      <c r="D1101" s="41">
        <v>0</v>
      </c>
      <c r="E1101" s="59" t="s">
        <v>1514</v>
      </c>
      <c r="F1101" s="124" t="s">
        <v>51</v>
      </c>
      <c r="G1101" s="41">
        <v>2</v>
      </c>
      <c r="H1101" s="41">
        <v>3</v>
      </c>
      <c r="I1101" s="94">
        <v>841.2</v>
      </c>
      <c r="J1101" s="94">
        <v>739.5</v>
      </c>
      <c r="K1101" s="95">
        <v>57</v>
      </c>
      <c r="L1101" s="96">
        <v>609828.68000000005</v>
      </c>
      <c r="M1101" s="49">
        <v>0</v>
      </c>
      <c r="N1101" s="49">
        <v>0</v>
      </c>
      <c r="O1101" s="49">
        <v>0</v>
      </c>
      <c r="P1101" s="49">
        <f t="shared" si="174"/>
        <v>609828.68000000005</v>
      </c>
      <c r="Q1101" s="49">
        <f t="shared" si="175"/>
        <v>824.65000676132524</v>
      </c>
      <c r="R1101" s="96">
        <v>11802.64</v>
      </c>
      <c r="S1101" s="62">
        <v>43465</v>
      </c>
    </row>
    <row r="1102" spans="1:32" s="206" customFormat="1" ht="30" hidden="1" x14ac:dyDescent="0.25">
      <c r="A1102" s="61">
        <v>497</v>
      </c>
      <c r="B1102" s="92" t="s">
        <v>1205</v>
      </c>
      <c r="C1102" s="93">
        <v>1984</v>
      </c>
      <c r="D1102" s="41">
        <v>0</v>
      </c>
      <c r="E1102" s="59" t="s">
        <v>1514</v>
      </c>
      <c r="F1102" s="124" t="s">
        <v>51</v>
      </c>
      <c r="G1102" s="41">
        <v>2</v>
      </c>
      <c r="H1102" s="41">
        <v>2</v>
      </c>
      <c r="I1102" s="94">
        <v>916.8</v>
      </c>
      <c r="J1102" s="94">
        <v>788.9</v>
      </c>
      <c r="K1102" s="95">
        <v>55</v>
      </c>
      <c r="L1102" s="96">
        <v>33573.230000000003</v>
      </c>
      <c r="M1102" s="96">
        <v>0</v>
      </c>
      <c r="N1102" s="96">
        <v>0</v>
      </c>
      <c r="O1102" s="96">
        <v>0</v>
      </c>
      <c r="P1102" s="96">
        <f t="shared" si="174"/>
        <v>33573.230000000003</v>
      </c>
      <c r="Q1102" s="49">
        <f t="shared" si="175"/>
        <v>42.557016098364819</v>
      </c>
      <c r="R1102" s="96">
        <v>11802.64</v>
      </c>
      <c r="S1102" s="62">
        <v>43465</v>
      </c>
      <c r="T1102" s="199"/>
      <c r="U1102" s="199"/>
      <c r="V1102" s="199"/>
      <c r="W1102" s="199"/>
      <c r="X1102" s="199"/>
      <c r="Y1102" s="199"/>
      <c r="Z1102" s="199"/>
      <c r="AA1102" s="199"/>
      <c r="AB1102" s="199"/>
      <c r="AC1102" s="199"/>
      <c r="AD1102" s="199"/>
      <c r="AE1102" s="199"/>
      <c r="AF1102" s="199"/>
    </row>
    <row r="1103" spans="1:32" s="199" customFormat="1" hidden="1" x14ac:dyDescent="0.25">
      <c r="A1103" s="61">
        <v>498</v>
      </c>
      <c r="B1103" s="57" t="s">
        <v>746</v>
      </c>
      <c r="C1103" s="58">
        <v>1996</v>
      </c>
      <c r="D1103" s="40">
        <v>0</v>
      </c>
      <c r="E1103" s="59" t="s">
        <v>1514</v>
      </c>
      <c r="F1103" s="124" t="s">
        <v>66</v>
      </c>
      <c r="G1103" s="40">
        <v>5</v>
      </c>
      <c r="H1103" s="40">
        <v>11</v>
      </c>
      <c r="I1103" s="60">
        <v>10771</v>
      </c>
      <c r="J1103" s="60">
        <v>9354.5</v>
      </c>
      <c r="K1103" s="61">
        <v>493</v>
      </c>
      <c r="L1103" s="49">
        <v>16613318.960000001</v>
      </c>
      <c r="M1103" s="49">
        <v>0</v>
      </c>
      <c r="N1103" s="49">
        <v>0</v>
      </c>
      <c r="O1103" s="49">
        <v>0</v>
      </c>
      <c r="P1103" s="49">
        <f t="shared" si="174"/>
        <v>16613318.960000001</v>
      </c>
      <c r="Q1103" s="49">
        <f t="shared" si="175"/>
        <v>1775.9708119087072</v>
      </c>
      <c r="R1103" s="49">
        <v>17870.05</v>
      </c>
      <c r="S1103" s="62">
        <v>43465</v>
      </c>
    </row>
    <row r="1104" spans="1:32" s="199" customFormat="1" hidden="1" x14ac:dyDescent="0.25">
      <c r="A1104" s="61">
        <v>499</v>
      </c>
      <c r="B1104" s="57" t="s">
        <v>747</v>
      </c>
      <c r="C1104" s="58">
        <v>2003</v>
      </c>
      <c r="D1104" s="40">
        <v>0</v>
      </c>
      <c r="E1104" s="59" t="s">
        <v>1514</v>
      </c>
      <c r="F1104" s="124" t="s">
        <v>66</v>
      </c>
      <c r="G1104" s="40">
        <v>9</v>
      </c>
      <c r="H1104" s="40">
        <v>3</v>
      </c>
      <c r="I1104" s="60">
        <v>7947.4</v>
      </c>
      <c r="J1104" s="60">
        <v>6899.5</v>
      </c>
      <c r="K1104" s="61">
        <v>409</v>
      </c>
      <c r="L1104" s="49">
        <v>7144329.5499999998</v>
      </c>
      <c r="M1104" s="49">
        <v>0</v>
      </c>
      <c r="N1104" s="49">
        <v>0</v>
      </c>
      <c r="O1104" s="49">
        <v>0</v>
      </c>
      <c r="P1104" s="49">
        <f t="shared" si="174"/>
        <v>7144329.5499999998</v>
      </c>
      <c r="Q1104" s="49">
        <f t="shared" si="175"/>
        <v>1035.4851148633959</v>
      </c>
      <c r="R1104" s="96">
        <v>19740.84</v>
      </c>
      <c r="S1104" s="62">
        <v>43465</v>
      </c>
    </row>
    <row r="1105" spans="1:19" s="3" customFormat="1" hidden="1" x14ac:dyDescent="0.25">
      <c r="A1105" s="40"/>
      <c r="B1105" s="50" t="s">
        <v>429</v>
      </c>
      <c r="C1105" s="52"/>
      <c r="D1105" s="40"/>
      <c r="E1105" s="41"/>
      <c r="F1105" s="40"/>
      <c r="G1105" s="40"/>
      <c r="H1105" s="40"/>
      <c r="I1105" s="48">
        <f t="shared" ref="I1105:P1105" si="176">ROUND(SUM(I1083:I1104),2)</f>
        <v>53940.04</v>
      </c>
      <c r="J1105" s="48">
        <f t="shared" si="176"/>
        <v>47467.39</v>
      </c>
      <c r="K1105" s="130">
        <f t="shared" si="176"/>
        <v>2686</v>
      </c>
      <c r="L1105" s="48">
        <f t="shared" si="176"/>
        <v>140366669.59</v>
      </c>
      <c r="M1105" s="48">
        <f t="shared" si="176"/>
        <v>0</v>
      </c>
      <c r="N1105" s="48">
        <f t="shared" si="176"/>
        <v>0</v>
      </c>
      <c r="O1105" s="48">
        <f t="shared" si="176"/>
        <v>0</v>
      </c>
      <c r="P1105" s="48">
        <f t="shared" si="176"/>
        <v>140366669.59</v>
      </c>
      <c r="Q1105" s="48">
        <f t="shared" si="175"/>
        <v>2957.1179201131558</v>
      </c>
      <c r="R1105" s="49"/>
      <c r="S1105" s="40"/>
    </row>
    <row r="1106" spans="1:19" s="3" customFormat="1" hidden="1" x14ac:dyDescent="0.25">
      <c r="A1106" s="40"/>
      <c r="B1106" s="55" t="s">
        <v>472</v>
      </c>
      <c r="C1106" s="55"/>
      <c r="D1106" s="40"/>
      <c r="E1106" s="41"/>
      <c r="F1106" s="40"/>
      <c r="G1106" s="40"/>
      <c r="H1106" s="40"/>
      <c r="I1106" s="48"/>
      <c r="J1106" s="48"/>
      <c r="K1106" s="130"/>
      <c r="L1106" s="48"/>
      <c r="M1106" s="47"/>
      <c r="N1106" s="48"/>
      <c r="O1106" s="48"/>
      <c r="P1106" s="48"/>
      <c r="Q1106" s="49"/>
      <c r="R1106" s="49"/>
      <c r="S1106" s="40"/>
    </row>
    <row r="1107" spans="1:19" s="199" customFormat="1" hidden="1" x14ac:dyDescent="0.25">
      <c r="A1107" s="37">
        <v>500</v>
      </c>
      <c r="B1107" s="57" t="s">
        <v>748</v>
      </c>
      <c r="C1107" s="58">
        <v>1976</v>
      </c>
      <c r="D1107" s="40">
        <v>2012</v>
      </c>
      <c r="E1107" s="59" t="s">
        <v>1514</v>
      </c>
      <c r="F1107" s="124" t="s">
        <v>28</v>
      </c>
      <c r="G1107" s="40">
        <v>3</v>
      </c>
      <c r="H1107" s="40">
        <v>2</v>
      </c>
      <c r="I1107" s="60">
        <v>1108.48</v>
      </c>
      <c r="J1107" s="60">
        <v>1108.48</v>
      </c>
      <c r="K1107" s="61">
        <v>50</v>
      </c>
      <c r="L1107" s="49">
        <v>9446810.1899999995</v>
      </c>
      <c r="M1107" s="49">
        <v>0</v>
      </c>
      <c r="N1107" s="49">
        <v>0</v>
      </c>
      <c r="O1107" s="49">
        <v>0</v>
      </c>
      <c r="P1107" s="49">
        <f t="shared" ref="P1107:P1115" si="177">L1107-(M1107+N1107+O1107)</f>
        <v>9446810.1899999995</v>
      </c>
      <c r="Q1107" s="49">
        <f t="shared" ref="Q1107:Q1115" si="178">L1107/J1107</f>
        <v>8522.3100010825638</v>
      </c>
      <c r="R1107" s="49">
        <v>16373.82</v>
      </c>
      <c r="S1107" s="62">
        <v>43465</v>
      </c>
    </row>
    <row r="1108" spans="1:19" s="199" customFormat="1" hidden="1" x14ac:dyDescent="0.25">
      <c r="A1108" s="37">
        <v>501</v>
      </c>
      <c r="B1108" s="57" t="s">
        <v>749</v>
      </c>
      <c r="C1108" s="58">
        <v>1977</v>
      </c>
      <c r="D1108" s="40">
        <v>0</v>
      </c>
      <c r="E1108" s="59" t="s">
        <v>1514</v>
      </c>
      <c r="F1108" s="124" t="s">
        <v>28</v>
      </c>
      <c r="G1108" s="40">
        <v>3</v>
      </c>
      <c r="H1108" s="40">
        <v>2</v>
      </c>
      <c r="I1108" s="60">
        <v>1134.2</v>
      </c>
      <c r="J1108" s="60">
        <v>1134.2</v>
      </c>
      <c r="K1108" s="61">
        <v>57</v>
      </c>
      <c r="L1108" s="49">
        <v>7577919.8899999997</v>
      </c>
      <c r="M1108" s="49">
        <v>0</v>
      </c>
      <c r="N1108" s="49">
        <f>ROUND(L1108*10%,2)</f>
        <v>757791.99</v>
      </c>
      <c r="O1108" s="49">
        <v>0</v>
      </c>
      <c r="P1108" s="49">
        <f t="shared" si="177"/>
        <v>6820127.8999999994</v>
      </c>
      <c r="Q1108" s="49">
        <f t="shared" si="178"/>
        <v>6681.2906806559686</v>
      </c>
      <c r="R1108" s="49">
        <v>16373.82</v>
      </c>
      <c r="S1108" s="62">
        <v>43465</v>
      </c>
    </row>
    <row r="1109" spans="1:19" s="199" customFormat="1" hidden="1" x14ac:dyDescent="0.25">
      <c r="A1109" s="37">
        <v>502</v>
      </c>
      <c r="B1109" s="57" t="s">
        <v>750</v>
      </c>
      <c r="C1109" s="58">
        <v>1975</v>
      </c>
      <c r="D1109" s="40">
        <v>2006</v>
      </c>
      <c r="E1109" s="59" t="s">
        <v>1514</v>
      </c>
      <c r="F1109" s="124" t="s">
        <v>28</v>
      </c>
      <c r="G1109" s="40">
        <v>5</v>
      </c>
      <c r="H1109" s="40">
        <v>4</v>
      </c>
      <c r="I1109" s="60">
        <v>3539.6</v>
      </c>
      <c r="J1109" s="60">
        <v>3539.6</v>
      </c>
      <c r="K1109" s="61">
        <v>175</v>
      </c>
      <c r="L1109" s="49">
        <v>9903301.3900000006</v>
      </c>
      <c r="M1109" s="49">
        <v>0</v>
      </c>
      <c r="N1109" s="49">
        <v>0</v>
      </c>
      <c r="O1109" s="49">
        <v>0</v>
      </c>
      <c r="P1109" s="49">
        <f t="shared" si="177"/>
        <v>9903301.3900000006</v>
      </c>
      <c r="Q1109" s="49">
        <f t="shared" si="178"/>
        <v>2797.8589077861907</v>
      </c>
      <c r="R1109" s="49">
        <v>16373.82</v>
      </c>
      <c r="S1109" s="62">
        <v>43465</v>
      </c>
    </row>
    <row r="1110" spans="1:19" s="199" customFormat="1" hidden="1" x14ac:dyDescent="0.25">
      <c r="A1110" s="37">
        <v>503</v>
      </c>
      <c r="B1110" s="57" t="s">
        <v>751</v>
      </c>
      <c r="C1110" s="58">
        <v>1975</v>
      </c>
      <c r="D1110" s="40">
        <v>2010</v>
      </c>
      <c r="E1110" s="59" t="s">
        <v>1514</v>
      </c>
      <c r="F1110" s="124" t="s">
        <v>28</v>
      </c>
      <c r="G1110" s="40">
        <v>5</v>
      </c>
      <c r="H1110" s="40">
        <v>4</v>
      </c>
      <c r="I1110" s="60">
        <v>3419.5</v>
      </c>
      <c r="J1110" s="60">
        <v>3419.5</v>
      </c>
      <c r="K1110" s="61">
        <v>179</v>
      </c>
      <c r="L1110" s="49">
        <v>15651671.26</v>
      </c>
      <c r="M1110" s="49">
        <v>0</v>
      </c>
      <c r="N1110" s="49">
        <v>0</v>
      </c>
      <c r="O1110" s="49">
        <v>0</v>
      </c>
      <c r="P1110" s="49">
        <f t="shared" si="177"/>
        <v>15651671.26</v>
      </c>
      <c r="Q1110" s="49">
        <f t="shared" si="178"/>
        <v>4577.1812428717649</v>
      </c>
      <c r="R1110" s="49">
        <v>16373.82</v>
      </c>
      <c r="S1110" s="62">
        <v>43465</v>
      </c>
    </row>
    <row r="1111" spans="1:19" s="199" customFormat="1" hidden="1" x14ac:dyDescent="0.25">
      <c r="A1111" s="37">
        <v>504</v>
      </c>
      <c r="B1111" s="57" t="s">
        <v>752</v>
      </c>
      <c r="C1111" s="58">
        <v>1976</v>
      </c>
      <c r="D1111" s="40">
        <v>2006</v>
      </c>
      <c r="E1111" s="59" t="s">
        <v>1514</v>
      </c>
      <c r="F1111" s="124" t="s">
        <v>28</v>
      </c>
      <c r="G1111" s="40">
        <v>5</v>
      </c>
      <c r="H1111" s="40">
        <v>4</v>
      </c>
      <c r="I1111" s="60">
        <v>3324</v>
      </c>
      <c r="J1111" s="60">
        <v>3324</v>
      </c>
      <c r="K1111" s="61">
        <v>180</v>
      </c>
      <c r="L1111" s="49">
        <v>21795023.539999999</v>
      </c>
      <c r="M1111" s="49">
        <v>0</v>
      </c>
      <c r="N1111" s="49">
        <v>0</v>
      </c>
      <c r="O1111" s="49">
        <v>0</v>
      </c>
      <c r="P1111" s="49">
        <f t="shared" si="177"/>
        <v>21795023.539999999</v>
      </c>
      <c r="Q1111" s="49">
        <f t="shared" si="178"/>
        <v>6556.8662876052949</v>
      </c>
      <c r="R1111" s="49">
        <v>16373.82</v>
      </c>
      <c r="S1111" s="62">
        <v>43465</v>
      </c>
    </row>
    <row r="1112" spans="1:19" s="199" customFormat="1" hidden="1" x14ac:dyDescent="0.25">
      <c r="A1112" s="37">
        <v>505</v>
      </c>
      <c r="B1112" s="57" t="s">
        <v>753</v>
      </c>
      <c r="C1112" s="58">
        <v>1975</v>
      </c>
      <c r="D1112" s="40">
        <v>0</v>
      </c>
      <c r="E1112" s="59" t="s">
        <v>1514</v>
      </c>
      <c r="F1112" s="124" t="s">
        <v>28</v>
      </c>
      <c r="G1112" s="40">
        <v>5</v>
      </c>
      <c r="H1112" s="40">
        <v>4</v>
      </c>
      <c r="I1112" s="60">
        <v>3419.7</v>
      </c>
      <c r="J1112" s="60">
        <v>3418.6</v>
      </c>
      <c r="K1112" s="61">
        <v>204</v>
      </c>
      <c r="L1112" s="49">
        <v>18859770.5</v>
      </c>
      <c r="M1112" s="49">
        <v>0</v>
      </c>
      <c r="N1112" s="49">
        <v>0</v>
      </c>
      <c r="O1112" s="49">
        <v>0</v>
      </c>
      <c r="P1112" s="49">
        <f t="shared" si="177"/>
        <v>18859770.5</v>
      </c>
      <c r="Q1112" s="49">
        <f t="shared" si="178"/>
        <v>5516.8111215117297</v>
      </c>
      <c r="R1112" s="49">
        <v>16373.82</v>
      </c>
      <c r="S1112" s="62">
        <v>43465</v>
      </c>
    </row>
    <row r="1113" spans="1:19" s="199" customFormat="1" hidden="1" x14ac:dyDescent="0.25">
      <c r="A1113" s="37">
        <v>506</v>
      </c>
      <c r="B1113" s="57" t="s">
        <v>754</v>
      </c>
      <c r="C1113" s="58">
        <v>1977</v>
      </c>
      <c r="D1113" s="40">
        <v>0</v>
      </c>
      <c r="E1113" s="59" t="s">
        <v>1514</v>
      </c>
      <c r="F1113" s="124" t="s">
        <v>28</v>
      </c>
      <c r="G1113" s="40">
        <v>5</v>
      </c>
      <c r="H1113" s="40">
        <v>4</v>
      </c>
      <c r="I1113" s="60">
        <v>5152.55</v>
      </c>
      <c r="J1113" s="60">
        <v>3392.9</v>
      </c>
      <c r="K1113" s="61">
        <v>182</v>
      </c>
      <c r="L1113" s="49">
        <v>25310425.260000002</v>
      </c>
      <c r="M1113" s="49">
        <v>0</v>
      </c>
      <c r="N1113" s="49">
        <f>ROUND(L1113*10%,2)</f>
        <v>2531042.5299999998</v>
      </c>
      <c r="O1113" s="49">
        <v>0</v>
      </c>
      <c r="P1113" s="49">
        <f t="shared" si="177"/>
        <v>22779382.73</v>
      </c>
      <c r="Q1113" s="49">
        <f t="shared" si="178"/>
        <v>7459.8205841610425</v>
      </c>
      <c r="R1113" s="49">
        <v>16373.82</v>
      </c>
      <c r="S1113" s="62">
        <v>43465</v>
      </c>
    </row>
    <row r="1114" spans="1:19" s="199" customFormat="1" hidden="1" x14ac:dyDescent="0.25">
      <c r="A1114" s="37">
        <v>507</v>
      </c>
      <c r="B1114" s="57" t="s">
        <v>755</v>
      </c>
      <c r="C1114" s="58">
        <v>1976</v>
      </c>
      <c r="D1114" s="40">
        <v>0</v>
      </c>
      <c r="E1114" s="59" t="s">
        <v>1514</v>
      </c>
      <c r="F1114" s="124" t="s">
        <v>28</v>
      </c>
      <c r="G1114" s="40">
        <v>5</v>
      </c>
      <c r="H1114" s="40">
        <v>4</v>
      </c>
      <c r="I1114" s="60">
        <v>3163.99</v>
      </c>
      <c r="J1114" s="60">
        <v>2079</v>
      </c>
      <c r="K1114" s="61">
        <v>90</v>
      </c>
      <c r="L1114" s="49">
        <v>14558034.800000001</v>
      </c>
      <c r="M1114" s="49">
        <v>0</v>
      </c>
      <c r="N1114" s="49">
        <f>ROUND(L1114*10%,2)</f>
        <v>1455803.48</v>
      </c>
      <c r="O1114" s="49">
        <v>0</v>
      </c>
      <c r="P1114" s="49">
        <f t="shared" si="177"/>
        <v>13102231.32</v>
      </c>
      <c r="Q1114" s="49">
        <f t="shared" si="178"/>
        <v>7002.4217412217413</v>
      </c>
      <c r="R1114" s="49">
        <v>16373.82</v>
      </c>
      <c r="S1114" s="62">
        <v>43465</v>
      </c>
    </row>
    <row r="1115" spans="1:19" s="199" customFormat="1" hidden="1" x14ac:dyDescent="0.25">
      <c r="A1115" s="37">
        <v>508</v>
      </c>
      <c r="B1115" s="57" t="s">
        <v>756</v>
      </c>
      <c r="C1115" s="58">
        <v>1977</v>
      </c>
      <c r="D1115" s="40">
        <v>0</v>
      </c>
      <c r="E1115" s="59" t="s">
        <v>1514</v>
      </c>
      <c r="F1115" s="124" t="s">
        <v>28</v>
      </c>
      <c r="G1115" s="40">
        <v>5</v>
      </c>
      <c r="H1115" s="40">
        <v>2</v>
      </c>
      <c r="I1115" s="60">
        <v>5191.4799999999996</v>
      </c>
      <c r="J1115" s="60">
        <v>3394.7</v>
      </c>
      <c r="K1115" s="61">
        <v>176</v>
      </c>
      <c r="L1115" s="49">
        <v>21111868.760000002</v>
      </c>
      <c r="M1115" s="49">
        <v>0</v>
      </c>
      <c r="N1115" s="49">
        <f>ROUND(L1115*10%,2)</f>
        <v>2111186.88</v>
      </c>
      <c r="O1115" s="49">
        <v>0</v>
      </c>
      <c r="P1115" s="49">
        <f t="shared" si="177"/>
        <v>19000681.880000003</v>
      </c>
      <c r="Q1115" s="49">
        <f t="shared" si="178"/>
        <v>6219.0675936017915</v>
      </c>
      <c r="R1115" s="49">
        <v>16373.82</v>
      </c>
      <c r="S1115" s="62">
        <v>43465</v>
      </c>
    </row>
    <row r="1116" spans="1:19" s="3" customFormat="1" hidden="1" x14ac:dyDescent="0.25">
      <c r="A1116" s="40"/>
      <c r="B1116" s="50" t="s">
        <v>479</v>
      </c>
      <c r="C1116" s="52"/>
      <c r="D1116" s="40"/>
      <c r="E1116" s="41"/>
      <c r="F1116" s="40"/>
      <c r="G1116" s="40"/>
      <c r="H1116" s="40"/>
      <c r="I1116" s="48">
        <f t="shared" ref="I1116:K1116" si="179">ROUND(SUM(I1107:I1115),2)</f>
        <v>29453.5</v>
      </c>
      <c r="J1116" s="48">
        <f t="shared" si="179"/>
        <v>24810.98</v>
      </c>
      <c r="K1116" s="130">
        <f t="shared" si="179"/>
        <v>1293</v>
      </c>
      <c r="L1116" s="48">
        <f>ROUND(SUM(L1107:L1115),2)</f>
        <v>144214825.59</v>
      </c>
      <c r="M1116" s="48">
        <f t="shared" ref="M1116:P1116" si="180">ROUND(SUM(M1107:M1115),2)</f>
        <v>0</v>
      </c>
      <c r="N1116" s="48">
        <f t="shared" si="180"/>
        <v>6855824.8799999999</v>
      </c>
      <c r="O1116" s="48">
        <f t="shared" si="180"/>
        <v>0</v>
      </c>
      <c r="P1116" s="48">
        <f t="shared" si="180"/>
        <v>137359000.71000001</v>
      </c>
      <c r="Q1116" s="48">
        <v>1824.5710377995174</v>
      </c>
      <c r="R1116" s="49"/>
      <c r="S1116" s="40"/>
    </row>
    <row r="1117" spans="1:19" s="3" customFormat="1" hidden="1" x14ac:dyDescent="0.25">
      <c r="A1117" s="40"/>
      <c r="B1117" s="55" t="s">
        <v>757</v>
      </c>
      <c r="C1117" s="55"/>
      <c r="D1117" s="40"/>
      <c r="E1117" s="41"/>
      <c r="F1117" s="40"/>
      <c r="G1117" s="40"/>
      <c r="H1117" s="40"/>
      <c r="I1117" s="40"/>
      <c r="J1117" s="40"/>
      <c r="K1117" s="91"/>
      <c r="L1117" s="49"/>
      <c r="M1117" s="49"/>
      <c r="N1117" s="49"/>
      <c r="O1117" s="49"/>
      <c r="P1117" s="49"/>
      <c r="Q1117" s="49"/>
      <c r="R1117" s="49"/>
      <c r="S1117" s="40"/>
    </row>
    <row r="1118" spans="1:19" s="3" customFormat="1" ht="30" hidden="1" x14ac:dyDescent="0.25">
      <c r="A1118" s="84">
        <v>509</v>
      </c>
      <c r="B1118" s="155" t="s">
        <v>1235</v>
      </c>
      <c r="C1118" s="86">
        <v>1986</v>
      </c>
      <c r="D1118" s="87">
        <v>0</v>
      </c>
      <c r="E1118" s="59" t="s">
        <v>1514</v>
      </c>
      <c r="F1118" s="156" t="s">
        <v>51</v>
      </c>
      <c r="G1118" s="87">
        <v>2</v>
      </c>
      <c r="H1118" s="87">
        <v>3</v>
      </c>
      <c r="I1118" s="102">
        <v>796.6</v>
      </c>
      <c r="J1118" s="102">
        <v>708.6</v>
      </c>
      <c r="K1118" s="157">
        <v>36</v>
      </c>
      <c r="L1118" s="85">
        <v>4428597.8600000003</v>
      </c>
      <c r="M1118" s="85">
        <v>0</v>
      </c>
      <c r="N1118" s="49">
        <v>0</v>
      </c>
      <c r="O1118" s="49">
        <f>ROUND(L1118*0.045,2)</f>
        <v>199286.9</v>
      </c>
      <c r="P1118" s="85">
        <f t="shared" ref="P1118:P1150" si="181">L1118-(M1118+N1118+O1118)</f>
        <v>4229310.96</v>
      </c>
      <c r="Q1118" s="49">
        <f t="shared" ref="Q1118:Q1149" si="182">L1118/J1118</f>
        <v>6249.7852949477847</v>
      </c>
      <c r="R1118" s="96">
        <v>11802.64</v>
      </c>
      <c r="S1118" s="62">
        <v>43465</v>
      </c>
    </row>
    <row r="1119" spans="1:19" s="3" customFormat="1" hidden="1" x14ac:dyDescent="0.25">
      <c r="A1119" s="84">
        <v>510</v>
      </c>
      <c r="B1119" s="155" t="s">
        <v>758</v>
      </c>
      <c r="C1119" s="86">
        <v>1988</v>
      </c>
      <c r="D1119" s="87">
        <v>0</v>
      </c>
      <c r="E1119" s="59" t="s">
        <v>1514</v>
      </c>
      <c r="F1119" s="156" t="s">
        <v>28</v>
      </c>
      <c r="G1119" s="87">
        <v>3</v>
      </c>
      <c r="H1119" s="87">
        <v>1</v>
      </c>
      <c r="I1119" s="102">
        <v>1808.95</v>
      </c>
      <c r="J1119" s="102">
        <v>1213.42</v>
      </c>
      <c r="K1119" s="157">
        <v>100</v>
      </c>
      <c r="L1119" s="85">
        <v>5926898.3399999999</v>
      </c>
      <c r="M1119" s="85">
        <v>0</v>
      </c>
      <c r="N1119" s="49">
        <v>0</v>
      </c>
      <c r="O1119" s="85">
        <f>ROUND(N1119*0.45,2)</f>
        <v>0</v>
      </c>
      <c r="P1119" s="85">
        <f t="shared" si="181"/>
        <v>5926898.3399999999</v>
      </c>
      <c r="Q1119" s="49">
        <f t="shared" si="182"/>
        <v>4884.4574343590839</v>
      </c>
      <c r="R1119" s="49">
        <v>16373.82</v>
      </c>
      <c r="S1119" s="62">
        <v>43465</v>
      </c>
    </row>
    <row r="1120" spans="1:19" s="3" customFormat="1" ht="30" hidden="1" x14ac:dyDescent="0.25">
      <c r="A1120" s="84">
        <v>511</v>
      </c>
      <c r="B1120" s="57" t="s">
        <v>759</v>
      </c>
      <c r="C1120" s="58">
        <v>1988</v>
      </c>
      <c r="D1120" s="40">
        <v>0</v>
      </c>
      <c r="E1120" s="59" t="s">
        <v>1514</v>
      </c>
      <c r="F1120" s="124" t="s">
        <v>51</v>
      </c>
      <c r="G1120" s="40">
        <v>2</v>
      </c>
      <c r="H1120" s="40">
        <v>2</v>
      </c>
      <c r="I1120" s="60">
        <v>578</v>
      </c>
      <c r="J1120" s="60">
        <v>540</v>
      </c>
      <c r="K1120" s="61">
        <v>24</v>
      </c>
      <c r="L1120" s="49">
        <v>3444832.68</v>
      </c>
      <c r="M1120" s="49">
        <v>0</v>
      </c>
      <c r="N1120" s="49">
        <v>0</v>
      </c>
      <c r="O1120" s="49">
        <f>ROUND(N1120*0.45,2)</f>
        <v>0</v>
      </c>
      <c r="P1120" s="49">
        <f t="shared" si="181"/>
        <v>3444832.68</v>
      </c>
      <c r="Q1120" s="49">
        <f t="shared" si="182"/>
        <v>6379.3197777777777</v>
      </c>
      <c r="R1120" s="96">
        <v>11802.64</v>
      </c>
      <c r="S1120" s="62">
        <v>43465</v>
      </c>
    </row>
    <row r="1121" spans="1:32" s="3" customFormat="1" ht="30" hidden="1" x14ac:dyDescent="0.25">
      <c r="A1121" s="84">
        <v>512</v>
      </c>
      <c r="B1121" s="92" t="s">
        <v>1210</v>
      </c>
      <c r="C1121" s="93">
        <v>1980</v>
      </c>
      <c r="D1121" s="41">
        <v>0</v>
      </c>
      <c r="E1121" s="59" t="s">
        <v>1514</v>
      </c>
      <c r="F1121" s="124" t="s">
        <v>51</v>
      </c>
      <c r="G1121" s="41">
        <v>2</v>
      </c>
      <c r="H1121" s="41">
        <v>3</v>
      </c>
      <c r="I1121" s="94">
        <v>844.8</v>
      </c>
      <c r="J1121" s="94">
        <v>754</v>
      </c>
      <c r="K1121" s="95">
        <v>44</v>
      </c>
      <c r="L1121" s="96">
        <v>687344.74</v>
      </c>
      <c r="M1121" s="49">
        <v>0</v>
      </c>
      <c r="N1121" s="49">
        <f>ROUND(L1121*10%,2)</f>
        <v>68734.47</v>
      </c>
      <c r="O1121" s="49">
        <v>0</v>
      </c>
      <c r="P1121" s="49">
        <f t="shared" si="181"/>
        <v>618610.27</v>
      </c>
      <c r="Q1121" s="49">
        <f t="shared" si="182"/>
        <v>911.59779840848807</v>
      </c>
      <c r="R1121" s="96">
        <v>11802.64</v>
      </c>
      <c r="S1121" s="62">
        <v>43465</v>
      </c>
    </row>
    <row r="1122" spans="1:32" s="3" customFormat="1" ht="30" hidden="1" x14ac:dyDescent="0.25">
      <c r="A1122" s="84">
        <v>513</v>
      </c>
      <c r="B1122" s="92" t="s">
        <v>1211</v>
      </c>
      <c r="C1122" s="93">
        <v>1975</v>
      </c>
      <c r="D1122" s="41">
        <v>0</v>
      </c>
      <c r="E1122" s="59" t="s">
        <v>1514</v>
      </c>
      <c r="F1122" s="124" t="s">
        <v>51</v>
      </c>
      <c r="G1122" s="41">
        <v>2</v>
      </c>
      <c r="H1122" s="41">
        <v>2</v>
      </c>
      <c r="I1122" s="94">
        <v>554.29999999999995</v>
      </c>
      <c r="J1122" s="94">
        <v>509.3</v>
      </c>
      <c r="K1122" s="95">
        <v>16</v>
      </c>
      <c r="L1122" s="96">
        <v>469032.56</v>
      </c>
      <c r="M1122" s="49">
        <v>0</v>
      </c>
      <c r="N1122" s="49">
        <v>0</v>
      </c>
      <c r="O1122" s="49">
        <v>0</v>
      </c>
      <c r="P1122" s="49">
        <f t="shared" si="181"/>
        <v>469032.56</v>
      </c>
      <c r="Q1122" s="49">
        <f t="shared" si="182"/>
        <v>920.93571568819948</v>
      </c>
      <c r="R1122" s="96">
        <v>11802.64</v>
      </c>
      <c r="S1122" s="62">
        <v>43465</v>
      </c>
    </row>
    <row r="1123" spans="1:32" s="3" customFormat="1" ht="30" hidden="1" x14ac:dyDescent="0.25">
      <c r="A1123" s="84">
        <v>514</v>
      </c>
      <c r="B1123" s="57" t="s">
        <v>1271</v>
      </c>
      <c r="C1123" s="58">
        <v>1975</v>
      </c>
      <c r="D1123" s="40">
        <v>0</v>
      </c>
      <c r="E1123" s="59" t="s">
        <v>1514</v>
      </c>
      <c r="F1123" s="124" t="s">
        <v>51</v>
      </c>
      <c r="G1123" s="40">
        <v>2</v>
      </c>
      <c r="H1123" s="40">
        <v>2</v>
      </c>
      <c r="I1123" s="60">
        <v>549.1</v>
      </c>
      <c r="J1123" s="60">
        <v>507.5</v>
      </c>
      <c r="K1123" s="61">
        <v>22</v>
      </c>
      <c r="L1123" s="49">
        <v>452854.91</v>
      </c>
      <c r="M1123" s="49">
        <v>0</v>
      </c>
      <c r="N1123" s="49">
        <v>0</v>
      </c>
      <c r="O1123" s="49">
        <f>ROUND(L1123*0.045,2)</f>
        <v>20378.47</v>
      </c>
      <c r="P1123" s="49">
        <f t="shared" si="181"/>
        <v>432476.43999999994</v>
      </c>
      <c r="Q1123" s="49">
        <f t="shared" si="182"/>
        <v>892.32494581280787</v>
      </c>
      <c r="R1123" s="96">
        <v>11802.64</v>
      </c>
      <c r="S1123" s="62">
        <v>43465</v>
      </c>
    </row>
    <row r="1124" spans="1:32" s="204" customFormat="1" ht="30" hidden="1" x14ac:dyDescent="0.25">
      <c r="A1124" s="84">
        <v>515</v>
      </c>
      <c r="B1124" s="92" t="s">
        <v>1511</v>
      </c>
      <c r="C1124" s="93">
        <v>1977</v>
      </c>
      <c r="D1124" s="41">
        <v>0</v>
      </c>
      <c r="E1124" s="59" t="s">
        <v>1514</v>
      </c>
      <c r="F1124" s="124" t="s">
        <v>51</v>
      </c>
      <c r="G1124" s="41">
        <v>2</v>
      </c>
      <c r="H1124" s="41">
        <v>3</v>
      </c>
      <c r="I1124" s="94">
        <v>845.4</v>
      </c>
      <c r="J1124" s="94">
        <v>753.9</v>
      </c>
      <c r="K1124" s="95">
        <v>27</v>
      </c>
      <c r="L1124" s="96">
        <v>360333.06</v>
      </c>
      <c r="M1124" s="96">
        <v>0</v>
      </c>
      <c r="N1124" s="96">
        <v>0</v>
      </c>
      <c r="O1124" s="49">
        <v>0</v>
      </c>
      <c r="P1124" s="49">
        <f t="shared" si="181"/>
        <v>360333.06</v>
      </c>
      <c r="Q1124" s="49">
        <f t="shared" si="182"/>
        <v>477.95869478710705</v>
      </c>
      <c r="R1124" s="96">
        <v>11802.64</v>
      </c>
      <c r="S1124" s="62">
        <v>43465</v>
      </c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</row>
    <row r="1125" spans="1:32" s="3" customFormat="1" hidden="1" x14ac:dyDescent="0.25">
      <c r="A1125" s="84">
        <v>516</v>
      </c>
      <c r="B1125" s="57" t="s">
        <v>760</v>
      </c>
      <c r="C1125" s="58">
        <v>1987</v>
      </c>
      <c r="D1125" s="40">
        <v>0</v>
      </c>
      <c r="E1125" s="59" t="s">
        <v>1514</v>
      </c>
      <c r="F1125" s="124" t="s">
        <v>28</v>
      </c>
      <c r="G1125" s="40">
        <v>4</v>
      </c>
      <c r="H1125" s="40">
        <v>7</v>
      </c>
      <c r="I1125" s="60">
        <v>6286.4</v>
      </c>
      <c r="J1125" s="60">
        <v>4695.3</v>
      </c>
      <c r="K1125" s="61">
        <v>237</v>
      </c>
      <c r="L1125" s="49">
        <v>33657710.979999997</v>
      </c>
      <c r="M1125" s="49">
        <v>0</v>
      </c>
      <c r="N1125" s="49">
        <f>ROUND(L1125*10%,2)</f>
        <v>3365771.1</v>
      </c>
      <c r="O1125" s="49">
        <f>ROUND(N1125*0.45,2)</f>
        <v>1514597</v>
      </c>
      <c r="P1125" s="49">
        <f t="shared" si="181"/>
        <v>28777342.879999995</v>
      </c>
      <c r="Q1125" s="49">
        <f t="shared" si="182"/>
        <v>7168.3834856132717</v>
      </c>
      <c r="R1125" s="49">
        <v>16373.82</v>
      </c>
      <c r="S1125" s="62">
        <v>43465</v>
      </c>
    </row>
    <row r="1126" spans="1:32" s="3" customFormat="1" hidden="1" x14ac:dyDescent="0.25">
      <c r="A1126" s="84">
        <v>517</v>
      </c>
      <c r="B1126" s="57" t="s">
        <v>761</v>
      </c>
      <c r="C1126" s="58">
        <v>1984</v>
      </c>
      <c r="D1126" s="40">
        <v>0</v>
      </c>
      <c r="E1126" s="59" t="s">
        <v>1514</v>
      </c>
      <c r="F1126" s="124" t="s">
        <v>28</v>
      </c>
      <c r="G1126" s="40">
        <v>3</v>
      </c>
      <c r="H1126" s="40">
        <v>3</v>
      </c>
      <c r="I1126" s="60">
        <v>2270.4</v>
      </c>
      <c r="J1126" s="60">
        <v>2020.29</v>
      </c>
      <c r="K1126" s="61">
        <v>85</v>
      </c>
      <c r="L1126" s="49">
        <v>12424354.699999999</v>
      </c>
      <c r="M1126" s="49">
        <v>0</v>
      </c>
      <c r="N1126" s="49">
        <v>0</v>
      </c>
      <c r="O1126" s="49">
        <f>ROUND(L1126*0.045,2)</f>
        <v>559095.96</v>
      </c>
      <c r="P1126" s="49">
        <f t="shared" si="181"/>
        <v>11865258.739999998</v>
      </c>
      <c r="Q1126" s="49">
        <f t="shared" si="182"/>
        <v>6149.7877532433458</v>
      </c>
      <c r="R1126" s="49">
        <v>16373.82</v>
      </c>
      <c r="S1126" s="62">
        <v>43465</v>
      </c>
    </row>
    <row r="1127" spans="1:32" s="116" customFormat="1" ht="30" hidden="1" x14ac:dyDescent="0.25">
      <c r="A1127" s="84">
        <v>518</v>
      </c>
      <c r="B1127" s="57" t="s">
        <v>432</v>
      </c>
      <c r="C1127" s="58">
        <v>1971</v>
      </c>
      <c r="D1127" s="40">
        <v>0</v>
      </c>
      <c r="E1127" s="59" t="s">
        <v>1514</v>
      </c>
      <c r="F1127" s="124" t="s">
        <v>51</v>
      </c>
      <c r="G1127" s="40">
        <v>2</v>
      </c>
      <c r="H1127" s="40">
        <v>2</v>
      </c>
      <c r="I1127" s="60">
        <v>549.70000000000005</v>
      </c>
      <c r="J1127" s="60">
        <v>504.6</v>
      </c>
      <c r="K1127" s="61">
        <v>23</v>
      </c>
      <c r="L1127" s="49">
        <v>1454381.98</v>
      </c>
      <c r="M1127" s="49">
        <v>0</v>
      </c>
      <c r="N1127" s="49">
        <v>0</v>
      </c>
      <c r="O1127" s="49">
        <v>0</v>
      </c>
      <c r="P1127" s="49">
        <f>L1127-(M1127+N1127+O1127)</f>
        <v>1454381.98</v>
      </c>
      <c r="Q1127" s="49">
        <f t="shared" si="182"/>
        <v>2882.2472849782002</v>
      </c>
      <c r="R1127" s="96">
        <v>11802.64</v>
      </c>
      <c r="S1127" s="62">
        <v>43465</v>
      </c>
    </row>
    <row r="1128" spans="1:32" s="3" customFormat="1" ht="30" hidden="1" x14ac:dyDescent="0.25">
      <c r="A1128" s="84">
        <v>519</v>
      </c>
      <c r="B1128" s="57" t="s">
        <v>433</v>
      </c>
      <c r="C1128" s="121" t="s">
        <v>1459</v>
      </c>
      <c r="D1128" s="40">
        <v>0</v>
      </c>
      <c r="E1128" s="59" t="s">
        <v>1514</v>
      </c>
      <c r="F1128" s="121" t="s">
        <v>51</v>
      </c>
      <c r="G1128" s="121" t="s">
        <v>1460</v>
      </c>
      <c r="H1128" s="121" t="s">
        <v>1461</v>
      </c>
      <c r="I1128" s="122">
        <v>1361.5</v>
      </c>
      <c r="J1128" s="122">
        <v>1179.9000000000001</v>
      </c>
      <c r="K1128" s="121">
        <v>52</v>
      </c>
      <c r="L1128" s="49">
        <v>5609911.1399999997</v>
      </c>
      <c r="M1128" s="49">
        <v>0</v>
      </c>
      <c r="N1128" s="49">
        <v>0</v>
      </c>
      <c r="O1128" s="49">
        <f>ROUND(N1128*0.45,2)</f>
        <v>0</v>
      </c>
      <c r="P1128" s="49">
        <f t="shared" si="181"/>
        <v>5609911.1399999997</v>
      </c>
      <c r="Q1128" s="49">
        <f t="shared" si="182"/>
        <v>4754.5649122807008</v>
      </c>
      <c r="R1128" s="96">
        <v>11802.64</v>
      </c>
      <c r="S1128" s="62">
        <v>43465</v>
      </c>
    </row>
    <row r="1129" spans="1:32" s="3" customFormat="1" ht="30" hidden="1" x14ac:dyDescent="0.25">
      <c r="A1129" s="84">
        <v>520</v>
      </c>
      <c r="B1129" s="57" t="s">
        <v>435</v>
      </c>
      <c r="C1129" s="121" t="s">
        <v>1462</v>
      </c>
      <c r="D1129" s="40">
        <v>0</v>
      </c>
      <c r="E1129" s="59" t="s">
        <v>1514</v>
      </c>
      <c r="F1129" s="121" t="s">
        <v>51</v>
      </c>
      <c r="G1129" s="121" t="s">
        <v>1458</v>
      </c>
      <c r="H1129" s="121" t="s">
        <v>1460</v>
      </c>
      <c r="I1129" s="122">
        <v>251.3</v>
      </c>
      <c r="J1129" s="122">
        <v>220.3</v>
      </c>
      <c r="K1129" s="121">
        <v>14</v>
      </c>
      <c r="L1129" s="49">
        <v>5735421.3200000003</v>
      </c>
      <c r="M1129" s="49">
        <v>0</v>
      </c>
      <c r="N1129" s="49">
        <v>0</v>
      </c>
      <c r="O1129" s="49">
        <f>ROUND(N1129*0.45,2)</f>
        <v>0</v>
      </c>
      <c r="P1129" s="49">
        <f t="shared" si="181"/>
        <v>5735421.3200000003</v>
      </c>
      <c r="Q1129" s="49">
        <f t="shared" si="182"/>
        <v>26034.595188379484</v>
      </c>
      <c r="R1129" s="96">
        <v>11802.64</v>
      </c>
      <c r="S1129" s="62">
        <v>43465</v>
      </c>
    </row>
    <row r="1130" spans="1:32" s="3" customFormat="1" ht="30" hidden="1" x14ac:dyDescent="0.25">
      <c r="A1130" s="84">
        <v>521</v>
      </c>
      <c r="B1130" s="57" t="s">
        <v>436</v>
      </c>
      <c r="C1130" s="121">
        <v>1986</v>
      </c>
      <c r="D1130" s="41">
        <v>0</v>
      </c>
      <c r="E1130" s="59" t="s">
        <v>1514</v>
      </c>
      <c r="F1130" s="152" t="s">
        <v>51</v>
      </c>
      <c r="G1130" s="121">
        <v>2</v>
      </c>
      <c r="H1130" s="121">
        <v>3</v>
      </c>
      <c r="I1130" s="122">
        <v>824.9</v>
      </c>
      <c r="J1130" s="122">
        <v>733.5</v>
      </c>
      <c r="K1130" s="121">
        <v>33</v>
      </c>
      <c r="L1130" s="96">
        <v>4432585.67</v>
      </c>
      <c r="M1130" s="49">
        <v>0</v>
      </c>
      <c r="N1130" s="49">
        <v>0</v>
      </c>
      <c r="O1130" s="49">
        <v>0</v>
      </c>
      <c r="P1130" s="49">
        <f t="shared" si="181"/>
        <v>4432585.67</v>
      </c>
      <c r="Q1130" s="49">
        <f t="shared" si="182"/>
        <v>6043.0615814587591</v>
      </c>
      <c r="R1130" s="96">
        <v>11802.64</v>
      </c>
      <c r="S1130" s="62">
        <v>43465</v>
      </c>
    </row>
    <row r="1131" spans="1:32" s="3" customFormat="1" ht="30" hidden="1" x14ac:dyDescent="0.25">
      <c r="A1131" s="84">
        <v>522</v>
      </c>
      <c r="B1131" s="92" t="s">
        <v>1212</v>
      </c>
      <c r="C1131" s="93">
        <v>1980</v>
      </c>
      <c r="D1131" s="41">
        <v>0</v>
      </c>
      <c r="E1131" s="59" t="s">
        <v>1514</v>
      </c>
      <c r="F1131" s="124" t="s">
        <v>51</v>
      </c>
      <c r="G1131" s="41">
        <v>2</v>
      </c>
      <c r="H1131" s="41">
        <v>3</v>
      </c>
      <c r="I1131" s="94">
        <v>845.9</v>
      </c>
      <c r="J1131" s="94">
        <v>752.4</v>
      </c>
      <c r="K1131" s="95">
        <v>36</v>
      </c>
      <c r="L1131" s="96">
        <v>415678.42</v>
      </c>
      <c r="M1131" s="49">
        <v>0</v>
      </c>
      <c r="N1131" s="49">
        <f>ROUND(L1131*10%,2)</f>
        <v>41567.839999999997</v>
      </c>
      <c r="O1131" s="49">
        <v>0</v>
      </c>
      <c r="P1131" s="49">
        <f t="shared" si="181"/>
        <v>374110.57999999996</v>
      </c>
      <c r="Q1131" s="49">
        <f t="shared" si="182"/>
        <v>552.46998936735781</v>
      </c>
      <c r="R1131" s="96">
        <v>11802.64</v>
      </c>
      <c r="S1131" s="62">
        <v>43465</v>
      </c>
    </row>
    <row r="1132" spans="1:32" s="3" customFormat="1" ht="30" hidden="1" x14ac:dyDescent="0.25">
      <c r="A1132" s="84">
        <v>523</v>
      </c>
      <c r="B1132" s="57" t="s">
        <v>1272</v>
      </c>
      <c r="C1132" s="58">
        <v>1969</v>
      </c>
      <c r="D1132" s="40">
        <v>0</v>
      </c>
      <c r="E1132" s="59" t="s">
        <v>1514</v>
      </c>
      <c r="F1132" s="124" t="s">
        <v>51</v>
      </c>
      <c r="G1132" s="40">
        <v>2</v>
      </c>
      <c r="H1132" s="40">
        <v>2</v>
      </c>
      <c r="I1132" s="60">
        <v>528.1</v>
      </c>
      <c r="J1132" s="60">
        <v>487.2</v>
      </c>
      <c r="K1132" s="61">
        <v>21</v>
      </c>
      <c r="L1132" s="49">
        <v>919463.02</v>
      </c>
      <c r="M1132" s="49">
        <v>0</v>
      </c>
      <c r="N1132" s="49">
        <v>0</v>
      </c>
      <c r="O1132" s="49">
        <f>ROUND(L1132*0.045,2)</f>
        <v>41375.839999999997</v>
      </c>
      <c r="P1132" s="49">
        <f t="shared" si="181"/>
        <v>878087.18</v>
      </c>
      <c r="Q1132" s="49">
        <f t="shared" si="182"/>
        <v>1887.239367816092</v>
      </c>
      <c r="R1132" s="96">
        <v>11802.64</v>
      </c>
      <c r="S1132" s="62">
        <v>43465</v>
      </c>
    </row>
    <row r="1133" spans="1:32" s="3" customFormat="1" ht="30" hidden="1" x14ac:dyDescent="0.25">
      <c r="A1133" s="84">
        <v>524</v>
      </c>
      <c r="B1133" s="57" t="s">
        <v>439</v>
      </c>
      <c r="C1133" s="58">
        <v>1971</v>
      </c>
      <c r="D1133" s="40">
        <v>0</v>
      </c>
      <c r="E1133" s="59" t="s">
        <v>1514</v>
      </c>
      <c r="F1133" s="124" t="s">
        <v>51</v>
      </c>
      <c r="G1133" s="40">
        <v>2</v>
      </c>
      <c r="H1133" s="40">
        <v>2</v>
      </c>
      <c r="I1133" s="60">
        <v>536.5</v>
      </c>
      <c r="J1133" s="60">
        <v>495.3</v>
      </c>
      <c r="K1133" s="61">
        <v>30</v>
      </c>
      <c r="L1133" s="49">
        <v>1780542.8</v>
      </c>
      <c r="M1133" s="49">
        <v>0</v>
      </c>
      <c r="N1133" s="49">
        <v>0</v>
      </c>
      <c r="O1133" s="49">
        <f>ROUND(L1133*0.045,2)</f>
        <v>80124.429999999993</v>
      </c>
      <c r="P1133" s="49">
        <f t="shared" si="181"/>
        <v>1700418.37</v>
      </c>
      <c r="Q1133" s="49">
        <f t="shared" si="182"/>
        <v>3594.8774480113061</v>
      </c>
      <c r="R1133" s="96">
        <v>11802.64</v>
      </c>
      <c r="S1133" s="62">
        <v>43465</v>
      </c>
    </row>
    <row r="1134" spans="1:32" s="204" customFormat="1" ht="30" hidden="1" x14ac:dyDescent="0.25">
      <c r="A1134" s="84">
        <v>525</v>
      </c>
      <c r="B1134" s="57" t="s">
        <v>1508</v>
      </c>
      <c r="C1134" s="93">
        <v>1973</v>
      </c>
      <c r="D1134" s="41">
        <v>0</v>
      </c>
      <c r="E1134" s="59" t="s">
        <v>1514</v>
      </c>
      <c r="F1134" s="124" t="s">
        <v>51</v>
      </c>
      <c r="G1134" s="41">
        <v>2</v>
      </c>
      <c r="H1134" s="41">
        <v>2</v>
      </c>
      <c r="I1134" s="94">
        <v>536.1</v>
      </c>
      <c r="J1134" s="94">
        <v>493.9</v>
      </c>
      <c r="K1134" s="95">
        <v>30</v>
      </c>
      <c r="L1134" s="96">
        <v>558669.81999999995</v>
      </c>
      <c r="M1134" s="49">
        <v>0</v>
      </c>
      <c r="N1134" s="49">
        <v>0</v>
      </c>
      <c r="O1134" s="96">
        <v>0</v>
      </c>
      <c r="P1134" s="49">
        <f t="shared" si="181"/>
        <v>558669.81999999995</v>
      </c>
      <c r="Q1134" s="96">
        <f t="shared" si="182"/>
        <v>1131.1395424174934</v>
      </c>
      <c r="R1134" s="96">
        <v>11802.64</v>
      </c>
      <c r="S1134" s="62">
        <v>43465</v>
      </c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</row>
    <row r="1135" spans="1:32" s="3" customFormat="1" ht="30" hidden="1" x14ac:dyDescent="0.25">
      <c r="A1135" s="84">
        <v>526</v>
      </c>
      <c r="B1135" s="57" t="s">
        <v>762</v>
      </c>
      <c r="C1135" s="58">
        <v>1983</v>
      </c>
      <c r="D1135" s="40">
        <v>0</v>
      </c>
      <c r="E1135" s="59" t="s">
        <v>1514</v>
      </c>
      <c r="F1135" s="124" t="s">
        <v>51</v>
      </c>
      <c r="G1135" s="40">
        <v>2</v>
      </c>
      <c r="H1135" s="40">
        <v>3</v>
      </c>
      <c r="I1135" s="60">
        <v>851.5</v>
      </c>
      <c r="J1135" s="60">
        <v>758.7</v>
      </c>
      <c r="K1135" s="61">
        <v>21</v>
      </c>
      <c r="L1135" s="49">
        <v>4247274.71</v>
      </c>
      <c r="M1135" s="49">
        <v>0</v>
      </c>
      <c r="N1135" s="49">
        <f>ROUND(L1135*10%,2)</f>
        <v>424727.47</v>
      </c>
      <c r="O1135" s="49">
        <f>ROUND(L1135*0.045,2)</f>
        <v>191127.36</v>
      </c>
      <c r="P1135" s="49">
        <f t="shared" si="181"/>
        <v>3631419.88</v>
      </c>
      <c r="Q1135" s="49">
        <f t="shared" si="182"/>
        <v>5598.0950441544746</v>
      </c>
      <c r="R1135" s="96">
        <v>11802.64</v>
      </c>
      <c r="S1135" s="62">
        <v>43465</v>
      </c>
    </row>
    <row r="1136" spans="1:32" s="3" customFormat="1" hidden="1" x14ac:dyDescent="0.25">
      <c r="A1136" s="84">
        <v>527</v>
      </c>
      <c r="B1136" s="57" t="s">
        <v>696</v>
      </c>
      <c r="C1136" s="58">
        <v>1962</v>
      </c>
      <c r="D1136" s="40">
        <v>0</v>
      </c>
      <c r="E1136" s="59" t="s">
        <v>1514</v>
      </c>
      <c r="F1136" s="1" t="s">
        <v>28</v>
      </c>
      <c r="G1136" s="40">
        <v>2</v>
      </c>
      <c r="H1136" s="40">
        <v>1</v>
      </c>
      <c r="I1136" s="60">
        <v>304.39999999999998</v>
      </c>
      <c r="J1136" s="60">
        <v>187.1</v>
      </c>
      <c r="K1136" s="61">
        <v>23</v>
      </c>
      <c r="L1136" s="49">
        <v>831382.57</v>
      </c>
      <c r="M1136" s="49">
        <v>0</v>
      </c>
      <c r="N1136" s="49">
        <v>0</v>
      </c>
      <c r="O1136" s="49">
        <f>ROUND(L1136*0.045,2)</f>
        <v>37412.22</v>
      </c>
      <c r="P1136" s="49">
        <f t="shared" si="181"/>
        <v>793970.35</v>
      </c>
      <c r="Q1136" s="49">
        <f t="shared" si="182"/>
        <v>4443.5198824158206</v>
      </c>
      <c r="R1136" s="49">
        <v>16373.82</v>
      </c>
      <c r="S1136" s="62">
        <v>43465</v>
      </c>
    </row>
    <row r="1137" spans="1:19" s="3" customFormat="1" ht="30" hidden="1" x14ac:dyDescent="0.25">
      <c r="A1137" s="84">
        <v>528</v>
      </c>
      <c r="B1137" s="92" t="s">
        <v>1213</v>
      </c>
      <c r="C1137" s="93">
        <v>1981</v>
      </c>
      <c r="D1137" s="41">
        <v>0</v>
      </c>
      <c r="E1137" s="59" t="s">
        <v>1514</v>
      </c>
      <c r="F1137" s="124" t="s">
        <v>51</v>
      </c>
      <c r="G1137" s="41">
        <v>2</v>
      </c>
      <c r="H1137" s="41">
        <v>1</v>
      </c>
      <c r="I1137" s="94">
        <v>358.5</v>
      </c>
      <c r="J1137" s="94">
        <v>327.60000000000002</v>
      </c>
      <c r="K1137" s="95">
        <v>22</v>
      </c>
      <c r="L1137" s="96">
        <v>1899345.76</v>
      </c>
      <c r="M1137" s="49">
        <v>0</v>
      </c>
      <c r="N1137" s="49">
        <f>ROUND(L1137*10%,2)</f>
        <v>189934.58</v>
      </c>
      <c r="O1137" s="49">
        <v>0</v>
      </c>
      <c r="P1137" s="49">
        <f t="shared" si="181"/>
        <v>1709411.18</v>
      </c>
      <c r="Q1137" s="49">
        <f t="shared" si="182"/>
        <v>5797.75873015873</v>
      </c>
      <c r="R1137" s="96">
        <v>11802.64</v>
      </c>
      <c r="S1137" s="62">
        <v>43465</v>
      </c>
    </row>
    <row r="1138" spans="1:19" s="3" customFormat="1" ht="30" hidden="1" x14ac:dyDescent="0.25">
      <c r="A1138" s="84">
        <v>529</v>
      </c>
      <c r="B1138" s="57" t="s">
        <v>763</v>
      </c>
      <c r="C1138" s="58">
        <v>1989</v>
      </c>
      <c r="D1138" s="40">
        <v>0</v>
      </c>
      <c r="E1138" s="59" t="s">
        <v>1514</v>
      </c>
      <c r="F1138" s="124" t="s">
        <v>51</v>
      </c>
      <c r="G1138" s="40">
        <v>2</v>
      </c>
      <c r="H1138" s="40">
        <v>3</v>
      </c>
      <c r="I1138" s="60">
        <v>1350.4</v>
      </c>
      <c r="J1138" s="60">
        <v>1158.9000000000001</v>
      </c>
      <c r="K1138" s="61">
        <v>49</v>
      </c>
      <c r="L1138" s="49">
        <v>5014711.78</v>
      </c>
      <c r="M1138" s="49">
        <v>0</v>
      </c>
      <c r="N1138" s="49">
        <f>ROUND(L1138*10%,2)</f>
        <v>501471.18</v>
      </c>
      <c r="O1138" s="49">
        <f>ROUND(N1138*0.45,2)</f>
        <v>225662.03</v>
      </c>
      <c r="P1138" s="49">
        <f t="shared" si="181"/>
        <v>4287578.57</v>
      </c>
      <c r="Q1138" s="49">
        <f t="shared" si="182"/>
        <v>4327.1307101561824</v>
      </c>
      <c r="R1138" s="96">
        <v>11802.64</v>
      </c>
      <c r="S1138" s="62">
        <v>43465</v>
      </c>
    </row>
    <row r="1139" spans="1:19" s="3" customFormat="1" ht="30" hidden="1" x14ac:dyDescent="0.25">
      <c r="A1139" s="84">
        <v>530</v>
      </c>
      <c r="B1139" s="57" t="s">
        <v>764</v>
      </c>
      <c r="C1139" s="58">
        <v>1988</v>
      </c>
      <c r="D1139" s="40">
        <v>0</v>
      </c>
      <c r="E1139" s="59" t="s">
        <v>1514</v>
      </c>
      <c r="F1139" s="124" t="s">
        <v>51</v>
      </c>
      <c r="G1139" s="40">
        <v>2</v>
      </c>
      <c r="H1139" s="40">
        <v>3</v>
      </c>
      <c r="I1139" s="60">
        <v>1282.0999999999999</v>
      </c>
      <c r="J1139" s="60">
        <v>1102</v>
      </c>
      <c r="K1139" s="61">
        <v>68</v>
      </c>
      <c r="L1139" s="49">
        <v>7920881.0700000003</v>
      </c>
      <c r="M1139" s="49">
        <v>0</v>
      </c>
      <c r="N1139" s="49">
        <v>0</v>
      </c>
      <c r="O1139" s="49">
        <f>ROUND(N1139*0.45,2)</f>
        <v>0</v>
      </c>
      <c r="P1139" s="49">
        <f t="shared" si="181"/>
        <v>7920881.0700000003</v>
      </c>
      <c r="Q1139" s="49">
        <f t="shared" si="182"/>
        <v>7187.7323684210533</v>
      </c>
      <c r="R1139" s="96">
        <v>11802.64</v>
      </c>
      <c r="S1139" s="62">
        <v>43465</v>
      </c>
    </row>
    <row r="1140" spans="1:19" s="3" customFormat="1" ht="30" hidden="1" x14ac:dyDescent="0.25">
      <c r="A1140" s="84">
        <v>531</v>
      </c>
      <c r="B1140" s="92" t="s">
        <v>1225</v>
      </c>
      <c r="C1140" s="93">
        <v>1982</v>
      </c>
      <c r="D1140" s="41">
        <v>0</v>
      </c>
      <c r="E1140" s="59" t="s">
        <v>1514</v>
      </c>
      <c r="F1140" s="124" t="s">
        <v>51</v>
      </c>
      <c r="G1140" s="41">
        <v>2</v>
      </c>
      <c r="H1140" s="41">
        <v>3</v>
      </c>
      <c r="I1140" s="94">
        <v>1151.8</v>
      </c>
      <c r="J1140" s="94">
        <v>973.4</v>
      </c>
      <c r="K1140" s="95">
        <v>54</v>
      </c>
      <c r="L1140" s="96">
        <v>6126663.7199999997</v>
      </c>
      <c r="M1140" s="49">
        <v>0</v>
      </c>
      <c r="N1140" s="49">
        <v>0</v>
      </c>
      <c r="O1140" s="49">
        <v>0</v>
      </c>
      <c r="P1140" s="49">
        <f t="shared" si="181"/>
        <v>6126663.7199999997</v>
      </c>
      <c r="Q1140" s="49">
        <f t="shared" si="182"/>
        <v>6294.0864187384423</v>
      </c>
      <c r="R1140" s="96">
        <v>11802.64</v>
      </c>
      <c r="S1140" s="62">
        <v>43465</v>
      </c>
    </row>
    <row r="1141" spans="1:19" s="3" customFormat="1" ht="30" hidden="1" x14ac:dyDescent="0.25">
      <c r="A1141" s="84">
        <v>532</v>
      </c>
      <c r="B1141" s="57" t="s">
        <v>765</v>
      </c>
      <c r="C1141" s="58">
        <v>1995</v>
      </c>
      <c r="D1141" s="40">
        <v>0</v>
      </c>
      <c r="E1141" s="59" t="s">
        <v>1514</v>
      </c>
      <c r="F1141" s="124" t="s">
        <v>51</v>
      </c>
      <c r="G1141" s="40">
        <v>2</v>
      </c>
      <c r="H1141" s="40">
        <v>3</v>
      </c>
      <c r="I1141" s="60">
        <v>1124.9000000000001</v>
      </c>
      <c r="J1141" s="60">
        <v>965.6</v>
      </c>
      <c r="K1141" s="61">
        <v>43</v>
      </c>
      <c r="L1141" s="49">
        <v>4299677.24</v>
      </c>
      <c r="M1141" s="49">
        <v>0</v>
      </c>
      <c r="N1141" s="49">
        <v>0</v>
      </c>
      <c r="O1141" s="49">
        <f>ROUND(N1141*0.45,2)</f>
        <v>0</v>
      </c>
      <c r="P1141" s="49">
        <f t="shared" si="181"/>
        <v>4299677.24</v>
      </c>
      <c r="Q1141" s="49">
        <f t="shared" si="182"/>
        <v>4452.8554681027344</v>
      </c>
      <c r="R1141" s="96">
        <v>11802.64</v>
      </c>
      <c r="S1141" s="62">
        <v>43465</v>
      </c>
    </row>
    <row r="1142" spans="1:19" s="3" customFormat="1" ht="30" hidden="1" x14ac:dyDescent="0.25">
      <c r="A1142" s="84">
        <v>533</v>
      </c>
      <c r="B1142" s="57" t="s">
        <v>1273</v>
      </c>
      <c r="C1142" s="58">
        <v>1974</v>
      </c>
      <c r="D1142" s="40">
        <v>0</v>
      </c>
      <c r="E1142" s="59" t="s">
        <v>1514</v>
      </c>
      <c r="F1142" s="124" t="s">
        <v>51</v>
      </c>
      <c r="G1142" s="40">
        <v>2</v>
      </c>
      <c r="H1142" s="40">
        <v>2</v>
      </c>
      <c r="I1142" s="60">
        <v>555.1</v>
      </c>
      <c r="J1142" s="60">
        <v>511.7</v>
      </c>
      <c r="K1142" s="61">
        <v>27</v>
      </c>
      <c r="L1142" s="49">
        <v>416113.54</v>
      </c>
      <c r="M1142" s="49">
        <v>0</v>
      </c>
      <c r="N1142" s="49">
        <v>0</v>
      </c>
      <c r="O1142" s="49">
        <f>ROUND(L1142*0.045,2)</f>
        <v>18725.11</v>
      </c>
      <c r="P1142" s="49">
        <f t="shared" si="181"/>
        <v>397388.43</v>
      </c>
      <c r="Q1142" s="49">
        <f t="shared" si="182"/>
        <v>813.19824115692791</v>
      </c>
      <c r="R1142" s="96">
        <v>11802.64</v>
      </c>
      <c r="S1142" s="62">
        <v>43465</v>
      </c>
    </row>
    <row r="1143" spans="1:19" s="3" customFormat="1" ht="30" hidden="1" x14ac:dyDescent="0.25">
      <c r="A1143" s="84">
        <v>534</v>
      </c>
      <c r="B1143" s="57" t="s">
        <v>1236</v>
      </c>
      <c r="C1143" s="58">
        <v>1977</v>
      </c>
      <c r="D1143" s="40">
        <v>0</v>
      </c>
      <c r="E1143" s="59" t="s">
        <v>1514</v>
      </c>
      <c r="F1143" s="124" t="s">
        <v>51</v>
      </c>
      <c r="G1143" s="40">
        <v>2</v>
      </c>
      <c r="H1143" s="40">
        <v>2</v>
      </c>
      <c r="I1143" s="60">
        <v>551.29999999999995</v>
      </c>
      <c r="J1143" s="60">
        <v>509.1</v>
      </c>
      <c r="K1143" s="61">
        <v>34</v>
      </c>
      <c r="L1143" s="49">
        <v>1429539.46</v>
      </c>
      <c r="M1143" s="49">
        <v>0</v>
      </c>
      <c r="N1143" s="49">
        <v>0</v>
      </c>
      <c r="O1143" s="49">
        <f>ROUND(L1143*0.045,2)</f>
        <v>64329.279999999999</v>
      </c>
      <c r="P1143" s="49">
        <f t="shared" si="181"/>
        <v>1365210.18</v>
      </c>
      <c r="Q1143" s="49">
        <f t="shared" si="182"/>
        <v>2807.9737968964837</v>
      </c>
      <c r="R1143" s="96">
        <v>11802.64</v>
      </c>
      <c r="S1143" s="62">
        <v>43465</v>
      </c>
    </row>
    <row r="1144" spans="1:19" s="3" customFormat="1" ht="30" hidden="1" x14ac:dyDescent="0.25">
      <c r="A1144" s="84">
        <v>535</v>
      </c>
      <c r="B1144" s="57" t="s">
        <v>766</v>
      </c>
      <c r="C1144" s="58">
        <v>1983</v>
      </c>
      <c r="D1144" s="40">
        <v>0</v>
      </c>
      <c r="E1144" s="59" t="s">
        <v>1514</v>
      </c>
      <c r="F1144" s="124" t="s">
        <v>51</v>
      </c>
      <c r="G1144" s="40">
        <v>2</v>
      </c>
      <c r="H1144" s="40">
        <v>3</v>
      </c>
      <c r="I1144" s="60">
        <v>907.2</v>
      </c>
      <c r="J1144" s="60">
        <v>745.6</v>
      </c>
      <c r="K1144" s="61">
        <v>38</v>
      </c>
      <c r="L1144" s="49">
        <v>3670440.91</v>
      </c>
      <c r="M1144" s="49">
        <v>0</v>
      </c>
      <c r="N1144" s="49">
        <f>ROUND(L1144*10%,2)</f>
        <v>367044.09</v>
      </c>
      <c r="O1144" s="49">
        <f>ROUND(L1144*0.045,2)</f>
        <v>165169.84</v>
      </c>
      <c r="P1144" s="49">
        <f t="shared" si="181"/>
        <v>3138226.98</v>
      </c>
      <c r="Q1144" s="49">
        <f t="shared" si="182"/>
        <v>4922.801649678112</v>
      </c>
      <c r="R1144" s="96">
        <v>11802.64</v>
      </c>
      <c r="S1144" s="62">
        <v>43465</v>
      </c>
    </row>
    <row r="1145" spans="1:19" s="3" customFormat="1" ht="30" hidden="1" x14ac:dyDescent="0.25">
      <c r="A1145" s="84">
        <v>536</v>
      </c>
      <c r="B1145" s="92" t="s">
        <v>1226</v>
      </c>
      <c r="C1145" s="93">
        <v>1981</v>
      </c>
      <c r="D1145" s="41">
        <v>0</v>
      </c>
      <c r="E1145" s="59" t="s">
        <v>1514</v>
      </c>
      <c r="F1145" s="124" t="s">
        <v>51</v>
      </c>
      <c r="G1145" s="41">
        <v>2</v>
      </c>
      <c r="H1145" s="41">
        <v>2</v>
      </c>
      <c r="I1145" s="94">
        <v>541.79999999999995</v>
      </c>
      <c r="J1145" s="94">
        <v>503.8</v>
      </c>
      <c r="K1145" s="95">
        <v>27</v>
      </c>
      <c r="L1145" s="96">
        <v>2876602.63</v>
      </c>
      <c r="M1145" s="49">
        <v>0</v>
      </c>
      <c r="N1145" s="49">
        <f>ROUND(L1145*10%,2)</f>
        <v>287660.26</v>
      </c>
      <c r="O1145" s="49">
        <v>0</v>
      </c>
      <c r="P1145" s="49">
        <f t="shared" si="181"/>
        <v>2588942.37</v>
      </c>
      <c r="Q1145" s="49">
        <f t="shared" si="182"/>
        <v>5709.8106986899556</v>
      </c>
      <c r="R1145" s="96">
        <v>11802.64</v>
      </c>
      <c r="S1145" s="62">
        <v>43465</v>
      </c>
    </row>
    <row r="1146" spans="1:19" s="3" customFormat="1" ht="30" hidden="1" x14ac:dyDescent="0.25">
      <c r="A1146" s="84">
        <v>537</v>
      </c>
      <c r="B1146" s="57" t="s">
        <v>1237</v>
      </c>
      <c r="C1146" s="58">
        <v>1976</v>
      </c>
      <c r="D1146" s="40">
        <v>0</v>
      </c>
      <c r="E1146" s="59" t="s">
        <v>1514</v>
      </c>
      <c r="F1146" s="124" t="s">
        <v>51</v>
      </c>
      <c r="G1146" s="40">
        <v>2</v>
      </c>
      <c r="H1146" s="40">
        <v>2</v>
      </c>
      <c r="I1146" s="60">
        <v>536.09</v>
      </c>
      <c r="J1146" s="60">
        <v>495.89</v>
      </c>
      <c r="K1146" s="61">
        <v>21</v>
      </c>
      <c r="L1146" s="49">
        <v>1840918.03</v>
      </c>
      <c r="M1146" s="49">
        <v>0</v>
      </c>
      <c r="N1146" s="49">
        <f>ROUND(L1146*10%,2)</f>
        <v>184091.8</v>
      </c>
      <c r="O1146" s="49">
        <f>ROUND(L1146*0.045,2)</f>
        <v>82841.31</v>
      </c>
      <c r="P1146" s="49">
        <f t="shared" si="181"/>
        <v>1573984.92</v>
      </c>
      <c r="Q1146" s="49">
        <f t="shared" si="182"/>
        <v>3712.3515900703787</v>
      </c>
      <c r="R1146" s="96">
        <v>11802.64</v>
      </c>
      <c r="S1146" s="62">
        <v>43465</v>
      </c>
    </row>
    <row r="1147" spans="1:19" s="3" customFormat="1" ht="30" hidden="1" x14ac:dyDescent="0.25">
      <c r="A1147" s="84">
        <v>538</v>
      </c>
      <c r="B1147" s="57" t="s">
        <v>1238</v>
      </c>
      <c r="C1147" s="58">
        <v>1973</v>
      </c>
      <c r="D1147" s="40">
        <v>0</v>
      </c>
      <c r="E1147" s="59" t="s">
        <v>1514</v>
      </c>
      <c r="F1147" s="124" t="s">
        <v>51</v>
      </c>
      <c r="G1147" s="40">
        <v>2</v>
      </c>
      <c r="H1147" s="40">
        <v>2</v>
      </c>
      <c r="I1147" s="60">
        <v>549.5</v>
      </c>
      <c r="J1147" s="60">
        <v>506.9</v>
      </c>
      <c r="K1147" s="61">
        <v>30</v>
      </c>
      <c r="L1147" s="49">
        <v>1421209.26</v>
      </c>
      <c r="M1147" s="49">
        <v>0</v>
      </c>
      <c r="N1147" s="49">
        <v>0</v>
      </c>
      <c r="O1147" s="49">
        <f>ROUND(L1147*0.045,2)</f>
        <v>63954.42</v>
      </c>
      <c r="P1147" s="49">
        <f t="shared" si="181"/>
        <v>1357254.84</v>
      </c>
      <c r="Q1147" s="49">
        <f t="shared" si="182"/>
        <v>2803.7270862102982</v>
      </c>
      <c r="R1147" s="96">
        <v>11802.64</v>
      </c>
      <c r="S1147" s="62">
        <v>43465</v>
      </c>
    </row>
    <row r="1148" spans="1:19" s="3" customFormat="1" ht="30" hidden="1" x14ac:dyDescent="0.25">
      <c r="A1148" s="84">
        <v>539</v>
      </c>
      <c r="B1148" s="57" t="s">
        <v>767</v>
      </c>
      <c r="C1148" s="58">
        <v>1984</v>
      </c>
      <c r="D1148" s="40">
        <v>0</v>
      </c>
      <c r="E1148" s="59" t="s">
        <v>1514</v>
      </c>
      <c r="F1148" s="124" t="s">
        <v>51</v>
      </c>
      <c r="G1148" s="40">
        <v>2</v>
      </c>
      <c r="H1148" s="40">
        <v>2</v>
      </c>
      <c r="I1148" s="60">
        <v>1137.8</v>
      </c>
      <c r="J1148" s="60">
        <v>992.6</v>
      </c>
      <c r="K1148" s="61">
        <v>66</v>
      </c>
      <c r="L1148" s="49">
        <v>6626726.7800000003</v>
      </c>
      <c r="M1148" s="49">
        <v>0</v>
      </c>
      <c r="N1148" s="49">
        <v>0</v>
      </c>
      <c r="O1148" s="49">
        <f t="shared" ref="O1148:O1149" si="183">ROUND(N1148*0.45,2)</f>
        <v>0</v>
      </c>
      <c r="P1148" s="49">
        <f t="shared" si="181"/>
        <v>6626726.7800000003</v>
      </c>
      <c r="Q1148" s="49">
        <f t="shared" si="182"/>
        <v>6676.1301430586336</v>
      </c>
      <c r="R1148" s="96">
        <v>11802.64</v>
      </c>
      <c r="S1148" s="62">
        <v>43465</v>
      </c>
    </row>
    <row r="1149" spans="1:19" s="3" customFormat="1" ht="30" hidden="1" x14ac:dyDescent="0.25">
      <c r="A1149" s="84">
        <v>540</v>
      </c>
      <c r="B1149" s="57" t="s">
        <v>768</v>
      </c>
      <c r="C1149" s="58">
        <v>1989</v>
      </c>
      <c r="D1149" s="40">
        <v>0</v>
      </c>
      <c r="E1149" s="59" t="s">
        <v>1514</v>
      </c>
      <c r="F1149" s="124" t="s">
        <v>51</v>
      </c>
      <c r="G1149" s="40">
        <v>2</v>
      </c>
      <c r="H1149" s="40">
        <v>3</v>
      </c>
      <c r="I1149" s="60">
        <v>1338.6</v>
      </c>
      <c r="J1149" s="60">
        <v>1146.9000000000001</v>
      </c>
      <c r="K1149" s="61">
        <v>49</v>
      </c>
      <c r="L1149" s="49">
        <v>1869985.24</v>
      </c>
      <c r="M1149" s="49">
        <v>0</v>
      </c>
      <c r="N1149" s="49">
        <v>0</v>
      </c>
      <c r="O1149" s="49">
        <f t="shared" si="183"/>
        <v>0</v>
      </c>
      <c r="P1149" s="49">
        <f t="shared" si="181"/>
        <v>1869985.24</v>
      </c>
      <c r="Q1149" s="49">
        <f t="shared" si="182"/>
        <v>1630.4692998517742</v>
      </c>
      <c r="R1149" s="96">
        <v>11802.64</v>
      </c>
      <c r="S1149" s="62">
        <v>43465</v>
      </c>
    </row>
    <row r="1150" spans="1:19" s="3" customFormat="1" ht="30" hidden="1" x14ac:dyDescent="0.25">
      <c r="A1150" s="84">
        <v>541</v>
      </c>
      <c r="B1150" s="57" t="s">
        <v>769</v>
      </c>
      <c r="C1150" s="58">
        <v>1984</v>
      </c>
      <c r="D1150" s="40">
        <v>0</v>
      </c>
      <c r="E1150" s="59" t="s">
        <v>1514</v>
      </c>
      <c r="F1150" s="124" t="s">
        <v>51</v>
      </c>
      <c r="G1150" s="40">
        <v>2</v>
      </c>
      <c r="H1150" s="40">
        <v>3</v>
      </c>
      <c r="I1150" s="60">
        <v>833.1</v>
      </c>
      <c r="J1150" s="60">
        <v>735</v>
      </c>
      <c r="K1150" s="61">
        <v>36</v>
      </c>
      <c r="L1150" s="49">
        <v>8352336.7800000003</v>
      </c>
      <c r="M1150" s="49">
        <v>0</v>
      </c>
      <c r="N1150" s="49">
        <v>0</v>
      </c>
      <c r="O1150" s="49">
        <f>ROUND(L1150*0.045,2)</f>
        <v>375855.16</v>
      </c>
      <c r="P1150" s="49">
        <f t="shared" si="181"/>
        <v>7976481.6200000001</v>
      </c>
      <c r="Q1150" s="49">
        <f t="shared" ref="Q1150:Q1182" si="184">L1150/J1150</f>
        <v>11363.723510204081</v>
      </c>
      <c r="R1150" s="96">
        <v>11802.64</v>
      </c>
      <c r="S1150" s="62">
        <v>43465</v>
      </c>
    </row>
    <row r="1151" spans="1:19" s="3" customFormat="1" ht="30" hidden="1" x14ac:dyDescent="0.25">
      <c r="A1151" s="84">
        <v>542</v>
      </c>
      <c r="B1151" s="57" t="s">
        <v>770</v>
      </c>
      <c r="C1151" s="58">
        <v>1985</v>
      </c>
      <c r="D1151" s="40">
        <v>0</v>
      </c>
      <c r="E1151" s="59" t="s">
        <v>1514</v>
      </c>
      <c r="F1151" s="124" t="s">
        <v>51</v>
      </c>
      <c r="G1151" s="40">
        <v>2</v>
      </c>
      <c r="H1151" s="40">
        <v>3</v>
      </c>
      <c r="I1151" s="60">
        <v>825</v>
      </c>
      <c r="J1151" s="60">
        <v>735.4</v>
      </c>
      <c r="K1151" s="61">
        <v>38</v>
      </c>
      <c r="L1151" s="49">
        <v>2827013.75</v>
      </c>
      <c r="M1151" s="49">
        <v>0</v>
      </c>
      <c r="N1151" s="49">
        <v>0</v>
      </c>
      <c r="O1151" s="49">
        <f t="shared" ref="O1151:O1153" si="185">ROUND(L1151*0.045,2)</f>
        <v>127215.62</v>
      </c>
      <c r="P1151" s="49">
        <f t="shared" ref="P1151:P1184" si="186">L1151-(M1151+N1151+O1151)</f>
        <v>2699798.13</v>
      </c>
      <c r="Q1151" s="49">
        <f t="shared" si="184"/>
        <v>3844.1851373402233</v>
      </c>
      <c r="R1151" s="96">
        <v>11802.64</v>
      </c>
      <c r="S1151" s="62">
        <v>43465</v>
      </c>
    </row>
    <row r="1152" spans="1:19" s="3" customFormat="1" ht="30" hidden="1" x14ac:dyDescent="0.25">
      <c r="A1152" s="84">
        <v>543</v>
      </c>
      <c r="B1152" s="57" t="s">
        <v>771</v>
      </c>
      <c r="C1152" s="58">
        <v>1983</v>
      </c>
      <c r="D1152" s="40">
        <v>0</v>
      </c>
      <c r="E1152" s="59" t="s">
        <v>1514</v>
      </c>
      <c r="F1152" s="124" t="s">
        <v>51</v>
      </c>
      <c r="G1152" s="40">
        <v>2</v>
      </c>
      <c r="H1152" s="40">
        <v>3</v>
      </c>
      <c r="I1152" s="60">
        <v>828.9</v>
      </c>
      <c r="J1152" s="60">
        <v>737.1</v>
      </c>
      <c r="K1152" s="61">
        <v>29</v>
      </c>
      <c r="L1152" s="49">
        <v>2707149.31</v>
      </c>
      <c r="M1152" s="49">
        <v>0</v>
      </c>
      <c r="N1152" s="49">
        <f>ROUND(L1152*10%,2)</f>
        <v>270714.93</v>
      </c>
      <c r="O1152" s="49">
        <f t="shared" si="185"/>
        <v>121821.72</v>
      </c>
      <c r="P1152" s="49">
        <f t="shared" si="186"/>
        <v>2314612.66</v>
      </c>
      <c r="Q1152" s="49">
        <f t="shared" si="184"/>
        <v>3672.70290326957</v>
      </c>
      <c r="R1152" s="96">
        <v>11802.64</v>
      </c>
      <c r="S1152" s="62">
        <v>43465</v>
      </c>
    </row>
    <row r="1153" spans="1:19" s="3" customFormat="1" ht="30" hidden="1" x14ac:dyDescent="0.25">
      <c r="A1153" s="84">
        <v>544</v>
      </c>
      <c r="B1153" s="57" t="s">
        <v>772</v>
      </c>
      <c r="C1153" s="58">
        <v>1985</v>
      </c>
      <c r="D1153" s="40">
        <v>0</v>
      </c>
      <c r="E1153" s="59" t="s">
        <v>1514</v>
      </c>
      <c r="F1153" s="124" t="s">
        <v>51</v>
      </c>
      <c r="G1153" s="40">
        <v>2</v>
      </c>
      <c r="H1153" s="40">
        <v>3</v>
      </c>
      <c r="I1153" s="60">
        <v>814.3</v>
      </c>
      <c r="J1153" s="60">
        <v>731.2</v>
      </c>
      <c r="K1153" s="61">
        <v>29</v>
      </c>
      <c r="L1153" s="49">
        <v>4172974.48</v>
      </c>
      <c r="M1153" s="49">
        <v>0</v>
      </c>
      <c r="N1153" s="49">
        <f>ROUND(L1153*10%,2)</f>
        <v>417297.45</v>
      </c>
      <c r="O1153" s="49">
        <f t="shared" si="185"/>
        <v>187783.85</v>
      </c>
      <c r="P1153" s="49">
        <f t="shared" si="186"/>
        <v>3567893.1799999997</v>
      </c>
      <c r="Q1153" s="49">
        <f t="shared" si="184"/>
        <v>5707.0219912472639</v>
      </c>
      <c r="R1153" s="96">
        <v>11802.64</v>
      </c>
      <c r="S1153" s="62">
        <v>43465</v>
      </c>
    </row>
    <row r="1154" spans="1:19" s="3" customFormat="1" ht="30" hidden="1" x14ac:dyDescent="0.25">
      <c r="A1154" s="84">
        <v>545</v>
      </c>
      <c r="B1154" s="57" t="s">
        <v>1227</v>
      </c>
      <c r="C1154" s="93">
        <v>1973</v>
      </c>
      <c r="D1154" s="41">
        <v>0</v>
      </c>
      <c r="E1154" s="59" t="s">
        <v>1514</v>
      </c>
      <c r="F1154" s="124" t="s">
        <v>51</v>
      </c>
      <c r="G1154" s="41">
        <v>2</v>
      </c>
      <c r="H1154" s="41">
        <v>2</v>
      </c>
      <c r="I1154" s="94">
        <v>535</v>
      </c>
      <c r="J1154" s="94">
        <v>492.2</v>
      </c>
      <c r="K1154" s="95">
        <v>27</v>
      </c>
      <c r="L1154" s="96">
        <v>452306.95</v>
      </c>
      <c r="M1154" s="49">
        <v>0</v>
      </c>
      <c r="N1154" s="49">
        <v>0</v>
      </c>
      <c r="O1154" s="49">
        <v>0</v>
      </c>
      <c r="P1154" s="49">
        <f t="shared" si="186"/>
        <v>452306.95</v>
      </c>
      <c r="Q1154" s="49">
        <f t="shared" si="184"/>
        <v>918.94951239333614</v>
      </c>
      <c r="R1154" s="96">
        <v>11802.64</v>
      </c>
      <c r="S1154" s="62">
        <v>43465</v>
      </c>
    </row>
    <row r="1155" spans="1:19" s="3" customFormat="1" ht="30" hidden="1" x14ac:dyDescent="0.25">
      <c r="A1155" s="84">
        <v>546</v>
      </c>
      <c r="B1155" s="92" t="s">
        <v>1214</v>
      </c>
      <c r="C1155" s="93">
        <v>1986</v>
      </c>
      <c r="D1155" s="41">
        <v>0</v>
      </c>
      <c r="E1155" s="59" t="s">
        <v>1514</v>
      </c>
      <c r="F1155" s="124" t="s">
        <v>51</v>
      </c>
      <c r="G1155" s="41">
        <v>2</v>
      </c>
      <c r="H1155" s="41">
        <v>3</v>
      </c>
      <c r="I1155" s="94">
        <v>831.1</v>
      </c>
      <c r="J1155" s="94">
        <v>733.3</v>
      </c>
      <c r="K1155" s="95">
        <v>25</v>
      </c>
      <c r="L1155" s="96">
        <v>2596613.69</v>
      </c>
      <c r="M1155" s="49">
        <v>0</v>
      </c>
      <c r="N1155" s="49">
        <v>0</v>
      </c>
      <c r="O1155" s="49">
        <v>0</v>
      </c>
      <c r="P1155" s="85">
        <f t="shared" si="186"/>
        <v>2596613.69</v>
      </c>
      <c r="Q1155" s="49">
        <f t="shared" si="184"/>
        <v>3540.9978044456566</v>
      </c>
      <c r="R1155" s="96">
        <v>11802.64</v>
      </c>
      <c r="S1155" s="62">
        <v>43465</v>
      </c>
    </row>
    <row r="1156" spans="1:19" s="3" customFormat="1" ht="30" hidden="1" x14ac:dyDescent="0.25">
      <c r="A1156" s="84">
        <v>547</v>
      </c>
      <c r="B1156" s="57" t="s">
        <v>450</v>
      </c>
      <c r="C1156" s="58">
        <v>1989</v>
      </c>
      <c r="D1156" s="40">
        <v>0</v>
      </c>
      <c r="E1156" s="59" t="s">
        <v>1514</v>
      </c>
      <c r="F1156" s="124" t="s">
        <v>51</v>
      </c>
      <c r="G1156" s="40">
        <v>2</v>
      </c>
      <c r="H1156" s="40">
        <v>3</v>
      </c>
      <c r="I1156" s="60">
        <v>1360.5</v>
      </c>
      <c r="J1156" s="60">
        <v>1191.0999999999999</v>
      </c>
      <c r="K1156" s="61">
        <v>71</v>
      </c>
      <c r="L1156" s="49">
        <v>1284515.57</v>
      </c>
      <c r="M1156" s="49">
        <v>0</v>
      </c>
      <c r="N1156" s="49">
        <f>ROUND(L1156*10%,2)</f>
        <v>128451.56</v>
      </c>
      <c r="O1156" s="49">
        <f t="shared" ref="O1156:O1160" si="187">ROUND(N1156*0.45,2)</f>
        <v>57803.199999999997</v>
      </c>
      <c r="P1156" s="49">
        <f>L1156-(M1156+N1156+O1156)</f>
        <v>1098260.81</v>
      </c>
      <c r="Q1156" s="49">
        <f t="shared" si="184"/>
        <v>1078.4279825371507</v>
      </c>
      <c r="R1156" s="96">
        <v>11802.64</v>
      </c>
      <c r="S1156" s="62">
        <v>43465</v>
      </c>
    </row>
    <row r="1157" spans="1:19" s="3" customFormat="1" ht="30" hidden="1" x14ac:dyDescent="0.25">
      <c r="A1157" s="84">
        <v>548</v>
      </c>
      <c r="B1157" s="57" t="s">
        <v>773</v>
      </c>
      <c r="C1157" s="58">
        <v>1986</v>
      </c>
      <c r="D1157" s="40">
        <v>0</v>
      </c>
      <c r="E1157" s="59" t="s">
        <v>1514</v>
      </c>
      <c r="F1157" s="124" t="s">
        <v>51</v>
      </c>
      <c r="G1157" s="40">
        <v>2</v>
      </c>
      <c r="H1157" s="40">
        <v>3</v>
      </c>
      <c r="I1157" s="60">
        <v>821.5</v>
      </c>
      <c r="J1157" s="60">
        <v>732.4</v>
      </c>
      <c r="K1157" s="61">
        <v>41</v>
      </c>
      <c r="L1157" s="49">
        <v>2644080.4300000002</v>
      </c>
      <c r="M1157" s="49">
        <v>0</v>
      </c>
      <c r="N1157" s="49">
        <f>ROUND(L1157*10%,2)</f>
        <v>264408.03999999998</v>
      </c>
      <c r="O1157" s="49">
        <f t="shared" ref="O1157" si="188">ROUND(L1157*0.045,2)</f>
        <v>118983.62</v>
      </c>
      <c r="P1157" s="49">
        <f t="shared" si="186"/>
        <v>2260688.77</v>
      </c>
      <c r="Q1157" s="49">
        <f t="shared" si="184"/>
        <v>3610.1589705079195</v>
      </c>
      <c r="R1157" s="96">
        <v>11802.64</v>
      </c>
      <c r="S1157" s="62">
        <v>43465</v>
      </c>
    </row>
    <row r="1158" spans="1:19" s="3" customFormat="1" ht="30" hidden="1" x14ac:dyDescent="0.25">
      <c r="A1158" s="84">
        <v>549</v>
      </c>
      <c r="B1158" s="57" t="s">
        <v>774</v>
      </c>
      <c r="C1158" s="58">
        <v>1986</v>
      </c>
      <c r="D1158" s="40">
        <v>0</v>
      </c>
      <c r="E1158" s="59" t="s">
        <v>1514</v>
      </c>
      <c r="F1158" s="124" t="s">
        <v>51</v>
      </c>
      <c r="G1158" s="40">
        <v>2</v>
      </c>
      <c r="H1158" s="40">
        <v>2</v>
      </c>
      <c r="I1158" s="60">
        <v>558.6</v>
      </c>
      <c r="J1158" s="60">
        <v>488</v>
      </c>
      <c r="K1158" s="61">
        <v>21</v>
      </c>
      <c r="L1158" s="49">
        <v>2970754.83</v>
      </c>
      <c r="M1158" s="49">
        <v>0</v>
      </c>
      <c r="N1158" s="49">
        <v>0</v>
      </c>
      <c r="O1158" s="49">
        <f t="shared" si="187"/>
        <v>0</v>
      </c>
      <c r="P1158" s="49">
        <f t="shared" si="186"/>
        <v>2970754.83</v>
      </c>
      <c r="Q1158" s="49">
        <f t="shared" si="184"/>
        <v>6087.6123565573771</v>
      </c>
      <c r="R1158" s="96">
        <v>11802.64</v>
      </c>
      <c r="S1158" s="62">
        <v>43465</v>
      </c>
    </row>
    <row r="1159" spans="1:19" s="3" customFormat="1" ht="30" hidden="1" x14ac:dyDescent="0.25">
      <c r="A1159" s="84">
        <v>550</v>
      </c>
      <c r="B1159" s="57" t="s">
        <v>775</v>
      </c>
      <c r="C1159" s="58">
        <v>1988</v>
      </c>
      <c r="D1159" s="40">
        <v>0</v>
      </c>
      <c r="E1159" s="59" t="s">
        <v>1514</v>
      </c>
      <c r="F1159" s="124" t="s">
        <v>51</v>
      </c>
      <c r="G1159" s="40">
        <v>2</v>
      </c>
      <c r="H1159" s="40">
        <v>2</v>
      </c>
      <c r="I1159" s="60">
        <v>559.79999999999995</v>
      </c>
      <c r="J1159" s="60">
        <v>490.3</v>
      </c>
      <c r="K1159" s="61">
        <v>28</v>
      </c>
      <c r="L1159" s="49">
        <v>1876901.87</v>
      </c>
      <c r="M1159" s="49">
        <v>0</v>
      </c>
      <c r="N1159" s="49">
        <f>ROUND(L1159*10%,2)</f>
        <v>187690.19</v>
      </c>
      <c r="O1159" s="49">
        <f t="shared" si="187"/>
        <v>84460.59</v>
      </c>
      <c r="P1159" s="49">
        <f t="shared" si="186"/>
        <v>1604751.09</v>
      </c>
      <c r="Q1159" s="49">
        <f t="shared" si="184"/>
        <v>3828.0682643279624</v>
      </c>
      <c r="R1159" s="96">
        <v>11802.64</v>
      </c>
      <c r="S1159" s="62">
        <v>43465</v>
      </c>
    </row>
    <row r="1160" spans="1:19" s="3" customFormat="1" ht="30" hidden="1" x14ac:dyDescent="0.25">
      <c r="A1160" s="84">
        <v>551</v>
      </c>
      <c r="B1160" s="57" t="s">
        <v>776</v>
      </c>
      <c r="C1160" s="58">
        <v>1987</v>
      </c>
      <c r="D1160" s="40">
        <v>0</v>
      </c>
      <c r="E1160" s="59" t="s">
        <v>1514</v>
      </c>
      <c r="F1160" s="124" t="s">
        <v>51</v>
      </c>
      <c r="G1160" s="40">
        <v>2</v>
      </c>
      <c r="H1160" s="40">
        <v>1</v>
      </c>
      <c r="I1160" s="60">
        <v>1380.6</v>
      </c>
      <c r="J1160" s="60">
        <v>930</v>
      </c>
      <c r="K1160" s="61">
        <v>107</v>
      </c>
      <c r="L1160" s="49">
        <v>2657478.4700000002</v>
      </c>
      <c r="M1160" s="49">
        <v>0</v>
      </c>
      <c r="N1160" s="49">
        <v>0</v>
      </c>
      <c r="O1160" s="49">
        <f t="shared" si="187"/>
        <v>0</v>
      </c>
      <c r="P1160" s="49">
        <f t="shared" si="186"/>
        <v>2657478.4700000002</v>
      </c>
      <c r="Q1160" s="49">
        <f t="shared" si="184"/>
        <v>2857.5037311827959</v>
      </c>
      <c r="R1160" s="96">
        <v>11802.64</v>
      </c>
      <c r="S1160" s="62">
        <v>43465</v>
      </c>
    </row>
    <row r="1161" spans="1:19" s="3" customFormat="1" ht="30" hidden="1" x14ac:dyDescent="0.25">
      <c r="A1161" s="84">
        <v>552</v>
      </c>
      <c r="B1161" s="92" t="s">
        <v>1215</v>
      </c>
      <c r="C1161" s="93">
        <v>1974</v>
      </c>
      <c r="D1161" s="41">
        <v>0</v>
      </c>
      <c r="E1161" s="59" t="s">
        <v>1514</v>
      </c>
      <c r="F1161" s="124" t="s">
        <v>51</v>
      </c>
      <c r="G1161" s="41">
        <v>2</v>
      </c>
      <c r="H1161" s="41">
        <v>2</v>
      </c>
      <c r="I1161" s="94">
        <v>549.6</v>
      </c>
      <c r="J1161" s="94">
        <v>505.1</v>
      </c>
      <c r="K1161" s="95">
        <v>28</v>
      </c>
      <c r="L1161" s="96">
        <v>839244.02</v>
      </c>
      <c r="M1161" s="49">
        <v>0</v>
      </c>
      <c r="N1161" s="49">
        <v>0</v>
      </c>
      <c r="O1161" s="49">
        <v>0</v>
      </c>
      <c r="P1161" s="49">
        <f t="shared" si="186"/>
        <v>839244.02</v>
      </c>
      <c r="Q1161" s="49">
        <f t="shared" si="184"/>
        <v>1661.5403286477924</v>
      </c>
      <c r="R1161" s="96">
        <v>11802.64</v>
      </c>
      <c r="S1161" s="62">
        <v>43465</v>
      </c>
    </row>
    <row r="1162" spans="1:19" s="3" customFormat="1" ht="30" hidden="1" x14ac:dyDescent="0.25">
      <c r="A1162" s="84">
        <v>553</v>
      </c>
      <c r="B1162" s="57" t="s">
        <v>1239</v>
      </c>
      <c r="C1162" s="58">
        <v>1974</v>
      </c>
      <c r="D1162" s="40">
        <v>0</v>
      </c>
      <c r="E1162" s="59" t="s">
        <v>1514</v>
      </c>
      <c r="F1162" s="124" t="s">
        <v>51</v>
      </c>
      <c r="G1162" s="40">
        <v>2</v>
      </c>
      <c r="H1162" s="40">
        <v>2</v>
      </c>
      <c r="I1162" s="60">
        <v>530.9</v>
      </c>
      <c r="J1162" s="60">
        <v>498.5</v>
      </c>
      <c r="K1162" s="61">
        <v>31</v>
      </c>
      <c r="L1162" s="49">
        <v>2219748.44</v>
      </c>
      <c r="M1162" s="49">
        <v>0</v>
      </c>
      <c r="N1162" s="49">
        <f>ROUND(L1162*10%,2)</f>
        <v>221974.84</v>
      </c>
      <c r="O1162" s="49">
        <f t="shared" ref="O1162" si="189">ROUND(L1162*0.045,2)</f>
        <v>99888.68</v>
      </c>
      <c r="P1162" s="85">
        <f t="shared" si="186"/>
        <v>1897884.92</v>
      </c>
      <c r="Q1162" s="49">
        <f t="shared" si="184"/>
        <v>4452.8554463390174</v>
      </c>
      <c r="R1162" s="96">
        <v>11802.64</v>
      </c>
      <c r="S1162" s="62">
        <v>43465</v>
      </c>
    </row>
    <row r="1163" spans="1:19" s="3" customFormat="1" ht="30" hidden="1" x14ac:dyDescent="0.25">
      <c r="A1163" s="84">
        <v>554</v>
      </c>
      <c r="B1163" s="57" t="s">
        <v>777</v>
      </c>
      <c r="C1163" s="58">
        <v>1976</v>
      </c>
      <c r="D1163" s="40">
        <v>0</v>
      </c>
      <c r="E1163" s="59" t="s">
        <v>1514</v>
      </c>
      <c r="F1163" s="124" t="s">
        <v>51</v>
      </c>
      <c r="G1163" s="40">
        <v>2</v>
      </c>
      <c r="H1163" s="40">
        <v>2</v>
      </c>
      <c r="I1163" s="60">
        <v>546.20000000000005</v>
      </c>
      <c r="J1163" s="60">
        <v>504.1</v>
      </c>
      <c r="K1163" s="61">
        <v>27</v>
      </c>
      <c r="L1163" s="49">
        <v>2706760.93</v>
      </c>
      <c r="M1163" s="49">
        <v>0</v>
      </c>
      <c r="N1163" s="49">
        <f>ROUND(L1163*10%,2)</f>
        <v>270676.09000000003</v>
      </c>
      <c r="O1163" s="49">
        <f>ROUND(N1163*0.45,2)</f>
        <v>121804.24</v>
      </c>
      <c r="P1163" s="49">
        <f t="shared" si="186"/>
        <v>2314280.6</v>
      </c>
      <c r="Q1163" s="49">
        <f t="shared" si="184"/>
        <v>5369.4920253917871</v>
      </c>
      <c r="R1163" s="96">
        <v>11802.64</v>
      </c>
      <c r="S1163" s="62">
        <v>43465</v>
      </c>
    </row>
    <row r="1164" spans="1:19" s="3" customFormat="1" ht="30" hidden="1" x14ac:dyDescent="0.25">
      <c r="A1164" s="84">
        <v>555</v>
      </c>
      <c r="B1164" s="57" t="s">
        <v>778</v>
      </c>
      <c r="C1164" s="58">
        <v>1984</v>
      </c>
      <c r="D1164" s="40">
        <v>0</v>
      </c>
      <c r="E1164" s="59" t="s">
        <v>1514</v>
      </c>
      <c r="F1164" s="124" t="s">
        <v>51</v>
      </c>
      <c r="G1164" s="40">
        <v>2</v>
      </c>
      <c r="H1164" s="40">
        <v>2</v>
      </c>
      <c r="I1164" s="60">
        <v>937.5</v>
      </c>
      <c r="J1164" s="60">
        <v>814.3</v>
      </c>
      <c r="K1164" s="61">
        <v>46</v>
      </c>
      <c r="L1164" s="49">
        <v>6143200.7199999997</v>
      </c>
      <c r="M1164" s="49">
        <v>0</v>
      </c>
      <c r="N1164" s="49">
        <v>0</v>
      </c>
      <c r="O1164" s="49">
        <f t="shared" ref="O1164:O1165" si="190">ROUND(L1164*0.045,2)</f>
        <v>276444.03000000003</v>
      </c>
      <c r="P1164" s="49">
        <f t="shared" si="186"/>
        <v>5866756.6899999995</v>
      </c>
      <c r="Q1164" s="49">
        <f t="shared" si="184"/>
        <v>7544.1492324696055</v>
      </c>
      <c r="R1164" s="96">
        <v>11802.64</v>
      </c>
      <c r="S1164" s="62">
        <v>43465</v>
      </c>
    </row>
    <row r="1165" spans="1:19" s="3" customFormat="1" ht="30" hidden="1" x14ac:dyDescent="0.25">
      <c r="A1165" s="84">
        <v>556</v>
      </c>
      <c r="B1165" s="57" t="s">
        <v>779</v>
      </c>
      <c r="C1165" s="58">
        <v>1988</v>
      </c>
      <c r="D1165" s="40">
        <v>0</v>
      </c>
      <c r="E1165" s="59" t="s">
        <v>1514</v>
      </c>
      <c r="F1165" s="124" t="s">
        <v>51</v>
      </c>
      <c r="G1165" s="40">
        <v>2</v>
      </c>
      <c r="H1165" s="40">
        <v>3</v>
      </c>
      <c r="I1165" s="60">
        <v>852.5</v>
      </c>
      <c r="J1165" s="60">
        <v>751.3</v>
      </c>
      <c r="K1165" s="61">
        <v>37</v>
      </c>
      <c r="L1165" s="49">
        <v>5136253.41</v>
      </c>
      <c r="M1165" s="49">
        <v>0</v>
      </c>
      <c r="N1165" s="49">
        <f>ROUND(L1165*10%,2)</f>
        <v>513625.34</v>
      </c>
      <c r="O1165" s="49">
        <f t="shared" si="190"/>
        <v>231131.4</v>
      </c>
      <c r="P1165" s="49">
        <f t="shared" si="186"/>
        <v>4391496.67</v>
      </c>
      <c r="Q1165" s="49">
        <f t="shared" si="184"/>
        <v>6836.4879675229604</v>
      </c>
      <c r="R1165" s="96">
        <v>11802.64</v>
      </c>
      <c r="S1165" s="62">
        <v>43465</v>
      </c>
    </row>
    <row r="1166" spans="1:19" s="3" customFormat="1" ht="30" hidden="1" x14ac:dyDescent="0.25">
      <c r="A1166" s="84">
        <v>557</v>
      </c>
      <c r="B1166" s="92" t="s">
        <v>1216</v>
      </c>
      <c r="C1166" s="93">
        <v>1977</v>
      </c>
      <c r="D1166" s="41">
        <v>0</v>
      </c>
      <c r="E1166" s="59" t="s">
        <v>1514</v>
      </c>
      <c r="F1166" s="124" t="s">
        <v>51</v>
      </c>
      <c r="G1166" s="41">
        <v>2</v>
      </c>
      <c r="H1166" s="41">
        <v>2</v>
      </c>
      <c r="I1166" s="94">
        <v>549.4</v>
      </c>
      <c r="J1166" s="94">
        <v>549.4</v>
      </c>
      <c r="K1166" s="95">
        <v>35</v>
      </c>
      <c r="L1166" s="96">
        <v>1436394.26</v>
      </c>
      <c r="M1166" s="49">
        <v>0</v>
      </c>
      <c r="N1166" s="49">
        <v>0</v>
      </c>
      <c r="O1166" s="49">
        <v>0</v>
      </c>
      <c r="P1166" s="49">
        <f t="shared" si="186"/>
        <v>1436394.26</v>
      </c>
      <c r="Q1166" s="49">
        <f t="shared" si="184"/>
        <v>2614.4780851838368</v>
      </c>
      <c r="R1166" s="96">
        <v>11802.64</v>
      </c>
      <c r="S1166" s="62">
        <v>43465</v>
      </c>
    </row>
    <row r="1167" spans="1:19" s="3" customFormat="1" ht="30" hidden="1" x14ac:dyDescent="0.25">
      <c r="A1167" s="84">
        <v>558</v>
      </c>
      <c r="B1167" s="57" t="s">
        <v>780</v>
      </c>
      <c r="C1167" s="58">
        <v>1978</v>
      </c>
      <c r="D1167" s="40">
        <v>0</v>
      </c>
      <c r="E1167" s="59" t="s">
        <v>1514</v>
      </c>
      <c r="F1167" s="124" t="s">
        <v>51</v>
      </c>
      <c r="G1167" s="40">
        <v>2</v>
      </c>
      <c r="H1167" s="40">
        <v>3</v>
      </c>
      <c r="I1167" s="60">
        <v>849</v>
      </c>
      <c r="J1167" s="60">
        <v>748.2</v>
      </c>
      <c r="K1167" s="61">
        <v>49</v>
      </c>
      <c r="L1167" s="49">
        <v>2468512.96</v>
      </c>
      <c r="M1167" s="49">
        <v>0</v>
      </c>
      <c r="N1167" s="49">
        <v>0</v>
      </c>
      <c r="O1167" s="49">
        <f t="shared" ref="O1167:O1168" si="191">ROUND(L1167*0.045,2)</f>
        <v>111083.08</v>
      </c>
      <c r="P1167" s="49">
        <f t="shared" si="186"/>
        <v>2357429.88</v>
      </c>
      <c r="Q1167" s="49">
        <f t="shared" si="184"/>
        <v>3299.2688585939586</v>
      </c>
      <c r="R1167" s="96">
        <v>11802.64</v>
      </c>
      <c r="S1167" s="62">
        <v>43465</v>
      </c>
    </row>
    <row r="1168" spans="1:19" s="3" customFormat="1" ht="30" hidden="1" x14ac:dyDescent="0.25">
      <c r="A1168" s="84">
        <v>559</v>
      </c>
      <c r="B1168" s="57" t="s">
        <v>451</v>
      </c>
      <c r="C1168" s="58">
        <v>1979</v>
      </c>
      <c r="D1168" s="40">
        <v>0</v>
      </c>
      <c r="E1168" s="59" t="s">
        <v>1514</v>
      </c>
      <c r="F1168" s="124" t="s">
        <v>51</v>
      </c>
      <c r="G1168" s="40">
        <v>2</v>
      </c>
      <c r="H1168" s="40">
        <v>3</v>
      </c>
      <c r="I1168" s="60">
        <v>851.4</v>
      </c>
      <c r="J1168" s="60">
        <v>760.5</v>
      </c>
      <c r="K1168" s="61">
        <v>43</v>
      </c>
      <c r="L1168" s="49">
        <v>820144.48</v>
      </c>
      <c r="M1168" s="49">
        <v>0</v>
      </c>
      <c r="N1168" s="49">
        <v>0</v>
      </c>
      <c r="O1168" s="49">
        <f t="shared" si="191"/>
        <v>36906.5</v>
      </c>
      <c r="P1168" s="49">
        <f>L1168-(M1168+N1168+O1168)</f>
        <v>783237.98</v>
      </c>
      <c r="Q1168" s="49">
        <f t="shared" si="184"/>
        <v>1078.4279815910586</v>
      </c>
      <c r="R1168" s="96">
        <v>11802.64</v>
      </c>
      <c r="S1168" s="62">
        <v>43465</v>
      </c>
    </row>
    <row r="1169" spans="1:19" s="3" customFormat="1" ht="30" hidden="1" x14ac:dyDescent="0.25">
      <c r="A1169" s="84">
        <v>560</v>
      </c>
      <c r="B1169" s="92" t="s">
        <v>1217</v>
      </c>
      <c r="C1169" s="93">
        <v>1981</v>
      </c>
      <c r="D1169" s="41">
        <v>0</v>
      </c>
      <c r="E1169" s="59" t="s">
        <v>1514</v>
      </c>
      <c r="F1169" s="124" t="s">
        <v>51</v>
      </c>
      <c r="G1169" s="41">
        <v>2</v>
      </c>
      <c r="H1169" s="41">
        <v>3</v>
      </c>
      <c r="I1169" s="94">
        <v>837</v>
      </c>
      <c r="J1169" s="94">
        <v>745.2</v>
      </c>
      <c r="K1169" s="95">
        <v>47</v>
      </c>
      <c r="L1169" s="96">
        <v>679710.9</v>
      </c>
      <c r="M1169" s="49">
        <v>0</v>
      </c>
      <c r="N1169" s="49">
        <v>0</v>
      </c>
      <c r="O1169" s="49">
        <v>0</v>
      </c>
      <c r="P1169" s="49">
        <f t="shared" si="186"/>
        <v>679710.9</v>
      </c>
      <c r="Q1169" s="49">
        <f t="shared" si="184"/>
        <v>912.11876006441219</v>
      </c>
      <c r="R1169" s="96">
        <v>11802.64</v>
      </c>
      <c r="S1169" s="62">
        <v>43465</v>
      </c>
    </row>
    <row r="1170" spans="1:19" s="3" customFormat="1" ht="30" hidden="1" x14ac:dyDescent="0.25">
      <c r="A1170" s="84">
        <v>561</v>
      </c>
      <c r="B1170" s="57" t="s">
        <v>455</v>
      </c>
      <c r="C1170" s="121" t="s">
        <v>1455</v>
      </c>
      <c r="D1170" s="40">
        <v>0</v>
      </c>
      <c r="E1170" s="59" t="s">
        <v>1514</v>
      </c>
      <c r="F1170" s="121" t="s">
        <v>51</v>
      </c>
      <c r="G1170" s="121" t="s">
        <v>1460</v>
      </c>
      <c r="H1170" s="121" t="s">
        <v>1461</v>
      </c>
      <c r="I1170" s="122">
        <v>1282.9000000000001</v>
      </c>
      <c r="J1170" s="122">
        <v>1150.4000000000001</v>
      </c>
      <c r="K1170" s="121">
        <v>50</v>
      </c>
      <c r="L1170" s="49">
        <v>7835101.4900000002</v>
      </c>
      <c r="M1170" s="49">
        <v>0</v>
      </c>
      <c r="N1170" s="49">
        <f>ROUND(L1170*10%,2)</f>
        <v>783510.15</v>
      </c>
      <c r="O1170" s="49">
        <f>ROUND(N1170*0.45,2)</f>
        <v>352579.57</v>
      </c>
      <c r="P1170" s="49">
        <f t="shared" si="186"/>
        <v>6699011.7700000005</v>
      </c>
      <c r="Q1170" s="49">
        <f t="shared" si="184"/>
        <v>6810.7627694714874</v>
      </c>
      <c r="R1170" s="96">
        <v>11802.64</v>
      </c>
      <c r="S1170" s="62">
        <v>43465</v>
      </c>
    </row>
    <row r="1171" spans="1:19" s="3" customFormat="1" ht="30" hidden="1" x14ac:dyDescent="0.25">
      <c r="A1171" s="84">
        <v>562</v>
      </c>
      <c r="B1171" s="57" t="s">
        <v>1284</v>
      </c>
      <c r="C1171" s="121" t="s">
        <v>1456</v>
      </c>
      <c r="D1171" s="121">
        <v>0</v>
      </c>
      <c r="E1171" s="59" t="s">
        <v>1514</v>
      </c>
      <c r="F1171" s="121" t="s">
        <v>51</v>
      </c>
      <c r="G1171" s="121" t="s">
        <v>1460</v>
      </c>
      <c r="H1171" s="121" t="s">
        <v>1461</v>
      </c>
      <c r="I1171" s="122">
        <v>543.9</v>
      </c>
      <c r="J1171" s="122">
        <v>497.4</v>
      </c>
      <c r="K1171" s="121">
        <v>34</v>
      </c>
      <c r="L1171" s="49">
        <v>458460.31</v>
      </c>
      <c r="M1171" s="49">
        <v>0</v>
      </c>
      <c r="N1171" s="49">
        <v>0</v>
      </c>
      <c r="O1171" s="49">
        <f t="shared" ref="O1171" si="192">ROUND(L1171*0.045,2)</f>
        <v>20630.71</v>
      </c>
      <c r="P1171" s="49">
        <f t="shared" si="186"/>
        <v>437829.6</v>
      </c>
      <c r="Q1171" s="49">
        <f t="shared" si="184"/>
        <v>921.71353035786092</v>
      </c>
      <c r="R1171" s="96">
        <v>11802.64</v>
      </c>
      <c r="S1171" s="62">
        <v>43465</v>
      </c>
    </row>
    <row r="1172" spans="1:19" s="3" customFormat="1" hidden="1" x14ac:dyDescent="0.25">
      <c r="A1172" s="84">
        <v>563</v>
      </c>
      <c r="B1172" s="57" t="s">
        <v>781</v>
      </c>
      <c r="C1172" s="121" t="s">
        <v>1456</v>
      </c>
      <c r="D1172" s="121">
        <v>0</v>
      </c>
      <c r="E1172" s="59" t="s">
        <v>1514</v>
      </c>
      <c r="F1172" s="121" t="s">
        <v>28</v>
      </c>
      <c r="G1172" s="121">
        <v>3</v>
      </c>
      <c r="H1172" s="121">
        <v>3</v>
      </c>
      <c r="I1172" s="122">
        <v>1780.2</v>
      </c>
      <c r="J1172" s="122">
        <v>1601.7</v>
      </c>
      <c r="K1172" s="121">
        <v>84</v>
      </c>
      <c r="L1172" s="49">
        <v>9850115.0399999991</v>
      </c>
      <c r="M1172" s="49">
        <v>0</v>
      </c>
      <c r="N1172" s="49">
        <v>0</v>
      </c>
      <c r="O1172" s="49">
        <f>ROUND(L1172*0.045,2)</f>
        <v>443255.18</v>
      </c>
      <c r="P1172" s="49">
        <f t="shared" si="186"/>
        <v>9406859.8599999994</v>
      </c>
      <c r="Q1172" s="49">
        <f t="shared" si="184"/>
        <v>6149.7877505150773</v>
      </c>
      <c r="R1172" s="49">
        <v>16373.82</v>
      </c>
      <c r="S1172" s="62">
        <v>43465</v>
      </c>
    </row>
    <row r="1173" spans="1:19" s="3" customFormat="1" ht="30" hidden="1" x14ac:dyDescent="0.25">
      <c r="A1173" s="84">
        <v>564</v>
      </c>
      <c r="B1173" s="57" t="s">
        <v>456</v>
      </c>
      <c r="C1173" s="121" t="s">
        <v>1456</v>
      </c>
      <c r="D1173" s="40">
        <v>0</v>
      </c>
      <c r="E1173" s="59" t="s">
        <v>1514</v>
      </c>
      <c r="F1173" s="121" t="s">
        <v>51</v>
      </c>
      <c r="G1173" s="121" t="s">
        <v>1460</v>
      </c>
      <c r="H1173" s="121" t="s">
        <v>1461</v>
      </c>
      <c r="I1173" s="122">
        <v>857.6</v>
      </c>
      <c r="J1173" s="122">
        <v>747.9</v>
      </c>
      <c r="K1173" s="121">
        <v>35</v>
      </c>
      <c r="L1173" s="49">
        <v>4882694.6500000004</v>
      </c>
      <c r="M1173" s="49">
        <v>0</v>
      </c>
      <c r="N1173" s="49">
        <f>ROUND(L1173*10%,2)</f>
        <v>488269.47</v>
      </c>
      <c r="O1173" s="49">
        <f>ROUND(N1173*0.45,2)</f>
        <v>219721.26</v>
      </c>
      <c r="P1173" s="49">
        <f t="shared" si="186"/>
        <v>4174703.9200000004</v>
      </c>
      <c r="Q1173" s="49">
        <f t="shared" si="184"/>
        <v>6528.5394437759069</v>
      </c>
      <c r="R1173" s="96">
        <v>11802.64</v>
      </c>
      <c r="S1173" s="62">
        <v>43465</v>
      </c>
    </row>
    <row r="1174" spans="1:19" s="3" customFormat="1" ht="30" hidden="1" x14ac:dyDescent="0.25">
      <c r="A1174" s="84">
        <v>565</v>
      </c>
      <c r="B1174" s="57" t="s">
        <v>457</v>
      </c>
      <c r="C1174" s="121">
        <v>1985</v>
      </c>
      <c r="D1174" s="40">
        <v>0</v>
      </c>
      <c r="E1174" s="59" t="s">
        <v>1514</v>
      </c>
      <c r="F1174" s="121" t="s">
        <v>51</v>
      </c>
      <c r="G1174" s="121" t="s">
        <v>1460</v>
      </c>
      <c r="H1174" s="121" t="s">
        <v>1460</v>
      </c>
      <c r="I1174" s="122">
        <v>534</v>
      </c>
      <c r="J1174" s="122">
        <v>490.3</v>
      </c>
      <c r="K1174" s="121">
        <v>28</v>
      </c>
      <c r="L1174" s="49">
        <v>2183235.02</v>
      </c>
      <c r="M1174" s="49">
        <v>0</v>
      </c>
      <c r="N1174" s="49">
        <v>0</v>
      </c>
      <c r="O1174" s="49">
        <f>ROUND(N1174*0.45,2)</f>
        <v>0</v>
      </c>
      <c r="P1174" s="49">
        <f t="shared" si="186"/>
        <v>2183235.02</v>
      </c>
      <c r="Q1174" s="49">
        <f t="shared" si="184"/>
        <v>4452.8554354476846</v>
      </c>
      <c r="R1174" s="96">
        <v>11802.64</v>
      </c>
      <c r="S1174" s="62">
        <v>43465</v>
      </c>
    </row>
    <row r="1175" spans="1:19" s="3" customFormat="1" hidden="1" x14ac:dyDescent="0.25">
      <c r="A1175" s="84">
        <v>566</v>
      </c>
      <c r="B1175" s="92" t="s">
        <v>1218</v>
      </c>
      <c r="C1175" s="93">
        <v>1980</v>
      </c>
      <c r="D1175" s="41">
        <v>0</v>
      </c>
      <c r="E1175" s="59" t="s">
        <v>1514</v>
      </c>
      <c r="F1175" s="1" t="s">
        <v>28</v>
      </c>
      <c r="G1175" s="41">
        <v>2</v>
      </c>
      <c r="H1175" s="41">
        <v>2</v>
      </c>
      <c r="I1175" s="94">
        <v>604.4</v>
      </c>
      <c r="J1175" s="94">
        <v>555.6</v>
      </c>
      <c r="K1175" s="95">
        <v>31</v>
      </c>
      <c r="L1175" s="96">
        <v>2532123.11</v>
      </c>
      <c r="M1175" s="49">
        <v>0</v>
      </c>
      <c r="N1175" s="49">
        <v>0</v>
      </c>
      <c r="O1175" s="49">
        <v>0</v>
      </c>
      <c r="P1175" s="49">
        <f t="shared" si="186"/>
        <v>2532123.11</v>
      </c>
      <c r="Q1175" s="49">
        <f t="shared" si="184"/>
        <v>4557.4570014398842</v>
      </c>
      <c r="R1175" s="49">
        <v>16373.82</v>
      </c>
      <c r="S1175" s="62">
        <v>43465</v>
      </c>
    </row>
    <row r="1176" spans="1:19" s="3" customFormat="1" ht="30" hidden="1" x14ac:dyDescent="0.25">
      <c r="A1176" s="84">
        <v>567</v>
      </c>
      <c r="B1176" s="92" t="s">
        <v>1219</v>
      </c>
      <c r="C1176" s="93">
        <v>1981</v>
      </c>
      <c r="D1176" s="41">
        <v>0</v>
      </c>
      <c r="E1176" s="59" t="s">
        <v>1514</v>
      </c>
      <c r="F1176" s="124" t="s">
        <v>51</v>
      </c>
      <c r="G1176" s="41">
        <v>2</v>
      </c>
      <c r="H1176" s="41">
        <v>3</v>
      </c>
      <c r="I1176" s="94">
        <v>1136.5999999999999</v>
      </c>
      <c r="J1176" s="94">
        <v>950.9</v>
      </c>
      <c r="K1176" s="95">
        <v>47</v>
      </c>
      <c r="L1176" s="96">
        <v>3418775.9</v>
      </c>
      <c r="M1176" s="49">
        <v>0</v>
      </c>
      <c r="N1176" s="49">
        <v>0</v>
      </c>
      <c r="O1176" s="49">
        <v>0</v>
      </c>
      <c r="P1176" s="49">
        <f t="shared" si="186"/>
        <v>3418775.9</v>
      </c>
      <c r="Q1176" s="49">
        <f t="shared" si="184"/>
        <v>3595.3053948890524</v>
      </c>
      <c r="R1176" s="96">
        <v>11802.64</v>
      </c>
      <c r="S1176" s="62">
        <v>43465</v>
      </c>
    </row>
    <row r="1177" spans="1:19" s="3" customFormat="1" ht="30" hidden="1" x14ac:dyDescent="0.25">
      <c r="A1177" s="84">
        <v>568</v>
      </c>
      <c r="B1177" s="92" t="s">
        <v>1207</v>
      </c>
      <c r="C1177" s="58">
        <v>1982</v>
      </c>
      <c r="D1177" s="40">
        <v>0</v>
      </c>
      <c r="E1177" s="59" t="s">
        <v>1514</v>
      </c>
      <c r="F1177" s="124" t="s">
        <v>51</v>
      </c>
      <c r="G1177" s="40">
        <v>2</v>
      </c>
      <c r="H1177" s="40">
        <v>3</v>
      </c>
      <c r="I1177" s="158">
        <v>1151.8</v>
      </c>
      <c r="J1177" s="158">
        <v>1000.7</v>
      </c>
      <c r="K1177" s="106">
        <v>56</v>
      </c>
      <c r="L1177" s="49">
        <v>464710.06</v>
      </c>
      <c r="M1177" s="49">
        <v>0</v>
      </c>
      <c r="N1177" s="49">
        <f>ROUND(L1177*10%,2)</f>
        <v>46471.01</v>
      </c>
      <c r="O1177" s="49">
        <f>ROUND(N1177*0.45,2)</f>
        <v>20911.95</v>
      </c>
      <c r="P1177" s="49">
        <f t="shared" si="186"/>
        <v>397327.1</v>
      </c>
      <c r="Q1177" s="49">
        <f t="shared" si="184"/>
        <v>464.38499050664535</v>
      </c>
      <c r="R1177" s="96">
        <v>11802.64</v>
      </c>
      <c r="S1177" s="62">
        <v>43465</v>
      </c>
    </row>
    <row r="1178" spans="1:19" s="3" customFormat="1" ht="30" hidden="1" x14ac:dyDescent="0.25">
      <c r="A1178" s="84">
        <v>569</v>
      </c>
      <c r="B1178" s="92" t="s">
        <v>1502</v>
      </c>
      <c r="C1178" s="93">
        <v>1971</v>
      </c>
      <c r="D1178" s="41">
        <v>2011</v>
      </c>
      <c r="E1178" s="59" t="s">
        <v>1514</v>
      </c>
      <c r="F1178" s="152" t="s">
        <v>51</v>
      </c>
      <c r="G1178" s="41">
        <v>2</v>
      </c>
      <c r="H1178" s="41">
        <v>2</v>
      </c>
      <c r="I1178" s="159">
        <v>538.6</v>
      </c>
      <c r="J1178" s="159">
        <v>497.9</v>
      </c>
      <c r="K1178" s="148">
        <v>38</v>
      </c>
      <c r="L1178" s="96">
        <v>536949.29</v>
      </c>
      <c r="M1178" s="49">
        <v>0</v>
      </c>
      <c r="N1178" s="49">
        <v>0</v>
      </c>
      <c r="O1178" s="49">
        <v>0</v>
      </c>
      <c r="P1178" s="49">
        <f t="shared" si="186"/>
        <v>536949.29</v>
      </c>
      <c r="Q1178" s="49">
        <f t="shared" si="184"/>
        <v>1078.4279775055234</v>
      </c>
      <c r="R1178" s="96">
        <v>11802.64</v>
      </c>
      <c r="S1178" s="62">
        <v>43465</v>
      </c>
    </row>
    <row r="1179" spans="1:19" s="3" customFormat="1" ht="30" hidden="1" x14ac:dyDescent="0.25">
      <c r="A1179" s="84">
        <v>570</v>
      </c>
      <c r="B1179" s="92" t="s">
        <v>1220</v>
      </c>
      <c r="C1179" s="93">
        <v>1973</v>
      </c>
      <c r="D1179" s="41">
        <v>0</v>
      </c>
      <c r="E1179" s="59" t="s">
        <v>1514</v>
      </c>
      <c r="F1179" s="124" t="s">
        <v>51</v>
      </c>
      <c r="G1179" s="41">
        <v>2</v>
      </c>
      <c r="H1179" s="41">
        <v>2</v>
      </c>
      <c r="I1179" s="94">
        <v>406.9</v>
      </c>
      <c r="J1179" s="94">
        <v>366.5</v>
      </c>
      <c r="K1179" s="95">
        <v>20</v>
      </c>
      <c r="L1179" s="96">
        <v>341839.82</v>
      </c>
      <c r="M1179" s="49">
        <v>0</v>
      </c>
      <c r="N1179" s="49">
        <v>0</v>
      </c>
      <c r="O1179" s="49">
        <v>0</v>
      </c>
      <c r="P1179" s="49">
        <f t="shared" si="186"/>
        <v>341839.82</v>
      </c>
      <c r="Q1179" s="49">
        <f t="shared" si="184"/>
        <v>932.71437926330157</v>
      </c>
      <c r="R1179" s="96">
        <v>11802.64</v>
      </c>
      <c r="S1179" s="62">
        <v>43465</v>
      </c>
    </row>
    <row r="1180" spans="1:19" s="3" customFormat="1" hidden="1" x14ac:dyDescent="0.25">
      <c r="A1180" s="84">
        <v>571</v>
      </c>
      <c r="B1180" s="92" t="s">
        <v>29</v>
      </c>
      <c r="C1180" s="93">
        <v>1985</v>
      </c>
      <c r="D1180" s="41">
        <v>0</v>
      </c>
      <c r="E1180" s="59" t="s">
        <v>1514</v>
      </c>
      <c r="F1180" s="124" t="s">
        <v>28</v>
      </c>
      <c r="G1180" s="41">
        <v>3</v>
      </c>
      <c r="H1180" s="41">
        <v>1</v>
      </c>
      <c r="I1180" s="94">
        <v>1525.6</v>
      </c>
      <c r="J1180" s="94">
        <v>1525.6</v>
      </c>
      <c r="K1180" s="95">
        <v>109</v>
      </c>
      <c r="L1180" s="96">
        <v>2444462.48</v>
      </c>
      <c r="M1180" s="49">
        <v>0</v>
      </c>
      <c r="N1180" s="49">
        <v>0</v>
      </c>
      <c r="O1180" s="49">
        <v>0</v>
      </c>
      <c r="P1180" s="49">
        <f t="shared" si="186"/>
        <v>2444462.48</v>
      </c>
      <c r="Q1180" s="49">
        <f t="shared" si="184"/>
        <v>1602.2958049292083</v>
      </c>
      <c r="R1180" s="49">
        <v>16373.82</v>
      </c>
      <c r="S1180" s="62">
        <v>43465</v>
      </c>
    </row>
    <row r="1181" spans="1:19" s="3" customFormat="1" hidden="1" x14ac:dyDescent="0.25">
      <c r="A1181" s="84">
        <v>572</v>
      </c>
      <c r="B1181" s="57" t="s">
        <v>459</v>
      </c>
      <c r="C1181" s="58">
        <v>1988</v>
      </c>
      <c r="D1181" s="40">
        <v>0</v>
      </c>
      <c r="E1181" s="59" t="s">
        <v>1514</v>
      </c>
      <c r="F1181" s="1" t="s">
        <v>28</v>
      </c>
      <c r="G1181" s="40">
        <v>3</v>
      </c>
      <c r="H1181" s="40">
        <v>3</v>
      </c>
      <c r="I1181" s="60">
        <v>2043.9</v>
      </c>
      <c r="J1181" s="60">
        <v>2043.9</v>
      </c>
      <c r="K1181" s="61">
        <v>50</v>
      </c>
      <c r="L1181" s="49">
        <v>841661.02</v>
      </c>
      <c r="M1181" s="49">
        <v>0</v>
      </c>
      <c r="N1181" s="49">
        <v>0</v>
      </c>
      <c r="O1181" s="49">
        <f>ROUND(N1181*0.45,2)</f>
        <v>0</v>
      </c>
      <c r="P1181" s="49">
        <f t="shared" si="186"/>
        <v>841661.02</v>
      </c>
      <c r="Q1181" s="49">
        <f t="shared" si="184"/>
        <v>411.79168256764029</v>
      </c>
      <c r="R1181" s="49">
        <v>26754.720000000001</v>
      </c>
      <c r="S1181" s="62">
        <v>43465</v>
      </c>
    </row>
    <row r="1182" spans="1:19" s="3" customFormat="1" ht="30" hidden="1" x14ac:dyDescent="0.25">
      <c r="A1182" s="84">
        <v>573</v>
      </c>
      <c r="B1182" s="57" t="s">
        <v>1240</v>
      </c>
      <c r="C1182" s="58">
        <v>1971</v>
      </c>
      <c r="D1182" s="40">
        <v>0</v>
      </c>
      <c r="E1182" s="59" t="s">
        <v>1514</v>
      </c>
      <c r="F1182" s="124" t="s">
        <v>51</v>
      </c>
      <c r="G1182" s="40">
        <v>2</v>
      </c>
      <c r="H1182" s="40">
        <v>3</v>
      </c>
      <c r="I1182" s="60">
        <v>610.1</v>
      </c>
      <c r="J1182" s="60">
        <v>543</v>
      </c>
      <c r="K1182" s="61">
        <v>40</v>
      </c>
      <c r="L1182" s="49">
        <v>1022194.64</v>
      </c>
      <c r="M1182" s="49">
        <v>0</v>
      </c>
      <c r="N1182" s="49">
        <v>0</v>
      </c>
      <c r="O1182" s="49">
        <f t="shared" ref="O1182" si="193">ROUND(L1182*0.045,2)</f>
        <v>45998.76</v>
      </c>
      <c r="P1182" s="85">
        <f t="shared" si="186"/>
        <v>976195.88</v>
      </c>
      <c r="Q1182" s="49">
        <f t="shared" si="184"/>
        <v>1882.4947329650092</v>
      </c>
      <c r="R1182" s="96">
        <v>11802.64</v>
      </c>
      <c r="S1182" s="62">
        <v>43465</v>
      </c>
    </row>
    <row r="1183" spans="1:19" s="3" customFormat="1" ht="30" hidden="1" x14ac:dyDescent="0.25">
      <c r="A1183" s="84">
        <v>574</v>
      </c>
      <c r="B1183" s="92" t="s">
        <v>460</v>
      </c>
      <c r="C1183" s="93">
        <v>1989</v>
      </c>
      <c r="D1183" s="41">
        <v>0</v>
      </c>
      <c r="E1183" s="59" t="s">
        <v>1514</v>
      </c>
      <c r="F1183" s="124" t="s">
        <v>51</v>
      </c>
      <c r="G1183" s="41">
        <v>2</v>
      </c>
      <c r="H1183" s="41">
        <v>3</v>
      </c>
      <c r="I1183" s="94">
        <v>1058.97</v>
      </c>
      <c r="J1183" s="94">
        <v>792.37</v>
      </c>
      <c r="K1183" s="95">
        <v>71</v>
      </c>
      <c r="L1183" s="96">
        <v>5162248.5599999996</v>
      </c>
      <c r="M1183" s="49">
        <v>0</v>
      </c>
      <c r="N1183" s="49">
        <f>ROUND(L1183*10%,2)</f>
        <v>516224.86</v>
      </c>
      <c r="O1183" s="49">
        <v>0</v>
      </c>
      <c r="P1183" s="85">
        <f t="shared" si="186"/>
        <v>4646023.6999999993</v>
      </c>
      <c r="Q1183" s="49">
        <f t="shared" ref="Q1183:Q1214" si="194">L1183/J1183</f>
        <v>6514.9470070800253</v>
      </c>
      <c r="R1183" s="96">
        <v>11802.64</v>
      </c>
      <c r="S1183" s="62">
        <v>43465</v>
      </c>
    </row>
    <row r="1184" spans="1:19" s="3" customFormat="1" hidden="1" x14ac:dyDescent="0.25">
      <c r="A1184" s="84">
        <v>575</v>
      </c>
      <c r="B1184" s="57" t="s">
        <v>782</v>
      </c>
      <c r="C1184" s="58">
        <v>1984</v>
      </c>
      <c r="D1184" s="40">
        <v>0</v>
      </c>
      <c r="E1184" s="59" t="s">
        <v>1514</v>
      </c>
      <c r="F1184" s="124" t="s">
        <v>66</v>
      </c>
      <c r="G1184" s="40">
        <v>5</v>
      </c>
      <c r="H1184" s="40">
        <v>6</v>
      </c>
      <c r="I1184" s="60">
        <v>4475</v>
      </c>
      <c r="J1184" s="60">
        <v>4213.7</v>
      </c>
      <c r="K1184" s="61">
        <v>183</v>
      </c>
      <c r="L1184" s="49">
        <v>27480947.460000001</v>
      </c>
      <c r="M1184" s="49">
        <v>0</v>
      </c>
      <c r="N1184" s="49">
        <f>ROUND(L1184*10%,2)</f>
        <v>2748094.75</v>
      </c>
      <c r="O1184" s="49">
        <f t="shared" ref="O1184" si="195">ROUND(L1184*0.045,2)</f>
        <v>1236642.6399999999</v>
      </c>
      <c r="P1184" s="49">
        <f t="shared" si="186"/>
        <v>23496210.07</v>
      </c>
      <c r="Q1184" s="49">
        <f t="shared" si="194"/>
        <v>6521.8092080594261</v>
      </c>
      <c r="R1184" s="49">
        <v>17870.05</v>
      </c>
      <c r="S1184" s="62">
        <v>43465</v>
      </c>
    </row>
    <row r="1185" spans="1:19" s="3" customFormat="1" hidden="1" x14ac:dyDescent="0.25">
      <c r="A1185" s="84">
        <v>576</v>
      </c>
      <c r="B1185" s="57" t="s">
        <v>783</v>
      </c>
      <c r="C1185" s="58">
        <v>1988</v>
      </c>
      <c r="D1185" s="40">
        <v>0</v>
      </c>
      <c r="E1185" s="59" t="s">
        <v>1514</v>
      </c>
      <c r="F1185" s="124" t="s">
        <v>66</v>
      </c>
      <c r="G1185" s="40">
        <v>5</v>
      </c>
      <c r="H1185" s="40">
        <v>6</v>
      </c>
      <c r="I1185" s="60">
        <v>6016.5</v>
      </c>
      <c r="J1185" s="60">
        <v>5143.3999999999996</v>
      </c>
      <c r="K1185" s="61">
        <v>171</v>
      </c>
      <c r="L1185" s="49">
        <v>29455534.93</v>
      </c>
      <c r="M1185" s="49">
        <v>0</v>
      </c>
      <c r="N1185" s="49">
        <v>0</v>
      </c>
      <c r="O1185" s="49">
        <f t="shared" ref="O1185:O1188" si="196">ROUND(N1185*0.45,2)</f>
        <v>0</v>
      </c>
      <c r="P1185" s="49">
        <f t="shared" ref="P1185:P1212" si="197">L1185-(M1185+N1185+O1185)</f>
        <v>29455534.93</v>
      </c>
      <c r="Q1185" s="49">
        <f t="shared" si="194"/>
        <v>5726.8606233230939</v>
      </c>
      <c r="R1185" s="49">
        <v>17870.05</v>
      </c>
      <c r="S1185" s="62">
        <v>43465</v>
      </c>
    </row>
    <row r="1186" spans="1:19" s="3" customFormat="1" hidden="1" x14ac:dyDescent="0.25">
      <c r="A1186" s="84">
        <v>577</v>
      </c>
      <c r="B1186" s="57" t="s">
        <v>784</v>
      </c>
      <c r="C1186" s="58">
        <v>1988</v>
      </c>
      <c r="D1186" s="40">
        <v>0</v>
      </c>
      <c r="E1186" s="59" t="s">
        <v>1514</v>
      </c>
      <c r="F1186" s="124" t="s">
        <v>28</v>
      </c>
      <c r="G1186" s="40">
        <v>5</v>
      </c>
      <c r="H1186" s="40">
        <v>7</v>
      </c>
      <c r="I1186" s="60">
        <v>4816.29</v>
      </c>
      <c r="J1186" s="60">
        <v>4816.29</v>
      </c>
      <c r="K1186" s="61">
        <v>184</v>
      </c>
      <c r="L1186" s="49">
        <v>34525013.689999998</v>
      </c>
      <c r="M1186" s="49">
        <v>0</v>
      </c>
      <c r="N1186" s="49">
        <v>0</v>
      </c>
      <c r="O1186" s="49">
        <f t="shared" si="196"/>
        <v>0</v>
      </c>
      <c r="P1186" s="49">
        <f t="shared" si="197"/>
        <v>34525013.689999998</v>
      </c>
      <c r="Q1186" s="49">
        <f t="shared" si="194"/>
        <v>7168.3834839679503</v>
      </c>
      <c r="R1186" s="49">
        <v>16373.82</v>
      </c>
      <c r="S1186" s="62">
        <v>43465</v>
      </c>
    </row>
    <row r="1187" spans="1:19" s="3" customFormat="1" ht="30" hidden="1" x14ac:dyDescent="0.25">
      <c r="A1187" s="84">
        <v>578</v>
      </c>
      <c r="B1187" s="92" t="s">
        <v>1527</v>
      </c>
      <c r="C1187" s="93">
        <v>1982</v>
      </c>
      <c r="D1187" s="40">
        <v>0</v>
      </c>
      <c r="E1187" s="59" t="s">
        <v>1514</v>
      </c>
      <c r="F1187" s="124" t="s">
        <v>51</v>
      </c>
      <c r="G1187" s="41">
        <v>2</v>
      </c>
      <c r="H1187" s="41">
        <v>3</v>
      </c>
      <c r="I1187" s="94">
        <v>1150.3</v>
      </c>
      <c r="J1187" s="94">
        <v>1013.2</v>
      </c>
      <c r="K1187" s="95">
        <v>50</v>
      </c>
      <c r="L1187" s="96">
        <v>72276.179999999993</v>
      </c>
      <c r="M1187" s="49">
        <v>0</v>
      </c>
      <c r="N1187" s="49">
        <v>0</v>
      </c>
      <c r="O1187" s="49">
        <f t="shared" ref="O1187" si="198">ROUND(N1187*0.45,2)</f>
        <v>0</v>
      </c>
      <c r="P1187" s="49">
        <f t="shared" si="197"/>
        <v>72276.179999999993</v>
      </c>
      <c r="Q1187" s="96">
        <f>L1187/J1187</f>
        <v>71.334563758389251</v>
      </c>
      <c r="R1187" s="96">
        <v>11802.64</v>
      </c>
      <c r="S1187" s="62">
        <v>43465</v>
      </c>
    </row>
    <row r="1188" spans="1:19" s="3" customFormat="1" ht="30" hidden="1" x14ac:dyDescent="0.25">
      <c r="A1188" s="84">
        <v>579</v>
      </c>
      <c r="B1188" s="57" t="s">
        <v>785</v>
      </c>
      <c r="C1188" s="58">
        <v>1988</v>
      </c>
      <c r="D1188" s="40">
        <v>0</v>
      </c>
      <c r="E1188" s="59" t="s">
        <v>1514</v>
      </c>
      <c r="F1188" s="124" t="s">
        <v>51</v>
      </c>
      <c r="G1188" s="40">
        <v>2</v>
      </c>
      <c r="H1188" s="40">
        <v>3</v>
      </c>
      <c r="I1188" s="60">
        <v>1466.09</v>
      </c>
      <c r="J1188" s="60">
        <v>1316.99</v>
      </c>
      <c r="K1188" s="61">
        <v>49</v>
      </c>
      <c r="L1188" s="49">
        <v>5864366.1100000003</v>
      </c>
      <c r="M1188" s="49">
        <v>0</v>
      </c>
      <c r="N1188" s="49">
        <v>0</v>
      </c>
      <c r="O1188" s="49">
        <f t="shared" si="196"/>
        <v>0</v>
      </c>
      <c r="P1188" s="49">
        <f t="shared" si="197"/>
        <v>5864366.1100000003</v>
      </c>
      <c r="Q1188" s="49">
        <f t="shared" si="194"/>
        <v>4452.8554582798661</v>
      </c>
      <c r="R1188" s="96">
        <v>11802.64</v>
      </c>
      <c r="S1188" s="62">
        <v>43465</v>
      </c>
    </row>
    <row r="1189" spans="1:19" s="3" customFormat="1" ht="30" hidden="1" x14ac:dyDescent="0.25">
      <c r="A1189" s="84">
        <v>580</v>
      </c>
      <c r="B1189" s="57" t="s">
        <v>786</v>
      </c>
      <c r="C1189" s="58">
        <v>1985</v>
      </c>
      <c r="D1189" s="40">
        <v>0</v>
      </c>
      <c r="E1189" s="59" t="s">
        <v>1514</v>
      </c>
      <c r="F1189" s="124" t="s">
        <v>51</v>
      </c>
      <c r="G1189" s="40">
        <v>2</v>
      </c>
      <c r="H1189" s="40">
        <v>3</v>
      </c>
      <c r="I1189" s="60">
        <v>835.6</v>
      </c>
      <c r="J1189" s="60">
        <v>740.7</v>
      </c>
      <c r="K1189" s="61">
        <v>38</v>
      </c>
      <c r="L1189" s="49">
        <v>3298230.04</v>
      </c>
      <c r="M1189" s="49">
        <v>0</v>
      </c>
      <c r="N1189" s="49">
        <f>ROUND(L1189*10%,2)</f>
        <v>329823</v>
      </c>
      <c r="O1189" s="49">
        <f t="shared" ref="O1189" si="199">ROUND(L1189*0.045,2)</f>
        <v>148420.35</v>
      </c>
      <c r="P1189" s="49">
        <f t="shared" si="197"/>
        <v>2819986.69</v>
      </c>
      <c r="Q1189" s="49">
        <f t="shared" si="194"/>
        <v>4452.8554610503579</v>
      </c>
      <c r="R1189" s="96">
        <v>11802.64</v>
      </c>
      <c r="S1189" s="62">
        <v>43465</v>
      </c>
    </row>
    <row r="1190" spans="1:19" s="3" customFormat="1" ht="30" hidden="1" x14ac:dyDescent="0.25">
      <c r="A1190" s="84">
        <v>581</v>
      </c>
      <c r="B1190" s="57" t="s">
        <v>787</v>
      </c>
      <c r="C1190" s="58">
        <v>1986</v>
      </c>
      <c r="D1190" s="40">
        <v>0</v>
      </c>
      <c r="E1190" s="59" t="s">
        <v>1514</v>
      </c>
      <c r="F1190" s="124" t="s">
        <v>51</v>
      </c>
      <c r="G1190" s="40">
        <v>2</v>
      </c>
      <c r="H1190" s="40">
        <v>3</v>
      </c>
      <c r="I1190" s="60">
        <v>1123.5</v>
      </c>
      <c r="J1190" s="60">
        <v>961.3</v>
      </c>
      <c r="K1190" s="61">
        <v>51</v>
      </c>
      <c r="L1190" s="49">
        <v>3197708.49</v>
      </c>
      <c r="M1190" s="49">
        <v>0</v>
      </c>
      <c r="N1190" s="49">
        <f>ROUND(L1190*10%,2)</f>
        <v>319770.84999999998</v>
      </c>
      <c r="O1190" s="49">
        <f>ROUND(L1190*0.045,2)</f>
        <v>143896.88</v>
      </c>
      <c r="P1190" s="49">
        <f t="shared" si="197"/>
        <v>2734040.7600000002</v>
      </c>
      <c r="Q1190" s="49">
        <f t="shared" si="194"/>
        <v>3326.4417871632168</v>
      </c>
      <c r="R1190" s="96">
        <v>11802.64</v>
      </c>
      <c r="S1190" s="62">
        <v>43465</v>
      </c>
    </row>
    <row r="1191" spans="1:19" s="3" customFormat="1" ht="30" hidden="1" x14ac:dyDescent="0.25">
      <c r="A1191" s="84">
        <v>582</v>
      </c>
      <c r="B1191" s="57" t="s">
        <v>789</v>
      </c>
      <c r="C1191" s="58">
        <v>1982</v>
      </c>
      <c r="D1191" s="40">
        <v>0</v>
      </c>
      <c r="E1191" s="59" t="s">
        <v>1514</v>
      </c>
      <c r="F1191" s="124" t="s">
        <v>51</v>
      </c>
      <c r="G1191" s="40">
        <v>2</v>
      </c>
      <c r="H1191" s="40">
        <v>3</v>
      </c>
      <c r="I1191" s="60">
        <v>847.4</v>
      </c>
      <c r="J1191" s="60">
        <v>756.4</v>
      </c>
      <c r="K1191" s="61">
        <v>36</v>
      </c>
      <c r="L1191" s="49">
        <v>4302380.09</v>
      </c>
      <c r="M1191" s="49">
        <v>0</v>
      </c>
      <c r="N1191" s="49">
        <v>0</v>
      </c>
      <c r="O1191" s="49">
        <f t="shared" ref="O1191:O1193" si="200">ROUND(L1191*0.045,2)</f>
        <v>193607.1</v>
      </c>
      <c r="P1191" s="49">
        <f t="shared" si="197"/>
        <v>4108772.9899999998</v>
      </c>
      <c r="Q1191" s="49">
        <f t="shared" si="194"/>
        <v>5687.9694473823374</v>
      </c>
      <c r="R1191" s="96">
        <v>11802.64</v>
      </c>
      <c r="S1191" s="62">
        <v>43465</v>
      </c>
    </row>
    <row r="1192" spans="1:19" s="3" customFormat="1" ht="30" hidden="1" x14ac:dyDescent="0.25">
      <c r="A1192" s="84">
        <v>583</v>
      </c>
      <c r="B1192" s="57" t="s">
        <v>1285</v>
      </c>
      <c r="C1192" s="58">
        <v>1975</v>
      </c>
      <c r="D1192" s="40">
        <v>0</v>
      </c>
      <c r="E1192" s="59" t="s">
        <v>1514</v>
      </c>
      <c r="F1192" s="124" t="s">
        <v>51</v>
      </c>
      <c r="G1192" s="40">
        <v>2</v>
      </c>
      <c r="H1192" s="40">
        <v>2</v>
      </c>
      <c r="I1192" s="60">
        <v>517.9</v>
      </c>
      <c r="J1192" s="60">
        <v>498.2</v>
      </c>
      <c r="K1192" s="61">
        <v>25</v>
      </c>
      <c r="L1192" s="49">
        <v>2883948.15</v>
      </c>
      <c r="M1192" s="49">
        <v>0</v>
      </c>
      <c r="N1192" s="49">
        <f>ROUND(L1192*10%,2)</f>
        <v>288394.82</v>
      </c>
      <c r="O1192" s="49">
        <f t="shared" si="200"/>
        <v>129777.67</v>
      </c>
      <c r="P1192" s="85">
        <f t="shared" si="197"/>
        <v>2465775.66</v>
      </c>
      <c r="Q1192" s="49">
        <f t="shared" si="194"/>
        <v>5788.7357486953033</v>
      </c>
      <c r="R1192" s="96">
        <v>11802.64</v>
      </c>
      <c r="S1192" s="62">
        <v>43465</v>
      </c>
    </row>
    <row r="1193" spans="1:19" s="3" customFormat="1" ht="30" hidden="1" x14ac:dyDescent="0.25">
      <c r="A1193" s="84">
        <v>584</v>
      </c>
      <c r="B1193" s="57" t="s">
        <v>1241</v>
      </c>
      <c r="C1193" s="58">
        <v>1972</v>
      </c>
      <c r="D1193" s="40">
        <v>0</v>
      </c>
      <c r="E1193" s="59" t="s">
        <v>1514</v>
      </c>
      <c r="F1193" s="124" t="s">
        <v>51</v>
      </c>
      <c r="G1193" s="40">
        <v>2</v>
      </c>
      <c r="H1193" s="40">
        <v>2</v>
      </c>
      <c r="I1193" s="60">
        <v>540.1</v>
      </c>
      <c r="J1193" s="60">
        <v>497.9</v>
      </c>
      <c r="K1193" s="61">
        <v>28</v>
      </c>
      <c r="L1193" s="49">
        <v>458088.73</v>
      </c>
      <c r="M1193" s="49">
        <v>0</v>
      </c>
      <c r="N1193" s="49">
        <v>0</v>
      </c>
      <c r="O1193" s="49">
        <f t="shared" si="200"/>
        <v>20613.990000000002</v>
      </c>
      <c r="P1193" s="85">
        <f t="shared" si="197"/>
        <v>437474.74</v>
      </c>
      <c r="Q1193" s="49">
        <f t="shared" si="194"/>
        <v>920.04163486643904</v>
      </c>
      <c r="R1193" s="96">
        <v>11802.64</v>
      </c>
      <c r="S1193" s="62">
        <v>43465</v>
      </c>
    </row>
    <row r="1194" spans="1:19" s="3" customFormat="1" ht="30" hidden="1" x14ac:dyDescent="0.25">
      <c r="A1194" s="84">
        <v>585</v>
      </c>
      <c r="B1194" s="92" t="s">
        <v>1222</v>
      </c>
      <c r="C1194" s="93">
        <v>1977</v>
      </c>
      <c r="D1194" s="41">
        <v>0</v>
      </c>
      <c r="E1194" s="59" t="s">
        <v>1514</v>
      </c>
      <c r="F1194" s="124" t="s">
        <v>51</v>
      </c>
      <c r="G1194" s="41">
        <v>2</v>
      </c>
      <c r="H1194" s="41">
        <v>2</v>
      </c>
      <c r="I1194" s="94">
        <v>571.1</v>
      </c>
      <c r="J1194" s="94">
        <v>505.3</v>
      </c>
      <c r="K1194" s="95">
        <v>24</v>
      </c>
      <c r="L1194" s="96">
        <v>2626591.25</v>
      </c>
      <c r="M1194" s="49">
        <v>0</v>
      </c>
      <c r="N1194" s="49">
        <f>ROUND(L1194*10%,2)</f>
        <v>262659.13</v>
      </c>
      <c r="O1194" s="49">
        <v>0</v>
      </c>
      <c r="P1194" s="85">
        <f t="shared" si="197"/>
        <v>2363932.12</v>
      </c>
      <c r="Q1194" s="49">
        <f t="shared" si="194"/>
        <v>5198.0828220858893</v>
      </c>
      <c r="R1194" s="96">
        <v>11802.64</v>
      </c>
      <c r="S1194" s="62">
        <v>43465</v>
      </c>
    </row>
    <row r="1195" spans="1:19" s="3" customFormat="1" hidden="1" x14ac:dyDescent="0.25">
      <c r="A1195" s="84">
        <v>586</v>
      </c>
      <c r="B1195" s="92" t="s">
        <v>1223</v>
      </c>
      <c r="C1195" s="58">
        <v>1968</v>
      </c>
      <c r="D1195" s="40">
        <v>0</v>
      </c>
      <c r="E1195" s="59" t="s">
        <v>1514</v>
      </c>
      <c r="F1195" s="1" t="s">
        <v>28</v>
      </c>
      <c r="G1195" s="40">
        <v>2</v>
      </c>
      <c r="H1195" s="40">
        <v>2</v>
      </c>
      <c r="I1195" s="60">
        <v>420.9</v>
      </c>
      <c r="J1195" s="60">
        <v>382.9</v>
      </c>
      <c r="K1195" s="61">
        <v>17</v>
      </c>
      <c r="L1195" s="49">
        <v>350700.06</v>
      </c>
      <c r="M1195" s="49">
        <v>0</v>
      </c>
      <c r="N1195" s="49">
        <v>0</v>
      </c>
      <c r="O1195" s="49">
        <v>0</v>
      </c>
      <c r="P1195" s="49">
        <f t="shared" si="197"/>
        <v>350700.06</v>
      </c>
      <c r="Q1195" s="49">
        <f t="shared" si="194"/>
        <v>915.90509271350231</v>
      </c>
      <c r="R1195" s="49">
        <v>16373.82</v>
      </c>
      <c r="S1195" s="62">
        <v>43465</v>
      </c>
    </row>
    <row r="1196" spans="1:19" s="3" customFormat="1" ht="30" hidden="1" x14ac:dyDescent="0.25">
      <c r="A1196" s="84">
        <v>587</v>
      </c>
      <c r="B1196" s="57" t="s">
        <v>1242</v>
      </c>
      <c r="C1196" s="58">
        <v>1978</v>
      </c>
      <c r="D1196" s="40">
        <v>0</v>
      </c>
      <c r="E1196" s="59" t="s">
        <v>1514</v>
      </c>
      <c r="F1196" s="124" t="s">
        <v>51</v>
      </c>
      <c r="G1196" s="40">
        <v>2</v>
      </c>
      <c r="H1196" s="40">
        <v>2</v>
      </c>
      <c r="I1196" s="60">
        <v>1068.3</v>
      </c>
      <c r="J1196" s="60">
        <v>941.7</v>
      </c>
      <c r="K1196" s="61">
        <v>41</v>
      </c>
      <c r="L1196" s="49">
        <v>4182567.13</v>
      </c>
      <c r="M1196" s="49">
        <v>0</v>
      </c>
      <c r="N1196" s="49">
        <f>ROUND(L1196*10%,2)</f>
        <v>418256.71</v>
      </c>
      <c r="O1196" s="49">
        <f t="shared" ref="O1196" si="201">ROUND(L1196*0.045,2)</f>
        <v>188215.52</v>
      </c>
      <c r="P1196" s="85">
        <f t="shared" si="197"/>
        <v>3576094.9</v>
      </c>
      <c r="Q1196" s="49">
        <f t="shared" si="194"/>
        <v>4441.5069873632792</v>
      </c>
      <c r="R1196" s="96">
        <v>11802.64</v>
      </c>
      <c r="S1196" s="62">
        <v>43465</v>
      </c>
    </row>
    <row r="1197" spans="1:19" s="3" customFormat="1" ht="30" hidden="1" x14ac:dyDescent="0.25">
      <c r="A1197" s="84">
        <v>588</v>
      </c>
      <c r="B1197" s="57" t="s">
        <v>790</v>
      </c>
      <c r="C1197" s="58">
        <v>1989</v>
      </c>
      <c r="D1197" s="40">
        <v>0</v>
      </c>
      <c r="E1197" s="59" t="s">
        <v>1514</v>
      </c>
      <c r="F1197" s="124" t="s">
        <v>51</v>
      </c>
      <c r="G1197" s="40">
        <v>2</v>
      </c>
      <c r="H1197" s="40">
        <v>3</v>
      </c>
      <c r="I1197" s="60">
        <v>1482.5</v>
      </c>
      <c r="J1197" s="60">
        <v>1405.1</v>
      </c>
      <c r="K1197" s="61">
        <v>66</v>
      </c>
      <c r="L1197" s="49">
        <v>12902002.949999999</v>
      </c>
      <c r="M1197" s="49">
        <v>0</v>
      </c>
      <c r="N1197" s="49">
        <f>ROUND(L1197*10%,2)</f>
        <v>1290200.3</v>
      </c>
      <c r="O1197" s="49">
        <f t="shared" ref="O1197:O1211" si="202">ROUND(N1197*0.45,2)</f>
        <v>580590.14</v>
      </c>
      <c r="P1197" s="49">
        <f t="shared" si="197"/>
        <v>11031212.51</v>
      </c>
      <c r="Q1197" s="49">
        <f t="shared" si="194"/>
        <v>9182.2667069959425</v>
      </c>
      <c r="R1197" s="96">
        <v>11802.64</v>
      </c>
      <c r="S1197" s="62">
        <v>43465</v>
      </c>
    </row>
    <row r="1198" spans="1:19" s="3" customFormat="1" ht="30" hidden="1" x14ac:dyDescent="0.25">
      <c r="A1198" s="84">
        <v>589</v>
      </c>
      <c r="B1198" s="57" t="s">
        <v>791</v>
      </c>
      <c r="C1198" s="58">
        <v>1989</v>
      </c>
      <c r="D1198" s="40">
        <v>0</v>
      </c>
      <c r="E1198" s="59" t="s">
        <v>1514</v>
      </c>
      <c r="F1198" s="124" t="s">
        <v>51</v>
      </c>
      <c r="G1198" s="40">
        <v>2</v>
      </c>
      <c r="H1198" s="40">
        <v>3</v>
      </c>
      <c r="I1198" s="60">
        <v>841.8</v>
      </c>
      <c r="J1198" s="60">
        <v>744.3</v>
      </c>
      <c r="K1198" s="61">
        <v>39</v>
      </c>
      <c r="L1198" s="49">
        <v>3815130.57</v>
      </c>
      <c r="M1198" s="49">
        <v>0</v>
      </c>
      <c r="N1198" s="49">
        <f>ROUND(L1198*10%,2)</f>
        <v>381513.06</v>
      </c>
      <c r="O1198" s="49">
        <f t="shared" si="202"/>
        <v>171680.88</v>
      </c>
      <c r="P1198" s="49">
        <f t="shared" si="197"/>
        <v>3261936.63</v>
      </c>
      <c r="Q1198" s="49">
        <f t="shared" si="194"/>
        <v>5125.7968158000804</v>
      </c>
      <c r="R1198" s="96">
        <v>11802.64</v>
      </c>
      <c r="S1198" s="62">
        <v>43465</v>
      </c>
    </row>
    <row r="1199" spans="1:19" s="3" customFormat="1" ht="30" hidden="1" x14ac:dyDescent="0.25">
      <c r="A1199" s="84">
        <v>590</v>
      </c>
      <c r="B1199" s="57" t="s">
        <v>792</v>
      </c>
      <c r="C1199" s="58">
        <v>1983</v>
      </c>
      <c r="D1199" s="40">
        <v>0</v>
      </c>
      <c r="E1199" s="59" t="s">
        <v>1514</v>
      </c>
      <c r="F1199" s="124" t="s">
        <v>51</v>
      </c>
      <c r="G1199" s="40">
        <v>2</v>
      </c>
      <c r="H1199" s="40">
        <v>3</v>
      </c>
      <c r="I1199" s="60">
        <v>1342.4</v>
      </c>
      <c r="J1199" s="60">
        <v>1170.7</v>
      </c>
      <c r="K1199" s="61">
        <v>50</v>
      </c>
      <c r="L1199" s="49">
        <v>7524730.0499999998</v>
      </c>
      <c r="M1199" s="49">
        <v>0</v>
      </c>
      <c r="N1199" s="49">
        <f>ROUND(L1199*10%,2)</f>
        <v>752473.01</v>
      </c>
      <c r="O1199" s="49">
        <f t="shared" ref="O1199:O1200" si="203">ROUND(L1199*0.045,2)</f>
        <v>338612.85</v>
      </c>
      <c r="P1199" s="49">
        <f t="shared" si="197"/>
        <v>6433644.1899999995</v>
      </c>
      <c r="Q1199" s="49">
        <f t="shared" si="194"/>
        <v>6427.5476637908941</v>
      </c>
      <c r="R1199" s="96">
        <v>11802.64</v>
      </c>
      <c r="S1199" s="62">
        <v>43465</v>
      </c>
    </row>
    <row r="1200" spans="1:19" s="3" customFormat="1" ht="30" hidden="1" x14ac:dyDescent="0.25">
      <c r="A1200" s="84">
        <v>591</v>
      </c>
      <c r="B1200" s="57" t="s">
        <v>793</v>
      </c>
      <c r="C1200" s="58">
        <v>1985</v>
      </c>
      <c r="D1200" s="40">
        <v>0</v>
      </c>
      <c r="E1200" s="59" t="s">
        <v>1514</v>
      </c>
      <c r="F1200" s="124" t="s">
        <v>51</v>
      </c>
      <c r="G1200" s="40">
        <v>2</v>
      </c>
      <c r="H1200" s="40">
        <v>3</v>
      </c>
      <c r="I1200" s="60">
        <v>852.7</v>
      </c>
      <c r="J1200" s="60">
        <v>735.1</v>
      </c>
      <c r="K1200" s="61">
        <v>38</v>
      </c>
      <c r="L1200" s="49">
        <v>2711781.05</v>
      </c>
      <c r="M1200" s="49">
        <v>0</v>
      </c>
      <c r="N1200" s="49">
        <v>0</v>
      </c>
      <c r="O1200" s="49">
        <f t="shared" si="203"/>
        <v>122030.15</v>
      </c>
      <c r="P1200" s="49">
        <f t="shared" si="197"/>
        <v>2589750.9</v>
      </c>
      <c r="Q1200" s="49">
        <f t="shared" si="194"/>
        <v>3688.9961229764654</v>
      </c>
      <c r="R1200" s="96">
        <v>11802.64</v>
      </c>
      <c r="S1200" s="62">
        <v>43465</v>
      </c>
    </row>
    <row r="1201" spans="1:19" s="3" customFormat="1" ht="30" hidden="1" x14ac:dyDescent="0.25">
      <c r="A1201" s="84">
        <v>592</v>
      </c>
      <c r="B1201" s="57" t="s">
        <v>794</v>
      </c>
      <c r="C1201" s="58">
        <v>1987</v>
      </c>
      <c r="D1201" s="40">
        <v>0</v>
      </c>
      <c r="E1201" s="59" t="s">
        <v>1514</v>
      </c>
      <c r="F1201" s="124" t="s">
        <v>51</v>
      </c>
      <c r="G1201" s="40">
        <v>2</v>
      </c>
      <c r="H1201" s="40">
        <v>3</v>
      </c>
      <c r="I1201" s="60">
        <v>1299.0999999999999</v>
      </c>
      <c r="J1201" s="60">
        <v>1149.4000000000001</v>
      </c>
      <c r="K1201" s="61">
        <v>63</v>
      </c>
      <c r="L1201" s="49">
        <v>4745621.59</v>
      </c>
      <c r="M1201" s="49">
        <v>0</v>
      </c>
      <c r="N1201" s="49">
        <v>0</v>
      </c>
      <c r="O1201" s="49">
        <f t="shared" si="202"/>
        <v>0</v>
      </c>
      <c r="P1201" s="49">
        <f t="shared" si="197"/>
        <v>4745621.59</v>
      </c>
      <c r="Q1201" s="49">
        <f t="shared" si="194"/>
        <v>4128.781616495562</v>
      </c>
      <c r="R1201" s="96">
        <v>11802.64</v>
      </c>
      <c r="S1201" s="62">
        <v>43465</v>
      </c>
    </row>
    <row r="1202" spans="1:19" s="3" customFormat="1" ht="30" hidden="1" x14ac:dyDescent="0.25">
      <c r="A1202" s="84">
        <v>593</v>
      </c>
      <c r="B1202" s="57" t="s">
        <v>795</v>
      </c>
      <c r="C1202" s="58">
        <v>1985</v>
      </c>
      <c r="D1202" s="40">
        <v>0</v>
      </c>
      <c r="E1202" s="59" t="s">
        <v>1514</v>
      </c>
      <c r="F1202" s="124" t="s">
        <v>51</v>
      </c>
      <c r="G1202" s="40">
        <v>2</v>
      </c>
      <c r="H1202" s="40">
        <v>3</v>
      </c>
      <c r="I1202" s="60">
        <v>810.1</v>
      </c>
      <c r="J1202" s="60">
        <v>726.5</v>
      </c>
      <c r="K1202" s="61">
        <v>29</v>
      </c>
      <c r="L1202" s="49">
        <v>3234999.5</v>
      </c>
      <c r="M1202" s="49">
        <v>0</v>
      </c>
      <c r="N1202" s="49">
        <v>0</v>
      </c>
      <c r="O1202" s="49">
        <f t="shared" ref="O1202:O1203" si="204">ROUND(L1202*0.045,2)</f>
        <v>145574.98000000001</v>
      </c>
      <c r="P1202" s="49">
        <f t="shared" si="197"/>
        <v>3089424.52</v>
      </c>
      <c r="Q1202" s="49">
        <f t="shared" si="194"/>
        <v>4452.8554714384036</v>
      </c>
      <c r="R1202" s="96">
        <v>11802.64</v>
      </c>
      <c r="S1202" s="62">
        <v>43465</v>
      </c>
    </row>
    <row r="1203" spans="1:19" s="3" customFormat="1" ht="30" hidden="1" x14ac:dyDescent="0.25">
      <c r="A1203" s="84">
        <v>594</v>
      </c>
      <c r="B1203" s="57" t="s">
        <v>796</v>
      </c>
      <c r="C1203" s="58">
        <v>1986</v>
      </c>
      <c r="D1203" s="40">
        <v>0</v>
      </c>
      <c r="E1203" s="59" t="s">
        <v>1514</v>
      </c>
      <c r="F1203" s="124" t="s">
        <v>51</v>
      </c>
      <c r="G1203" s="40">
        <v>2</v>
      </c>
      <c r="H1203" s="40">
        <v>3</v>
      </c>
      <c r="I1203" s="60">
        <v>1320.8</v>
      </c>
      <c r="J1203" s="60">
        <v>1196.0999999999999</v>
      </c>
      <c r="K1203" s="61">
        <v>75</v>
      </c>
      <c r="L1203" s="49">
        <v>2315623.36</v>
      </c>
      <c r="M1203" s="49">
        <v>0</v>
      </c>
      <c r="N1203" s="49">
        <v>0</v>
      </c>
      <c r="O1203" s="49">
        <f t="shared" si="204"/>
        <v>104203.05</v>
      </c>
      <c r="P1203" s="49">
        <f t="shared" si="197"/>
        <v>2211420.31</v>
      </c>
      <c r="Q1203" s="49">
        <f t="shared" si="194"/>
        <v>1935.978062034947</v>
      </c>
      <c r="R1203" s="96">
        <v>11802.64</v>
      </c>
      <c r="S1203" s="62">
        <v>43465</v>
      </c>
    </row>
    <row r="1204" spans="1:19" s="3" customFormat="1" ht="30" hidden="1" x14ac:dyDescent="0.25">
      <c r="A1204" s="84">
        <v>595</v>
      </c>
      <c r="B1204" s="57" t="s">
        <v>797</v>
      </c>
      <c r="C1204" s="58">
        <v>1982</v>
      </c>
      <c r="D1204" s="40">
        <v>0</v>
      </c>
      <c r="E1204" s="59" t="s">
        <v>1514</v>
      </c>
      <c r="F1204" s="124" t="s">
        <v>51</v>
      </c>
      <c r="G1204" s="40">
        <v>2</v>
      </c>
      <c r="H1204" s="40">
        <v>2</v>
      </c>
      <c r="I1204" s="60">
        <v>1133.8</v>
      </c>
      <c r="J1204" s="60">
        <v>989.6</v>
      </c>
      <c r="K1204" s="61">
        <v>43</v>
      </c>
      <c r="L1204" s="49">
        <v>6630198.6399999997</v>
      </c>
      <c r="M1204" s="49">
        <v>0</v>
      </c>
      <c r="N1204" s="49">
        <v>0</v>
      </c>
      <c r="O1204" s="49">
        <f t="shared" si="202"/>
        <v>0</v>
      </c>
      <c r="P1204" s="49">
        <f t="shared" si="197"/>
        <v>6630198.6399999997</v>
      </c>
      <c r="Q1204" s="49">
        <f t="shared" si="194"/>
        <v>6699.8773645917536</v>
      </c>
      <c r="R1204" s="96">
        <v>11802.64</v>
      </c>
      <c r="S1204" s="62">
        <v>43465</v>
      </c>
    </row>
    <row r="1205" spans="1:19" s="3" customFormat="1" ht="30" hidden="1" x14ac:dyDescent="0.25">
      <c r="A1205" s="84">
        <v>596</v>
      </c>
      <c r="B1205" s="57" t="s">
        <v>798</v>
      </c>
      <c r="C1205" s="58">
        <v>1985</v>
      </c>
      <c r="D1205" s="40">
        <v>0</v>
      </c>
      <c r="E1205" s="59" t="s">
        <v>1514</v>
      </c>
      <c r="F1205" s="124" t="s">
        <v>51</v>
      </c>
      <c r="G1205" s="40">
        <v>2</v>
      </c>
      <c r="H1205" s="40">
        <v>3</v>
      </c>
      <c r="I1205" s="60">
        <v>1273.0999999999999</v>
      </c>
      <c r="J1205" s="60">
        <v>1138.5999999999999</v>
      </c>
      <c r="K1205" s="61">
        <v>49</v>
      </c>
      <c r="L1205" s="49">
        <v>5920652.0899999999</v>
      </c>
      <c r="M1205" s="49">
        <v>0</v>
      </c>
      <c r="N1205" s="49">
        <f>ROUND(L1205*10%,2)</f>
        <v>592065.21</v>
      </c>
      <c r="O1205" s="49">
        <f t="shared" ref="O1205" si="205">ROUND(L1205*0.045,2)</f>
        <v>266429.34000000003</v>
      </c>
      <c r="P1205" s="49">
        <f t="shared" si="197"/>
        <v>5062157.54</v>
      </c>
      <c r="Q1205" s="49">
        <f t="shared" si="194"/>
        <v>5199.9403565782541</v>
      </c>
      <c r="R1205" s="96">
        <v>11802.64</v>
      </c>
      <c r="S1205" s="62">
        <v>43465</v>
      </c>
    </row>
    <row r="1206" spans="1:19" s="3" customFormat="1" ht="30" hidden="1" x14ac:dyDescent="0.25">
      <c r="A1206" s="84">
        <v>597</v>
      </c>
      <c r="B1206" s="57" t="s">
        <v>799</v>
      </c>
      <c r="C1206" s="58">
        <v>1986</v>
      </c>
      <c r="D1206" s="40">
        <v>0</v>
      </c>
      <c r="E1206" s="59" t="s">
        <v>1514</v>
      </c>
      <c r="F1206" s="124" t="s">
        <v>51</v>
      </c>
      <c r="G1206" s="40">
        <v>2</v>
      </c>
      <c r="H1206" s="40">
        <v>3</v>
      </c>
      <c r="I1206" s="60">
        <v>1166.8</v>
      </c>
      <c r="J1206" s="60">
        <v>1166.8</v>
      </c>
      <c r="K1206" s="61">
        <v>62</v>
      </c>
      <c r="L1206" s="49">
        <v>7851291.3399999999</v>
      </c>
      <c r="M1206" s="49">
        <v>0</v>
      </c>
      <c r="N1206" s="49">
        <v>0</v>
      </c>
      <c r="O1206" s="49">
        <f t="shared" si="202"/>
        <v>0</v>
      </c>
      <c r="P1206" s="49">
        <f t="shared" si="197"/>
        <v>7851291.3399999999</v>
      </c>
      <c r="Q1206" s="49">
        <f t="shared" si="194"/>
        <v>6728.9092732259169</v>
      </c>
      <c r="R1206" s="96">
        <v>11802.64</v>
      </c>
      <c r="S1206" s="62">
        <v>43465</v>
      </c>
    </row>
    <row r="1207" spans="1:19" s="3" customFormat="1" ht="30" hidden="1" x14ac:dyDescent="0.25">
      <c r="A1207" s="84">
        <v>598</v>
      </c>
      <c r="B1207" s="57" t="s">
        <v>800</v>
      </c>
      <c r="C1207" s="58">
        <v>1989</v>
      </c>
      <c r="D1207" s="40">
        <v>0</v>
      </c>
      <c r="E1207" s="59" t="s">
        <v>1514</v>
      </c>
      <c r="F1207" s="124" t="s">
        <v>51</v>
      </c>
      <c r="G1207" s="40">
        <v>2</v>
      </c>
      <c r="H1207" s="40">
        <v>3</v>
      </c>
      <c r="I1207" s="60">
        <v>1140</v>
      </c>
      <c r="J1207" s="60">
        <v>1140</v>
      </c>
      <c r="K1207" s="61">
        <v>53</v>
      </c>
      <c r="L1207" s="49">
        <v>5846712.8799999999</v>
      </c>
      <c r="M1207" s="49">
        <v>0</v>
      </c>
      <c r="N1207" s="49">
        <f>ROUND(L1207*10%,2)</f>
        <v>584671.29</v>
      </c>
      <c r="O1207" s="49">
        <f t="shared" si="202"/>
        <v>263102.08000000002</v>
      </c>
      <c r="P1207" s="49">
        <f t="shared" si="197"/>
        <v>4998939.51</v>
      </c>
      <c r="Q1207" s="49">
        <f t="shared" si="194"/>
        <v>5128.6955087719298</v>
      </c>
      <c r="R1207" s="96">
        <v>11802.64</v>
      </c>
      <c r="S1207" s="62">
        <v>43465</v>
      </c>
    </row>
    <row r="1208" spans="1:19" s="3" customFormat="1" ht="30" hidden="1" x14ac:dyDescent="0.25">
      <c r="A1208" s="84">
        <v>599</v>
      </c>
      <c r="B1208" s="57" t="s">
        <v>801</v>
      </c>
      <c r="C1208" s="58">
        <v>1982</v>
      </c>
      <c r="D1208" s="40">
        <v>0</v>
      </c>
      <c r="E1208" s="59" t="s">
        <v>1514</v>
      </c>
      <c r="F1208" s="124" t="s">
        <v>51</v>
      </c>
      <c r="G1208" s="40">
        <v>2</v>
      </c>
      <c r="H1208" s="40">
        <v>3</v>
      </c>
      <c r="I1208" s="60">
        <v>1134.9000000000001</v>
      </c>
      <c r="J1208" s="60">
        <v>995.6</v>
      </c>
      <c r="K1208" s="61">
        <v>59</v>
      </c>
      <c r="L1208" s="49">
        <v>6878031.0199999996</v>
      </c>
      <c r="M1208" s="49">
        <v>0</v>
      </c>
      <c r="N1208" s="49">
        <f>ROUND(L1208*10%,2)</f>
        <v>687803.1</v>
      </c>
      <c r="O1208" s="49">
        <f t="shared" ref="O1208:O1210" si="206">ROUND(L1208*0.045,2)</f>
        <v>309511.40000000002</v>
      </c>
      <c r="P1208" s="49">
        <f t="shared" si="197"/>
        <v>5880716.5199999996</v>
      </c>
      <c r="Q1208" s="49">
        <f t="shared" si="194"/>
        <v>6908.428103656086</v>
      </c>
      <c r="R1208" s="96">
        <v>11802.64</v>
      </c>
      <c r="S1208" s="62">
        <v>43465</v>
      </c>
    </row>
    <row r="1209" spans="1:19" s="3" customFormat="1" ht="30" hidden="1" x14ac:dyDescent="0.25">
      <c r="A1209" s="84">
        <v>600</v>
      </c>
      <c r="B1209" s="57" t="s">
        <v>802</v>
      </c>
      <c r="C1209" s="58">
        <v>1982</v>
      </c>
      <c r="D1209" s="40">
        <v>0</v>
      </c>
      <c r="E1209" s="59" t="s">
        <v>1514</v>
      </c>
      <c r="F1209" s="124" t="s">
        <v>51</v>
      </c>
      <c r="G1209" s="40">
        <v>2</v>
      </c>
      <c r="H1209" s="40">
        <v>3</v>
      </c>
      <c r="I1209" s="60">
        <v>1147.2</v>
      </c>
      <c r="J1209" s="60">
        <v>984.5</v>
      </c>
      <c r="K1209" s="61">
        <v>46</v>
      </c>
      <c r="L1209" s="49">
        <v>6923105.8899999997</v>
      </c>
      <c r="M1209" s="49">
        <v>0</v>
      </c>
      <c r="N1209" s="49">
        <v>0</v>
      </c>
      <c r="O1209" s="49">
        <f t="shared" si="206"/>
        <v>311539.77</v>
      </c>
      <c r="P1209" s="49">
        <f t="shared" si="197"/>
        <v>6611566.1199999992</v>
      </c>
      <c r="Q1209" s="49">
        <f t="shared" si="194"/>
        <v>7032.1034941594717</v>
      </c>
      <c r="R1209" s="96">
        <v>11802.64</v>
      </c>
      <c r="S1209" s="62">
        <v>43465</v>
      </c>
    </row>
    <row r="1210" spans="1:19" s="3" customFormat="1" ht="30" hidden="1" x14ac:dyDescent="0.25">
      <c r="A1210" s="84">
        <v>601</v>
      </c>
      <c r="B1210" s="57" t="s">
        <v>803</v>
      </c>
      <c r="C1210" s="58">
        <v>1982</v>
      </c>
      <c r="D1210" s="40">
        <v>0</v>
      </c>
      <c r="E1210" s="59" t="s">
        <v>1514</v>
      </c>
      <c r="F1210" s="124" t="s">
        <v>51</v>
      </c>
      <c r="G1210" s="40">
        <v>2</v>
      </c>
      <c r="H1210" s="40">
        <v>3</v>
      </c>
      <c r="I1210" s="60">
        <v>1132.5999999999999</v>
      </c>
      <c r="J1210" s="60">
        <v>975.7</v>
      </c>
      <c r="K1210" s="61">
        <v>48</v>
      </c>
      <c r="L1210" s="49">
        <v>7682056.5199999996</v>
      </c>
      <c r="M1210" s="49">
        <v>0</v>
      </c>
      <c r="N1210" s="49">
        <f>ROUND(L1210*10%,2)</f>
        <v>768205.65</v>
      </c>
      <c r="O1210" s="49">
        <f t="shared" si="206"/>
        <v>345692.54</v>
      </c>
      <c r="P1210" s="49">
        <f t="shared" si="197"/>
        <v>6568158.3300000001</v>
      </c>
      <c r="Q1210" s="49">
        <f t="shared" si="194"/>
        <v>7873.3796453828008</v>
      </c>
      <c r="R1210" s="96">
        <v>11802.64</v>
      </c>
      <c r="S1210" s="62">
        <v>43465</v>
      </c>
    </row>
    <row r="1211" spans="1:19" s="3" customFormat="1" ht="30" hidden="1" x14ac:dyDescent="0.25">
      <c r="A1211" s="84">
        <v>602</v>
      </c>
      <c r="B1211" s="57" t="s">
        <v>804</v>
      </c>
      <c r="C1211" s="58">
        <v>1988</v>
      </c>
      <c r="D1211" s="40">
        <v>0</v>
      </c>
      <c r="E1211" s="59" t="s">
        <v>1514</v>
      </c>
      <c r="F1211" s="124" t="s">
        <v>51</v>
      </c>
      <c r="G1211" s="40">
        <v>2</v>
      </c>
      <c r="H1211" s="40">
        <v>3</v>
      </c>
      <c r="I1211" s="60">
        <v>1323.4</v>
      </c>
      <c r="J1211" s="60">
        <v>1188.5</v>
      </c>
      <c r="K1211" s="61">
        <v>75</v>
      </c>
      <c r="L1211" s="49">
        <v>1103872.77</v>
      </c>
      <c r="M1211" s="49">
        <v>0</v>
      </c>
      <c r="N1211" s="49">
        <v>0</v>
      </c>
      <c r="O1211" s="49">
        <f t="shared" si="202"/>
        <v>0</v>
      </c>
      <c r="P1211" s="49">
        <f t="shared" si="197"/>
        <v>1103872.77</v>
      </c>
      <c r="Q1211" s="49">
        <f t="shared" si="194"/>
        <v>928.79492637778719</v>
      </c>
      <c r="R1211" s="96">
        <v>11802.64</v>
      </c>
      <c r="S1211" s="62">
        <v>43465</v>
      </c>
    </row>
    <row r="1212" spans="1:19" s="3" customFormat="1" ht="30" hidden="1" x14ac:dyDescent="0.25">
      <c r="A1212" s="84">
        <v>603</v>
      </c>
      <c r="B1212" s="92" t="s">
        <v>1224</v>
      </c>
      <c r="C1212" s="119">
        <v>1980</v>
      </c>
      <c r="D1212" s="41">
        <v>0</v>
      </c>
      <c r="E1212" s="59" t="s">
        <v>1514</v>
      </c>
      <c r="F1212" s="150" t="s">
        <v>51</v>
      </c>
      <c r="G1212" s="41">
        <v>2</v>
      </c>
      <c r="H1212" s="41">
        <v>3</v>
      </c>
      <c r="I1212" s="94">
        <v>819.3</v>
      </c>
      <c r="J1212" s="94">
        <v>732</v>
      </c>
      <c r="K1212" s="95">
        <v>22</v>
      </c>
      <c r="L1212" s="96">
        <v>4228912.9400000004</v>
      </c>
      <c r="M1212" s="49">
        <v>0</v>
      </c>
      <c r="N1212" s="49">
        <f>ROUND(L1212*10%,2)</f>
        <v>422891.29</v>
      </c>
      <c r="O1212" s="49">
        <v>0</v>
      </c>
      <c r="P1212" s="49">
        <f t="shared" si="197"/>
        <v>3806021.6500000004</v>
      </c>
      <c r="Q1212" s="49">
        <f t="shared" si="194"/>
        <v>5777.2034699453561</v>
      </c>
      <c r="R1212" s="96">
        <v>11802.64</v>
      </c>
      <c r="S1212" s="62">
        <v>43465</v>
      </c>
    </row>
    <row r="1213" spans="1:19" s="3" customFormat="1" hidden="1" x14ac:dyDescent="0.25">
      <c r="A1213" s="84">
        <v>604</v>
      </c>
      <c r="B1213" s="57" t="s">
        <v>805</v>
      </c>
      <c r="C1213" s="58">
        <v>1988</v>
      </c>
      <c r="D1213" s="40">
        <v>0</v>
      </c>
      <c r="E1213" s="59" t="s">
        <v>1514</v>
      </c>
      <c r="F1213" s="37" t="s">
        <v>66</v>
      </c>
      <c r="G1213" s="40">
        <v>5</v>
      </c>
      <c r="H1213" s="40">
        <v>3</v>
      </c>
      <c r="I1213" s="60">
        <v>5036.5</v>
      </c>
      <c r="J1213" s="60">
        <v>4944.7</v>
      </c>
      <c r="K1213" s="61">
        <v>198</v>
      </c>
      <c r="L1213" s="49">
        <v>33247716.800000001</v>
      </c>
      <c r="M1213" s="49">
        <v>0</v>
      </c>
      <c r="N1213" s="49">
        <v>0</v>
      </c>
      <c r="O1213" s="49">
        <f>ROUND(N1213*0.45,2)</f>
        <v>0</v>
      </c>
      <c r="P1213" s="49">
        <f t="shared" ref="P1213" si="207">L1213-(M1213+N1213+O1213)</f>
        <v>33247716.800000001</v>
      </c>
      <c r="Q1213" s="49">
        <f t="shared" si="194"/>
        <v>6723.909802414707</v>
      </c>
      <c r="R1213" s="49">
        <v>17870.05</v>
      </c>
      <c r="S1213" s="62">
        <v>43465</v>
      </c>
    </row>
    <row r="1214" spans="1:19" s="73" customFormat="1" hidden="1" x14ac:dyDescent="0.25">
      <c r="A1214" s="84"/>
      <c r="B1214" s="65" t="s">
        <v>466</v>
      </c>
      <c r="C1214" s="136"/>
      <c r="D1214" s="46"/>
      <c r="E1214" s="46"/>
      <c r="F1214" s="53"/>
      <c r="G1214" s="53"/>
      <c r="H1214" s="53"/>
      <c r="I1214" s="48">
        <f t="shared" ref="I1214:P1214" si="208">ROUND(SUM(I1118:I1213),2)</f>
        <v>109542.29</v>
      </c>
      <c r="J1214" s="48">
        <f t="shared" si="208"/>
        <v>97263.15</v>
      </c>
      <c r="K1214" s="130">
        <f t="shared" si="208"/>
        <v>4802</v>
      </c>
      <c r="L1214" s="48">
        <f t="shared" si="208"/>
        <v>472477546.61000001</v>
      </c>
      <c r="M1214" s="48">
        <f t="shared" si="208"/>
        <v>0</v>
      </c>
      <c r="N1214" s="48">
        <f t="shared" si="208"/>
        <v>19387138.890000001</v>
      </c>
      <c r="O1214" s="48">
        <f t="shared" si="208"/>
        <v>11338500.619999999</v>
      </c>
      <c r="P1214" s="48">
        <f t="shared" si="208"/>
        <v>441751907.10000002</v>
      </c>
      <c r="Q1214" s="48">
        <f t="shared" si="194"/>
        <v>4857.7240877968688</v>
      </c>
      <c r="R1214" s="48"/>
      <c r="S1214" s="129"/>
    </row>
    <row r="1215" spans="1:19" s="3" customFormat="1" hidden="1" x14ac:dyDescent="0.25">
      <c r="A1215" s="84"/>
      <c r="B1215" s="9" t="s">
        <v>480</v>
      </c>
      <c r="C1215" s="9"/>
      <c r="D1215" s="53"/>
      <c r="E1215" s="56"/>
      <c r="F1215" s="40"/>
      <c r="G1215" s="40"/>
      <c r="H1215" s="40"/>
      <c r="I1215" s="40"/>
      <c r="J1215" s="40"/>
      <c r="K1215" s="91"/>
      <c r="L1215" s="49"/>
      <c r="M1215" s="49"/>
      <c r="N1215" s="49"/>
      <c r="O1215" s="49"/>
      <c r="P1215" s="49"/>
      <c r="Q1215" s="49"/>
      <c r="R1215" s="49"/>
      <c r="S1215" s="40"/>
    </row>
    <row r="1216" spans="1:19" s="3" customFormat="1" ht="24.75" hidden="1" customHeight="1" x14ac:dyDescent="0.25">
      <c r="A1216" s="84">
        <v>605</v>
      </c>
      <c r="B1216" s="57" t="s">
        <v>806</v>
      </c>
      <c r="C1216" s="93">
        <v>1979</v>
      </c>
      <c r="D1216" s="41">
        <v>0</v>
      </c>
      <c r="E1216" s="59" t="s">
        <v>1514</v>
      </c>
      <c r="F1216" s="124" t="s">
        <v>51</v>
      </c>
      <c r="G1216" s="41">
        <v>2</v>
      </c>
      <c r="H1216" s="41">
        <v>3</v>
      </c>
      <c r="I1216" s="94">
        <v>824</v>
      </c>
      <c r="J1216" s="94">
        <v>738.3</v>
      </c>
      <c r="K1216" s="95">
        <v>32</v>
      </c>
      <c r="L1216" s="49">
        <v>4389920.37</v>
      </c>
      <c r="M1216" s="49">
        <v>0</v>
      </c>
      <c r="N1216" s="49">
        <v>0</v>
      </c>
      <c r="O1216" s="49">
        <v>0</v>
      </c>
      <c r="P1216" s="49">
        <f t="shared" ref="P1216:P1226" si="209">L1216-(M1216+N1216+O1216)</f>
        <v>4389920.37</v>
      </c>
      <c r="Q1216" s="49">
        <f t="shared" ref="Q1216:Q1227" si="210">L1216/J1216</f>
        <v>5945.9845184884198</v>
      </c>
      <c r="R1216" s="96">
        <v>11802.64</v>
      </c>
      <c r="S1216" s="62">
        <v>43465</v>
      </c>
    </row>
    <row r="1217" spans="1:19" s="199" customFormat="1" ht="30" hidden="1" x14ac:dyDescent="0.25">
      <c r="A1217" s="84">
        <v>606</v>
      </c>
      <c r="B1217" s="57" t="s">
        <v>1531</v>
      </c>
      <c r="C1217" s="58">
        <v>1978</v>
      </c>
      <c r="D1217" s="40">
        <v>0</v>
      </c>
      <c r="E1217" s="59" t="s">
        <v>1514</v>
      </c>
      <c r="F1217" s="124" t="s">
        <v>51</v>
      </c>
      <c r="G1217" s="40">
        <v>2</v>
      </c>
      <c r="H1217" s="40">
        <v>2</v>
      </c>
      <c r="I1217" s="60">
        <v>1178.5999999999999</v>
      </c>
      <c r="J1217" s="60">
        <v>1014.5</v>
      </c>
      <c r="K1217" s="61">
        <v>39</v>
      </c>
      <c r="L1217" s="49">
        <v>7239389.2199999997</v>
      </c>
      <c r="M1217" s="49">
        <v>0</v>
      </c>
      <c r="N1217" s="49">
        <v>0</v>
      </c>
      <c r="O1217" s="49">
        <v>0</v>
      </c>
      <c r="P1217" s="49">
        <f t="shared" si="209"/>
        <v>7239389.2199999997</v>
      </c>
      <c r="Q1217" s="49">
        <f t="shared" si="210"/>
        <v>7135.9184031542627</v>
      </c>
      <c r="R1217" s="96">
        <v>11802.64</v>
      </c>
      <c r="S1217" s="62">
        <v>43465</v>
      </c>
    </row>
    <row r="1218" spans="1:19" s="199" customFormat="1" ht="30" hidden="1" x14ac:dyDescent="0.25">
      <c r="A1218" s="84">
        <v>607</v>
      </c>
      <c r="B1218" s="57" t="s">
        <v>807</v>
      </c>
      <c r="C1218" s="58">
        <v>1980</v>
      </c>
      <c r="D1218" s="40">
        <v>0</v>
      </c>
      <c r="E1218" s="59" t="s">
        <v>1514</v>
      </c>
      <c r="F1218" s="124" t="s">
        <v>51</v>
      </c>
      <c r="G1218" s="40">
        <v>2</v>
      </c>
      <c r="H1218" s="40">
        <v>3</v>
      </c>
      <c r="I1218" s="60">
        <v>847.8</v>
      </c>
      <c r="J1218" s="60">
        <v>755</v>
      </c>
      <c r="K1218" s="61">
        <v>38</v>
      </c>
      <c r="L1218" s="49">
        <v>4547654.8899999997</v>
      </c>
      <c r="M1218" s="49">
        <v>0</v>
      </c>
      <c r="N1218" s="49">
        <v>0</v>
      </c>
      <c r="O1218" s="49">
        <v>0</v>
      </c>
      <c r="P1218" s="49">
        <f t="shared" si="209"/>
        <v>4547654.8899999997</v>
      </c>
      <c r="Q1218" s="49">
        <f t="shared" si="210"/>
        <v>6023.3839602649005</v>
      </c>
      <c r="R1218" s="96">
        <v>11802.64</v>
      </c>
      <c r="S1218" s="62">
        <v>43465</v>
      </c>
    </row>
    <row r="1219" spans="1:19" s="199" customFormat="1" ht="30" hidden="1" x14ac:dyDescent="0.25">
      <c r="A1219" s="84">
        <v>608</v>
      </c>
      <c r="B1219" s="57" t="s">
        <v>808</v>
      </c>
      <c r="C1219" s="58">
        <v>1979</v>
      </c>
      <c r="D1219" s="40">
        <v>0</v>
      </c>
      <c r="E1219" s="59" t="s">
        <v>1514</v>
      </c>
      <c r="F1219" s="124" t="s">
        <v>51</v>
      </c>
      <c r="G1219" s="40">
        <v>2</v>
      </c>
      <c r="H1219" s="40">
        <v>3</v>
      </c>
      <c r="I1219" s="60">
        <v>836.8</v>
      </c>
      <c r="J1219" s="60">
        <v>745.1</v>
      </c>
      <c r="K1219" s="61">
        <v>23</v>
      </c>
      <c r="L1219" s="49">
        <v>4513436.12</v>
      </c>
      <c r="M1219" s="49">
        <v>0</v>
      </c>
      <c r="N1219" s="49">
        <v>0</v>
      </c>
      <c r="O1219" s="49">
        <v>0</v>
      </c>
      <c r="P1219" s="49">
        <f t="shared" si="209"/>
        <v>4513436.12</v>
      </c>
      <c r="Q1219" s="49">
        <f t="shared" si="210"/>
        <v>6057.4904308146561</v>
      </c>
      <c r="R1219" s="96">
        <v>11802.64</v>
      </c>
      <c r="S1219" s="62">
        <v>43465</v>
      </c>
    </row>
    <row r="1220" spans="1:19" s="199" customFormat="1" ht="30" hidden="1" x14ac:dyDescent="0.25">
      <c r="A1220" s="84">
        <v>609</v>
      </c>
      <c r="B1220" s="57" t="s">
        <v>809</v>
      </c>
      <c r="C1220" s="58">
        <v>1979</v>
      </c>
      <c r="D1220" s="40">
        <v>0</v>
      </c>
      <c r="E1220" s="59" t="s">
        <v>1514</v>
      </c>
      <c r="F1220" s="124" t="s">
        <v>51</v>
      </c>
      <c r="G1220" s="40">
        <v>2</v>
      </c>
      <c r="H1220" s="40">
        <v>3</v>
      </c>
      <c r="I1220" s="60">
        <v>844</v>
      </c>
      <c r="J1220" s="60">
        <v>751.5</v>
      </c>
      <c r="K1220" s="61">
        <v>19</v>
      </c>
      <c r="L1220" s="49">
        <v>5190936.3600000003</v>
      </c>
      <c r="M1220" s="49">
        <v>0</v>
      </c>
      <c r="N1220" s="49">
        <v>0</v>
      </c>
      <c r="O1220" s="49">
        <v>0</v>
      </c>
      <c r="P1220" s="49">
        <f t="shared" si="209"/>
        <v>5190936.3600000003</v>
      </c>
      <c r="Q1220" s="49">
        <f t="shared" si="210"/>
        <v>6907.4336127744518</v>
      </c>
      <c r="R1220" s="96">
        <v>11802.64</v>
      </c>
      <c r="S1220" s="62">
        <v>43465</v>
      </c>
    </row>
    <row r="1221" spans="1:19" s="199" customFormat="1" ht="30" hidden="1" x14ac:dyDescent="0.25">
      <c r="A1221" s="84">
        <v>610</v>
      </c>
      <c r="B1221" s="57" t="s">
        <v>810</v>
      </c>
      <c r="C1221" s="58">
        <v>1979</v>
      </c>
      <c r="D1221" s="40">
        <v>0</v>
      </c>
      <c r="E1221" s="59" t="s">
        <v>1514</v>
      </c>
      <c r="F1221" s="124" t="s">
        <v>51</v>
      </c>
      <c r="G1221" s="40">
        <v>2</v>
      </c>
      <c r="H1221" s="40">
        <v>3</v>
      </c>
      <c r="I1221" s="60">
        <v>845</v>
      </c>
      <c r="J1221" s="60">
        <v>756.5</v>
      </c>
      <c r="K1221" s="61">
        <v>25</v>
      </c>
      <c r="L1221" s="49">
        <v>4964054.6900000004</v>
      </c>
      <c r="M1221" s="49">
        <v>0</v>
      </c>
      <c r="N1221" s="49">
        <v>0</v>
      </c>
      <c r="O1221" s="49">
        <v>0</v>
      </c>
      <c r="P1221" s="49">
        <f t="shared" si="209"/>
        <v>4964054.6900000004</v>
      </c>
      <c r="Q1221" s="49">
        <f t="shared" si="210"/>
        <v>6561.870046265698</v>
      </c>
      <c r="R1221" s="96">
        <v>11802.64</v>
      </c>
      <c r="S1221" s="62">
        <v>43465</v>
      </c>
    </row>
    <row r="1222" spans="1:19" s="199" customFormat="1" ht="30" hidden="1" x14ac:dyDescent="0.25">
      <c r="A1222" s="84">
        <v>611</v>
      </c>
      <c r="B1222" s="57" t="s">
        <v>1286</v>
      </c>
      <c r="C1222" s="58">
        <v>1986</v>
      </c>
      <c r="D1222" s="40">
        <v>0</v>
      </c>
      <c r="E1222" s="59" t="s">
        <v>1514</v>
      </c>
      <c r="F1222" s="124" t="s">
        <v>51</v>
      </c>
      <c r="G1222" s="40">
        <v>2</v>
      </c>
      <c r="H1222" s="40">
        <v>3</v>
      </c>
      <c r="I1222" s="60">
        <v>1321.2</v>
      </c>
      <c r="J1222" s="60">
        <v>1163.8</v>
      </c>
      <c r="K1222" s="61">
        <v>38</v>
      </c>
      <c r="L1222" s="96">
        <v>2134295.65</v>
      </c>
      <c r="M1222" s="49">
        <v>0</v>
      </c>
      <c r="N1222" s="49">
        <f>ROUND(L1222*10%,2)</f>
        <v>213429.57</v>
      </c>
      <c r="O1222" s="49">
        <v>0</v>
      </c>
      <c r="P1222" s="49">
        <f t="shared" si="209"/>
        <v>1920866.0799999998</v>
      </c>
      <c r="Q1222" s="49">
        <f t="shared" si="210"/>
        <v>1833.9024316892937</v>
      </c>
      <c r="R1222" s="96">
        <v>11802.64</v>
      </c>
      <c r="S1222" s="62">
        <v>43465</v>
      </c>
    </row>
    <row r="1223" spans="1:19" s="199" customFormat="1" ht="30" hidden="1" x14ac:dyDescent="0.25">
      <c r="A1223" s="84">
        <v>612</v>
      </c>
      <c r="B1223" s="92" t="s">
        <v>1171</v>
      </c>
      <c r="C1223" s="93">
        <v>1982</v>
      </c>
      <c r="D1223" s="41">
        <v>0</v>
      </c>
      <c r="E1223" s="59" t="s">
        <v>1514</v>
      </c>
      <c r="F1223" s="124" t="s">
        <v>51</v>
      </c>
      <c r="G1223" s="41">
        <v>2</v>
      </c>
      <c r="H1223" s="41">
        <v>3</v>
      </c>
      <c r="I1223" s="94">
        <v>922.1</v>
      </c>
      <c r="J1223" s="94">
        <v>767.1</v>
      </c>
      <c r="K1223" s="95">
        <v>38</v>
      </c>
      <c r="L1223" s="96">
        <v>2629250.59</v>
      </c>
      <c r="M1223" s="49">
        <v>0</v>
      </c>
      <c r="N1223" s="49">
        <v>0</v>
      </c>
      <c r="O1223" s="49">
        <v>0</v>
      </c>
      <c r="P1223" s="49">
        <f t="shared" si="209"/>
        <v>2629250.59</v>
      </c>
      <c r="Q1223" s="49">
        <f t="shared" si="210"/>
        <v>3427.5199973927779</v>
      </c>
      <c r="R1223" s="96">
        <v>11802.64</v>
      </c>
      <c r="S1223" s="62">
        <v>43465</v>
      </c>
    </row>
    <row r="1224" spans="1:19" s="199" customFormat="1" ht="30" hidden="1" x14ac:dyDescent="0.25">
      <c r="A1224" s="84">
        <v>613</v>
      </c>
      <c r="B1224" s="92" t="s">
        <v>482</v>
      </c>
      <c r="C1224" s="93">
        <v>1978</v>
      </c>
      <c r="D1224" s="41">
        <v>0</v>
      </c>
      <c r="E1224" s="59" t="s">
        <v>1514</v>
      </c>
      <c r="F1224" s="124" t="s">
        <v>51</v>
      </c>
      <c r="G1224" s="41">
        <v>2</v>
      </c>
      <c r="H1224" s="41">
        <v>2</v>
      </c>
      <c r="I1224" s="94">
        <v>595.20000000000005</v>
      </c>
      <c r="J1224" s="94">
        <v>518.5</v>
      </c>
      <c r="K1224" s="95">
        <v>26</v>
      </c>
      <c r="L1224" s="96">
        <v>2201058.42</v>
      </c>
      <c r="M1224" s="49">
        <v>0</v>
      </c>
      <c r="N1224" s="49">
        <v>0</v>
      </c>
      <c r="O1224" s="49">
        <v>0</v>
      </c>
      <c r="P1224" s="49">
        <f t="shared" si="209"/>
        <v>2201058.42</v>
      </c>
      <c r="Q1224" s="49">
        <f t="shared" si="210"/>
        <v>4245.0499903567979</v>
      </c>
      <c r="R1224" s="96">
        <v>11802.64</v>
      </c>
      <c r="S1224" s="62">
        <v>43465</v>
      </c>
    </row>
    <row r="1225" spans="1:19" s="199" customFormat="1" ht="30" hidden="1" x14ac:dyDescent="0.25">
      <c r="A1225" s="84">
        <v>614</v>
      </c>
      <c r="B1225" s="92" t="s">
        <v>484</v>
      </c>
      <c r="C1225" s="93">
        <v>1981</v>
      </c>
      <c r="D1225" s="41">
        <v>0</v>
      </c>
      <c r="E1225" s="59" t="s">
        <v>1514</v>
      </c>
      <c r="F1225" s="124" t="s">
        <v>51</v>
      </c>
      <c r="G1225" s="41">
        <v>2</v>
      </c>
      <c r="H1225" s="41">
        <v>3</v>
      </c>
      <c r="I1225" s="94">
        <v>840.5</v>
      </c>
      <c r="J1225" s="94">
        <v>757.9</v>
      </c>
      <c r="K1225" s="95">
        <v>37</v>
      </c>
      <c r="L1225" s="96">
        <v>1393550.73</v>
      </c>
      <c r="M1225" s="49">
        <v>0</v>
      </c>
      <c r="N1225" s="49">
        <v>0</v>
      </c>
      <c r="O1225" s="49">
        <v>0</v>
      </c>
      <c r="P1225" s="49">
        <f t="shared" si="209"/>
        <v>1393550.73</v>
      </c>
      <c r="Q1225" s="49">
        <f t="shared" si="210"/>
        <v>1838.7</v>
      </c>
      <c r="R1225" s="96">
        <v>11802.64</v>
      </c>
      <c r="S1225" s="62">
        <v>43465</v>
      </c>
    </row>
    <row r="1226" spans="1:19" s="199" customFormat="1" ht="30" hidden="1" x14ac:dyDescent="0.25">
      <c r="A1226" s="84">
        <v>615</v>
      </c>
      <c r="B1226" s="92" t="s">
        <v>485</v>
      </c>
      <c r="C1226" s="93">
        <v>1978</v>
      </c>
      <c r="D1226" s="41">
        <v>0</v>
      </c>
      <c r="E1226" s="59" t="s">
        <v>1514</v>
      </c>
      <c r="F1226" s="124" t="s">
        <v>51</v>
      </c>
      <c r="G1226" s="41">
        <v>2</v>
      </c>
      <c r="H1226" s="41">
        <v>3</v>
      </c>
      <c r="I1226" s="94">
        <v>824.1</v>
      </c>
      <c r="J1226" s="94">
        <v>720.1</v>
      </c>
      <c r="K1226" s="95">
        <v>40</v>
      </c>
      <c r="L1226" s="96">
        <v>1557607.63</v>
      </c>
      <c r="M1226" s="49">
        <v>0</v>
      </c>
      <c r="N1226" s="49">
        <v>0</v>
      </c>
      <c r="O1226" s="49">
        <v>0</v>
      </c>
      <c r="P1226" s="49">
        <f t="shared" si="209"/>
        <v>1557607.63</v>
      </c>
      <c r="Q1226" s="49">
        <f t="shared" si="210"/>
        <v>2163.0435078461323</v>
      </c>
      <c r="R1226" s="96">
        <v>11802.64</v>
      </c>
      <c r="S1226" s="62">
        <v>43465</v>
      </c>
    </row>
    <row r="1227" spans="1:19" s="3" customFormat="1" hidden="1" x14ac:dyDescent="0.25">
      <c r="A1227" s="40"/>
      <c r="B1227" s="9" t="s">
        <v>486</v>
      </c>
      <c r="C1227" s="9"/>
      <c r="D1227" s="115"/>
      <c r="E1227" s="115"/>
      <c r="F1227" s="40"/>
      <c r="G1227" s="40"/>
      <c r="H1227" s="40"/>
      <c r="I1227" s="48">
        <f t="shared" ref="I1227:K1227" si="211">ROUND(SUM(I1216:I1226),2)</f>
        <v>9879.2999999999993</v>
      </c>
      <c r="J1227" s="48">
        <f t="shared" si="211"/>
        <v>8688.2999999999993</v>
      </c>
      <c r="K1227" s="130">
        <f t="shared" si="211"/>
        <v>355</v>
      </c>
      <c r="L1227" s="48">
        <f>ROUND(SUM(L1216:L1226),2)</f>
        <v>40761154.670000002</v>
      </c>
      <c r="M1227" s="48">
        <f t="shared" ref="M1227:P1227" si="212">ROUND(SUM(M1216:M1226),2)</f>
        <v>0</v>
      </c>
      <c r="N1227" s="48">
        <f t="shared" si="212"/>
        <v>213429.57</v>
      </c>
      <c r="O1227" s="48">
        <f t="shared" si="212"/>
        <v>0</v>
      </c>
      <c r="P1227" s="48">
        <f t="shared" si="212"/>
        <v>40547725.100000001</v>
      </c>
      <c r="Q1227" s="48">
        <f t="shared" si="210"/>
        <v>4691.499449834836</v>
      </c>
      <c r="R1227" s="49"/>
      <c r="S1227" s="62"/>
    </row>
    <row r="1228" spans="1:19" s="3" customFormat="1" x14ac:dyDescent="0.25">
      <c r="A1228" s="87"/>
      <c r="B1228" s="65" t="s">
        <v>811</v>
      </c>
      <c r="C1228" s="66"/>
      <c r="D1228" s="160"/>
      <c r="E1228" s="137"/>
      <c r="F1228" s="40"/>
      <c r="G1228" s="40"/>
      <c r="H1228" s="40"/>
      <c r="I1228" s="53"/>
      <c r="J1228" s="53"/>
      <c r="K1228" s="130"/>
      <c r="L1228" s="48"/>
      <c r="M1228" s="48"/>
      <c r="N1228" s="48"/>
      <c r="O1228" s="48"/>
      <c r="P1228" s="48"/>
      <c r="Q1228" s="48"/>
      <c r="R1228" s="49"/>
      <c r="S1228" s="62"/>
    </row>
    <row r="1229" spans="1:19" s="3" customFormat="1" x14ac:dyDescent="0.25">
      <c r="A1229" s="87">
        <v>616</v>
      </c>
      <c r="B1229" s="161" t="s">
        <v>1392</v>
      </c>
      <c r="C1229" s="153">
        <v>1976</v>
      </c>
      <c r="D1229" s="40">
        <v>0</v>
      </c>
      <c r="E1229" s="59" t="s">
        <v>1514</v>
      </c>
      <c r="F1229" s="121" t="s">
        <v>28</v>
      </c>
      <c r="G1229" s="153">
        <v>5</v>
      </c>
      <c r="H1229" s="153">
        <v>4</v>
      </c>
      <c r="I1229" s="122">
        <v>3461.9</v>
      </c>
      <c r="J1229" s="122">
        <v>3285.3</v>
      </c>
      <c r="K1229" s="121">
        <v>116</v>
      </c>
      <c r="L1229" s="49">
        <v>1114958.77</v>
      </c>
      <c r="M1229" s="49">
        <v>0</v>
      </c>
      <c r="N1229" s="49">
        <v>0</v>
      </c>
      <c r="O1229" s="49">
        <v>0</v>
      </c>
      <c r="P1229" s="49">
        <f t="shared" ref="P1229:P1238" si="213">L1229-(M1229+N1229+O1229)</f>
        <v>1114958.77</v>
      </c>
      <c r="Q1229" s="49">
        <f t="shared" ref="Q1229:Q1239" si="214">L1229/J1229</f>
        <v>339.37806897391408</v>
      </c>
      <c r="R1229" s="49">
        <v>16373.82</v>
      </c>
      <c r="S1229" s="62">
        <v>43465</v>
      </c>
    </row>
    <row r="1230" spans="1:19" s="3" customFormat="1" x14ac:dyDescent="0.25">
      <c r="A1230" s="87">
        <v>617</v>
      </c>
      <c r="B1230" s="57" t="s">
        <v>814</v>
      </c>
      <c r="C1230" s="58">
        <v>1986</v>
      </c>
      <c r="D1230" s="40">
        <v>0</v>
      </c>
      <c r="E1230" s="59" t="s">
        <v>1514</v>
      </c>
      <c r="F1230" s="124" t="s">
        <v>28</v>
      </c>
      <c r="G1230" s="40">
        <v>5</v>
      </c>
      <c r="H1230" s="40">
        <v>4</v>
      </c>
      <c r="I1230" s="131">
        <v>4284.7</v>
      </c>
      <c r="J1230" s="131">
        <v>3212.6</v>
      </c>
      <c r="K1230" s="127">
        <v>135</v>
      </c>
      <c r="L1230" s="126">
        <v>18027326.239999998</v>
      </c>
      <c r="M1230" s="126">
        <v>0</v>
      </c>
      <c r="N1230" s="49">
        <f>ROUND(L1230*10%,2)</f>
        <v>1802732.62</v>
      </c>
      <c r="O1230" s="49">
        <v>0</v>
      </c>
      <c r="P1230" s="126">
        <f t="shared" si="213"/>
        <v>16224593.619999997</v>
      </c>
      <c r="Q1230" s="126">
        <f t="shared" si="214"/>
        <v>5611.4443877233389</v>
      </c>
      <c r="R1230" s="49">
        <v>16373.82</v>
      </c>
      <c r="S1230" s="62">
        <v>43465</v>
      </c>
    </row>
    <row r="1231" spans="1:19" s="3" customFormat="1" x14ac:dyDescent="0.25">
      <c r="A1231" s="87">
        <v>618</v>
      </c>
      <c r="B1231" s="57" t="s">
        <v>812</v>
      </c>
      <c r="C1231" s="58">
        <v>1989</v>
      </c>
      <c r="D1231" s="40">
        <v>0</v>
      </c>
      <c r="E1231" s="59" t="s">
        <v>1514</v>
      </c>
      <c r="F1231" s="124" t="s">
        <v>28</v>
      </c>
      <c r="G1231" s="40">
        <v>3</v>
      </c>
      <c r="H1231" s="40">
        <v>3</v>
      </c>
      <c r="I1231" s="131">
        <v>1456.4</v>
      </c>
      <c r="J1231" s="131">
        <v>1344.2</v>
      </c>
      <c r="K1231" s="127">
        <v>59</v>
      </c>
      <c r="L1231" s="126">
        <v>11409833.15</v>
      </c>
      <c r="M1231" s="126">
        <v>0</v>
      </c>
      <c r="N1231" s="49">
        <v>0</v>
      </c>
      <c r="O1231" s="49">
        <f t="shared" ref="O1231:O1232" si="215">ROUND(L1231*0.045,2)</f>
        <v>513442.49</v>
      </c>
      <c r="P1231" s="126">
        <f t="shared" si="213"/>
        <v>10896390.66</v>
      </c>
      <c r="Q1231" s="126">
        <f t="shared" si="214"/>
        <v>8488.1960645737236</v>
      </c>
      <c r="R1231" s="49">
        <v>16373.82</v>
      </c>
      <c r="S1231" s="62">
        <v>43465</v>
      </c>
    </row>
    <row r="1232" spans="1:19" s="3" customFormat="1" x14ac:dyDescent="0.25">
      <c r="A1232" s="87">
        <v>619</v>
      </c>
      <c r="B1232" s="57" t="s">
        <v>813</v>
      </c>
      <c r="C1232" s="58">
        <v>1986</v>
      </c>
      <c r="D1232" s="40">
        <v>0</v>
      </c>
      <c r="E1232" s="59" t="s">
        <v>1514</v>
      </c>
      <c r="F1232" s="124" t="s">
        <v>28</v>
      </c>
      <c r="G1232" s="40">
        <v>5</v>
      </c>
      <c r="H1232" s="40">
        <v>6</v>
      </c>
      <c r="I1232" s="131">
        <v>4971.8</v>
      </c>
      <c r="J1232" s="131">
        <v>4574.1000000000004</v>
      </c>
      <c r="K1232" s="127">
        <v>227</v>
      </c>
      <c r="L1232" s="126">
        <v>38812951.450000003</v>
      </c>
      <c r="M1232" s="126">
        <v>0</v>
      </c>
      <c r="N1232" s="49">
        <v>0</v>
      </c>
      <c r="O1232" s="49">
        <f t="shared" si="215"/>
        <v>1746582.82</v>
      </c>
      <c r="P1232" s="126">
        <f t="shared" si="213"/>
        <v>37066368.630000003</v>
      </c>
      <c r="Q1232" s="126">
        <f t="shared" si="214"/>
        <v>8485.3744889705085</v>
      </c>
      <c r="R1232" s="49">
        <v>16373.82</v>
      </c>
      <c r="S1232" s="62">
        <v>43465</v>
      </c>
    </row>
    <row r="1233" spans="1:19" s="3" customFormat="1" x14ac:dyDescent="0.25">
      <c r="A1233" s="87">
        <v>620</v>
      </c>
      <c r="B1233" s="57" t="s">
        <v>1192</v>
      </c>
      <c r="C1233" s="58">
        <v>1971</v>
      </c>
      <c r="D1233" s="40">
        <v>0</v>
      </c>
      <c r="E1233" s="59" t="s">
        <v>1514</v>
      </c>
      <c r="F1233" s="124" t="s">
        <v>28</v>
      </c>
      <c r="G1233" s="40">
        <v>2</v>
      </c>
      <c r="H1233" s="40">
        <v>2</v>
      </c>
      <c r="I1233" s="131">
        <v>524.5</v>
      </c>
      <c r="J1233" s="131">
        <v>485.2</v>
      </c>
      <c r="K1233" s="127">
        <v>29</v>
      </c>
      <c r="L1233" s="126">
        <v>306704.48</v>
      </c>
      <c r="M1233" s="126">
        <v>0</v>
      </c>
      <c r="N1233" s="49">
        <v>0</v>
      </c>
      <c r="O1233" s="49">
        <v>0</v>
      </c>
      <c r="P1233" s="126">
        <f t="shared" si="213"/>
        <v>306704.48</v>
      </c>
      <c r="Q1233" s="126">
        <f t="shared" si="214"/>
        <v>632.11970321516901</v>
      </c>
      <c r="R1233" s="49">
        <v>16373.82</v>
      </c>
      <c r="S1233" s="62">
        <v>43465</v>
      </c>
    </row>
    <row r="1234" spans="1:19" s="3" customFormat="1" x14ac:dyDescent="0.25">
      <c r="A1234" s="87">
        <v>621</v>
      </c>
      <c r="B1234" s="57" t="s">
        <v>774</v>
      </c>
      <c r="C1234" s="58">
        <v>1992</v>
      </c>
      <c r="D1234" s="40">
        <v>0</v>
      </c>
      <c r="E1234" s="59" t="s">
        <v>1514</v>
      </c>
      <c r="F1234" s="124" t="s">
        <v>28</v>
      </c>
      <c r="G1234" s="40">
        <v>5</v>
      </c>
      <c r="H1234" s="40">
        <v>2</v>
      </c>
      <c r="I1234" s="131">
        <v>1643.8</v>
      </c>
      <c r="J1234" s="131">
        <v>1511.8</v>
      </c>
      <c r="K1234" s="127">
        <v>71</v>
      </c>
      <c r="L1234" s="131">
        <v>7676539.25</v>
      </c>
      <c r="M1234" s="126">
        <v>0</v>
      </c>
      <c r="N1234" s="49">
        <f>ROUND(L1234*10%,2)</f>
        <v>767653.93</v>
      </c>
      <c r="O1234" s="49">
        <f t="shared" ref="O1234:O1237" si="216">ROUND(L1234*0.045,2)</f>
        <v>345444.27</v>
      </c>
      <c r="P1234" s="126">
        <f t="shared" si="213"/>
        <v>6563441.0499999998</v>
      </c>
      <c r="Q1234" s="126">
        <f t="shared" si="214"/>
        <v>5077.7478833178993</v>
      </c>
      <c r="R1234" s="49">
        <v>16373.82</v>
      </c>
      <c r="S1234" s="62">
        <v>43465</v>
      </c>
    </row>
    <row r="1235" spans="1:19" s="3" customFormat="1" x14ac:dyDescent="0.25">
      <c r="A1235" s="87">
        <v>622</v>
      </c>
      <c r="B1235" s="57" t="s">
        <v>659</v>
      </c>
      <c r="C1235" s="58">
        <v>1986</v>
      </c>
      <c r="D1235" s="40">
        <v>0</v>
      </c>
      <c r="E1235" s="59" t="s">
        <v>1514</v>
      </c>
      <c r="F1235" s="124" t="s">
        <v>28</v>
      </c>
      <c r="G1235" s="40">
        <v>5</v>
      </c>
      <c r="H1235" s="40">
        <v>6</v>
      </c>
      <c r="I1235" s="131">
        <v>5017.09</v>
      </c>
      <c r="J1235" s="131">
        <v>4545.8999999999996</v>
      </c>
      <c r="K1235" s="127">
        <v>220</v>
      </c>
      <c r="L1235" s="126">
        <v>29733228.93</v>
      </c>
      <c r="M1235" s="126">
        <v>0</v>
      </c>
      <c r="N1235" s="49">
        <v>0</v>
      </c>
      <c r="O1235" s="49">
        <f t="shared" si="216"/>
        <v>1337995.3</v>
      </c>
      <c r="P1235" s="126">
        <f t="shared" si="213"/>
        <v>28395233.629999999</v>
      </c>
      <c r="Q1235" s="126">
        <f t="shared" si="214"/>
        <v>6540.6693790008585</v>
      </c>
      <c r="R1235" s="49">
        <v>16373.82</v>
      </c>
      <c r="S1235" s="62">
        <v>43465</v>
      </c>
    </row>
    <row r="1236" spans="1:19" s="3" customFormat="1" x14ac:dyDescent="0.25">
      <c r="A1236" s="87">
        <v>623</v>
      </c>
      <c r="B1236" s="57" t="s">
        <v>815</v>
      </c>
      <c r="C1236" s="58">
        <v>1989</v>
      </c>
      <c r="D1236" s="40">
        <v>0</v>
      </c>
      <c r="E1236" s="59" t="s">
        <v>1514</v>
      </c>
      <c r="F1236" s="124" t="s">
        <v>28</v>
      </c>
      <c r="G1236" s="40">
        <v>5</v>
      </c>
      <c r="H1236" s="40">
        <v>4</v>
      </c>
      <c r="I1236" s="131">
        <v>3500.85</v>
      </c>
      <c r="J1236" s="131">
        <v>3230.4</v>
      </c>
      <c r="K1236" s="127">
        <v>143</v>
      </c>
      <c r="L1236" s="126">
        <v>16367272.189999999</v>
      </c>
      <c r="M1236" s="126">
        <v>0</v>
      </c>
      <c r="N1236" s="49">
        <v>0</v>
      </c>
      <c r="O1236" s="49">
        <f t="shared" si="216"/>
        <v>736527.25</v>
      </c>
      <c r="P1236" s="126">
        <f t="shared" si="213"/>
        <v>15630744.939999999</v>
      </c>
      <c r="Q1236" s="126">
        <f t="shared" si="214"/>
        <v>5066.639484274393</v>
      </c>
      <c r="R1236" s="49">
        <v>16373.82</v>
      </c>
      <c r="S1236" s="62">
        <v>43465</v>
      </c>
    </row>
    <row r="1237" spans="1:19" s="3" customFormat="1" x14ac:dyDescent="0.25">
      <c r="A1237" s="87">
        <v>624</v>
      </c>
      <c r="B1237" s="57" t="s">
        <v>235</v>
      </c>
      <c r="C1237" s="58">
        <v>1985</v>
      </c>
      <c r="D1237" s="40">
        <v>0</v>
      </c>
      <c r="E1237" s="59" t="s">
        <v>1514</v>
      </c>
      <c r="F1237" s="124" t="s">
        <v>28</v>
      </c>
      <c r="G1237" s="40">
        <v>5</v>
      </c>
      <c r="H1237" s="40">
        <v>4</v>
      </c>
      <c r="I1237" s="131">
        <v>3484.65</v>
      </c>
      <c r="J1237" s="131">
        <v>3184.28</v>
      </c>
      <c r="K1237" s="127">
        <v>126</v>
      </c>
      <c r="L1237" s="131">
        <v>17919778.25</v>
      </c>
      <c r="M1237" s="126">
        <v>0</v>
      </c>
      <c r="N1237" s="49">
        <v>0</v>
      </c>
      <c r="O1237" s="49">
        <f t="shared" si="216"/>
        <v>806390.02</v>
      </c>
      <c r="P1237" s="126">
        <f t="shared" si="213"/>
        <v>17113388.23</v>
      </c>
      <c r="Q1237" s="126">
        <f t="shared" si="214"/>
        <v>5627.5761710653578</v>
      </c>
      <c r="R1237" s="49">
        <v>16373.82</v>
      </c>
      <c r="S1237" s="62">
        <v>43465</v>
      </c>
    </row>
    <row r="1238" spans="1:19" s="3" customFormat="1" x14ac:dyDescent="0.25">
      <c r="A1238" s="87">
        <v>625</v>
      </c>
      <c r="B1238" s="118" t="s">
        <v>1528</v>
      </c>
      <c r="C1238" s="119">
        <v>1995</v>
      </c>
      <c r="D1238" s="41">
        <v>0</v>
      </c>
      <c r="E1238" s="59" t="s">
        <v>1530</v>
      </c>
      <c r="F1238" s="124" t="s">
        <v>28</v>
      </c>
      <c r="G1238" s="41">
        <v>5</v>
      </c>
      <c r="H1238" s="41">
        <v>3</v>
      </c>
      <c r="I1238" s="162">
        <v>3181.56</v>
      </c>
      <c r="J1238" s="162">
        <v>2910.96</v>
      </c>
      <c r="K1238" s="163">
        <v>110</v>
      </c>
      <c r="L1238" s="162">
        <v>15231795</v>
      </c>
      <c r="M1238" s="164">
        <v>0</v>
      </c>
      <c r="N1238" s="96">
        <v>0</v>
      </c>
      <c r="O1238" s="96">
        <v>0</v>
      </c>
      <c r="P1238" s="126">
        <f t="shared" si="213"/>
        <v>15231795</v>
      </c>
      <c r="Q1238" s="164">
        <f t="shared" si="214"/>
        <v>5232.5676065627831</v>
      </c>
      <c r="R1238" s="49">
        <v>16373.82</v>
      </c>
      <c r="S1238" s="62">
        <v>43465</v>
      </c>
    </row>
    <row r="1239" spans="1:19" s="3" customFormat="1" x14ac:dyDescent="0.25">
      <c r="A1239" s="40"/>
      <c r="B1239" s="65" t="s">
        <v>471</v>
      </c>
      <c r="C1239" s="66"/>
      <c r="D1239" s="160"/>
      <c r="E1239" s="137"/>
      <c r="F1239" s="40"/>
      <c r="G1239" s="40"/>
      <c r="H1239" s="40"/>
      <c r="I1239" s="48">
        <f>ROUND(SUM(I1229:I1238),2)</f>
        <v>31527.25</v>
      </c>
      <c r="J1239" s="48">
        <f t="shared" ref="J1239:K1239" si="217">ROUND(SUM(J1229:J1238),2)</f>
        <v>28284.74</v>
      </c>
      <c r="K1239" s="48">
        <f t="shared" si="217"/>
        <v>1236</v>
      </c>
      <c r="L1239" s="48">
        <f>ROUND(SUM(L1229:L1238),2)</f>
        <v>156600387.71000001</v>
      </c>
      <c r="M1239" s="48">
        <f t="shared" ref="M1239:P1239" si="218">ROUND(SUM(M1229:M1238),2)</f>
        <v>0</v>
      </c>
      <c r="N1239" s="48">
        <f t="shared" si="218"/>
        <v>2570386.5499999998</v>
      </c>
      <c r="O1239" s="48">
        <f t="shared" si="218"/>
        <v>5486382.1500000004</v>
      </c>
      <c r="P1239" s="48">
        <f t="shared" si="218"/>
        <v>148543619.00999999</v>
      </c>
      <c r="Q1239" s="48">
        <f t="shared" si="214"/>
        <v>5536.5680472933464</v>
      </c>
      <c r="R1239" s="49"/>
      <c r="S1239" s="62"/>
    </row>
    <row r="1240" spans="1:19" s="90" customFormat="1" ht="14.25" x14ac:dyDescent="0.25">
      <c r="A1240" s="165" t="s">
        <v>816</v>
      </c>
      <c r="B1240" s="165"/>
      <c r="C1240" s="165"/>
      <c r="D1240" s="165"/>
      <c r="E1240" s="165"/>
      <c r="F1240" s="165"/>
      <c r="G1240" s="165"/>
      <c r="H1240" s="165"/>
      <c r="I1240" s="165"/>
      <c r="J1240" s="165"/>
      <c r="K1240" s="165"/>
      <c r="L1240" s="165"/>
      <c r="M1240" s="165"/>
      <c r="N1240" s="165"/>
      <c r="O1240" s="165"/>
      <c r="P1240" s="165"/>
      <c r="Q1240" s="165"/>
      <c r="R1240" s="165"/>
      <c r="S1240" s="166"/>
    </row>
    <row r="1241" spans="1:19" s="3" customFormat="1" hidden="1" x14ac:dyDescent="0.25">
      <c r="A1241" s="42">
        <f>A1765</f>
        <v>481</v>
      </c>
      <c r="B1241" s="50" t="s">
        <v>817</v>
      </c>
      <c r="C1241" s="51"/>
      <c r="D1241" s="51"/>
      <c r="E1241" s="167"/>
      <c r="F1241" s="167"/>
      <c r="G1241" s="41"/>
      <c r="H1241" s="41"/>
      <c r="I1241" s="48">
        <f t="shared" ref="I1241:P1241" si="219">ROUND(SUM(I1247+I1257+I1263+I1293+I1308+I1325+I1342+I1353+I1425+I1431+I1446+I1452+I1459+I1465+I1483+I1603+I1621+I1672+I1686+I1748+I1755+I1766),2)</f>
        <v>2284917.6800000002</v>
      </c>
      <c r="J1241" s="48">
        <f t="shared" si="219"/>
        <v>1809245.29</v>
      </c>
      <c r="K1241" s="42">
        <f t="shared" si="219"/>
        <v>94654</v>
      </c>
      <c r="L1241" s="48">
        <f t="shared" si="219"/>
        <v>5603282653.6000004</v>
      </c>
      <c r="M1241" s="48">
        <f t="shared" si="219"/>
        <v>0</v>
      </c>
      <c r="N1241" s="48">
        <f t="shared" si="219"/>
        <v>100000000</v>
      </c>
      <c r="O1241" s="48">
        <f t="shared" si="219"/>
        <v>76083793.659999996</v>
      </c>
      <c r="P1241" s="48">
        <f t="shared" si="219"/>
        <v>5427198859.9399996</v>
      </c>
      <c r="Q1241" s="48">
        <f>L1241/J1241</f>
        <v>3097.0276305652287</v>
      </c>
      <c r="R1241" s="49"/>
      <c r="S1241" s="40"/>
    </row>
    <row r="1242" spans="1:19" s="3" customFormat="1" hidden="1" x14ac:dyDescent="0.25">
      <c r="A1242" s="40"/>
      <c r="B1242" s="55" t="s">
        <v>491</v>
      </c>
      <c r="C1242" s="55"/>
      <c r="D1242" s="46"/>
      <c r="E1242" s="46"/>
      <c r="F1242" s="40"/>
      <c r="G1242" s="40"/>
      <c r="H1242" s="40"/>
      <c r="I1242" s="40"/>
      <c r="J1242" s="40"/>
      <c r="K1242" s="126"/>
      <c r="L1242" s="49"/>
      <c r="M1242" s="49"/>
      <c r="N1242" s="49"/>
      <c r="O1242" s="49"/>
      <c r="P1242" s="49"/>
      <c r="Q1242" s="49"/>
      <c r="R1242" s="49"/>
      <c r="S1242" s="40"/>
    </row>
    <row r="1243" spans="1:19" s="3" customFormat="1" hidden="1" x14ac:dyDescent="0.25">
      <c r="A1243" s="40">
        <v>1</v>
      </c>
      <c r="B1243" s="57" t="s">
        <v>818</v>
      </c>
      <c r="C1243" s="58">
        <v>1987</v>
      </c>
      <c r="D1243" s="40">
        <v>0</v>
      </c>
      <c r="E1243" s="59" t="s">
        <v>1514</v>
      </c>
      <c r="F1243" s="1" t="s">
        <v>28</v>
      </c>
      <c r="G1243" s="40">
        <v>5</v>
      </c>
      <c r="H1243" s="40">
        <v>4</v>
      </c>
      <c r="I1243" s="60">
        <v>3586.3</v>
      </c>
      <c r="J1243" s="60">
        <v>3217.55</v>
      </c>
      <c r="K1243" s="127">
        <v>146</v>
      </c>
      <c r="L1243" s="49">
        <v>6489983.6100000003</v>
      </c>
      <c r="M1243" s="49">
        <v>0</v>
      </c>
      <c r="N1243" s="49">
        <f>ROUND(L1243*10%,2)</f>
        <v>648998.36</v>
      </c>
      <c r="O1243" s="96">
        <f>ROUND(N1243*0.45,2)</f>
        <v>292049.26</v>
      </c>
      <c r="P1243" s="49">
        <f>L1243-(M1243+N1243+O1243)</f>
        <v>5548935.9900000002</v>
      </c>
      <c r="Q1243" s="49">
        <f>L1243/J1244</f>
        <v>1424.8668679195573</v>
      </c>
      <c r="R1243" s="49">
        <v>17192.509999999998</v>
      </c>
      <c r="S1243" s="62">
        <v>43830</v>
      </c>
    </row>
    <row r="1244" spans="1:19" s="3" customFormat="1" hidden="1" x14ac:dyDescent="0.25">
      <c r="A1244" s="40">
        <v>2</v>
      </c>
      <c r="B1244" s="57" t="s">
        <v>819</v>
      </c>
      <c r="C1244" s="58">
        <v>1985</v>
      </c>
      <c r="D1244" s="40">
        <v>2005</v>
      </c>
      <c r="E1244" s="59" t="s">
        <v>1514</v>
      </c>
      <c r="F1244" s="1" t="s">
        <v>28</v>
      </c>
      <c r="G1244" s="40">
        <v>5</v>
      </c>
      <c r="H1244" s="40">
        <v>6</v>
      </c>
      <c r="I1244" s="60">
        <v>4993.3</v>
      </c>
      <c r="J1244" s="60">
        <v>4554.8</v>
      </c>
      <c r="K1244" s="127">
        <v>225</v>
      </c>
      <c r="L1244" s="49">
        <v>33915936.229999997</v>
      </c>
      <c r="M1244" s="49">
        <v>0</v>
      </c>
      <c r="N1244" s="49">
        <f>ROUND(L1244*10%,2)</f>
        <v>3391593.62</v>
      </c>
      <c r="O1244" s="96">
        <f t="shared" ref="O1244:O1245" si="220">ROUND(N1244*0.45,2)</f>
        <v>1526217.13</v>
      </c>
      <c r="P1244" s="49">
        <f>L1244-(M1244+N1244+O1244)</f>
        <v>28998125.479999997</v>
      </c>
      <c r="Q1244" s="49">
        <f>L1244/J1245</f>
        <v>10535.844251498866</v>
      </c>
      <c r="R1244" s="49">
        <v>17192.509999999998</v>
      </c>
      <c r="S1244" s="62">
        <v>43830</v>
      </c>
    </row>
    <row r="1245" spans="1:19" s="3" customFormat="1" hidden="1" x14ac:dyDescent="0.25">
      <c r="A1245" s="40">
        <v>3</v>
      </c>
      <c r="B1245" s="57" t="s">
        <v>820</v>
      </c>
      <c r="C1245" s="58">
        <v>1984</v>
      </c>
      <c r="D1245" s="40">
        <v>0</v>
      </c>
      <c r="E1245" s="59" t="s">
        <v>1514</v>
      </c>
      <c r="F1245" s="1" t="s">
        <v>28</v>
      </c>
      <c r="G1245" s="40">
        <v>5</v>
      </c>
      <c r="H1245" s="40">
        <v>4</v>
      </c>
      <c r="I1245" s="60">
        <v>3540.9</v>
      </c>
      <c r="J1245" s="60">
        <v>3219.1</v>
      </c>
      <c r="K1245" s="127">
        <v>163</v>
      </c>
      <c r="L1245" s="49">
        <v>19548976.75</v>
      </c>
      <c r="M1245" s="49">
        <v>0</v>
      </c>
      <c r="N1245" s="49">
        <f>ROUND(L1245*10%,2)</f>
        <v>1954897.68</v>
      </c>
      <c r="O1245" s="96">
        <f t="shared" si="220"/>
        <v>879703.96</v>
      </c>
      <c r="P1245" s="49">
        <f>L1245-(M1245+N1245+O1245)</f>
        <v>16714375.109999999</v>
      </c>
      <c r="Q1245" s="49">
        <f>L1245/J1246</f>
        <v>30549.094808726091</v>
      </c>
      <c r="R1245" s="49">
        <v>17192.509999999998</v>
      </c>
      <c r="S1245" s="62">
        <v>43830</v>
      </c>
    </row>
    <row r="1246" spans="1:19" s="3" customFormat="1" hidden="1" x14ac:dyDescent="0.25">
      <c r="A1246" s="40">
        <v>4</v>
      </c>
      <c r="B1246" s="57" t="s">
        <v>821</v>
      </c>
      <c r="C1246" s="58">
        <v>2003</v>
      </c>
      <c r="D1246" s="40">
        <v>2013</v>
      </c>
      <c r="E1246" s="59" t="s">
        <v>1514</v>
      </c>
      <c r="F1246" s="1" t="s">
        <v>66</v>
      </c>
      <c r="G1246" s="40">
        <v>2</v>
      </c>
      <c r="H1246" s="40">
        <v>1</v>
      </c>
      <c r="I1246" s="60">
        <v>664</v>
      </c>
      <c r="J1246" s="60">
        <v>639.91999999999996</v>
      </c>
      <c r="K1246" s="127">
        <v>21</v>
      </c>
      <c r="L1246" s="49">
        <v>1934238.71</v>
      </c>
      <c r="M1246" s="49">
        <v>0</v>
      </c>
      <c r="N1246" s="49">
        <v>0</v>
      </c>
      <c r="O1246" s="49">
        <v>0</v>
      </c>
      <c r="P1246" s="49">
        <f>L1246-(M1246+N1246+O1246)</f>
        <v>1934238.71</v>
      </c>
      <c r="Q1246" s="49">
        <f>L1246/J1246</f>
        <v>3022.6258126015755</v>
      </c>
      <c r="R1246" s="49">
        <v>18763.55</v>
      </c>
      <c r="S1246" s="62">
        <v>43830</v>
      </c>
    </row>
    <row r="1247" spans="1:19" s="73" customFormat="1" ht="14.25" hidden="1" x14ac:dyDescent="0.25">
      <c r="A1247" s="53"/>
      <c r="B1247" s="55" t="s">
        <v>496</v>
      </c>
      <c r="C1247" s="55"/>
      <c r="D1247" s="46"/>
      <c r="E1247" s="46"/>
      <c r="F1247" s="53"/>
      <c r="G1247" s="53"/>
      <c r="H1247" s="53"/>
      <c r="I1247" s="47">
        <f t="shared" ref="I1247:P1247" si="221">ROUND(SUM(I1243:I1246),2)</f>
        <v>12784.5</v>
      </c>
      <c r="J1247" s="47">
        <f t="shared" si="221"/>
        <v>11631.37</v>
      </c>
      <c r="K1247" s="42">
        <f t="shared" si="221"/>
        <v>555</v>
      </c>
      <c r="L1247" s="47">
        <f t="shared" si="221"/>
        <v>61889135.299999997</v>
      </c>
      <c r="M1247" s="47">
        <f t="shared" si="221"/>
        <v>0</v>
      </c>
      <c r="N1247" s="47">
        <f t="shared" si="221"/>
        <v>5995489.6600000001</v>
      </c>
      <c r="O1247" s="47">
        <f t="shared" si="221"/>
        <v>2697970.35</v>
      </c>
      <c r="P1247" s="47">
        <f t="shared" si="221"/>
        <v>53195675.289999999</v>
      </c>
      <c r="Q1247" s="48">
        <f>L1247/J1247</f>
        <v>5320.8809710292071</v>
      </c>
      <c r="R1247" s="48"/>
      <c r="S1247" s="53"/>
    </row>
    <row r="1248" spans="1:19" s="3" customFormat="1" hidden="1" x14ac:dyDescent="0.25">
      <c r="A1248" s="40"/>
      <c r="B1248" s="55" t="s">
        <v>64</v>
      </c>
      <c r="C1248" s="55"/>
      <c r="D1248" s="53"/>
      <c r="E1248" s="56"/>
      <c r="F1248" s="40"/>
      <c r="G1248" s="40"/>
      <c r="H1248" s="40"/>
      <c r="I1248" s="40"/>
      <c r="J1248" s="40"/>
      <c r="K1248" s="42"/>
      <c r="L1248" s="49"/>
      <c r="M1248" s="49"/>
      <c r="N1248" s="49"/>
      <c r="O1248" s="49"/>
      <c r="P1248" s="49"/>
      <c r="Q1248" s="49"/>
      <c r="R1248" s="49"/>
      <c r="S1248" s="40"/>
    </row>
    <row r="1249" spans="1:19" s="6" customFormat="1" hidden="1" x14ac:dyDescent="0.25">
      <c r="A1249" s="40">
        <v>5</v>
      </c>
      <c r="B1249" s="57" t="s">
        <v>822</v>
      </c>
      <c r="C1249" s="40">
        <v>1969</v>
      </c>
      <c r="D1249" s="40">
        <v>0</v>
      </c>
      <c r="E1249" s="59" t="s">
        <v>1514</v>
      </c>
      <c r="F1249" s="1" t="s">
        <v>51</v>
      </c>
      <c r="G1249" s="40">
        <v>2</v>
      </c>
      <c r="H1249" s="40">
        <v>2</v>
      </c>
      <c r="I1249" s="60">
        <v>532.4</v>
      </c>
      <c r="J1249" s="60">
        <v>504.18</v>
      </c>
      <c r="K1249" s="127">
        <v>22</v>
      </c>
      <c r="L1249" s="49">
        <v>258989.21</v>
      </c>
      <c r="M1249" s="49">
        <v>0</v>
      </c>
      <c r="N1249" s="49">
        <v>0</v>
      </c>
      <c r="O1249" s="49">
        <v>2874.58</v>
      </c>
      <c r="P1249" s="49">
        <f t="shared" ref="P1249:P1256" si="222">L1249-(M1249+N1249+O1249)</f>
        <v>256114.63</v>
      </c>
      <c r="Q1249" s="49">
        <f t="shared" ref="Q1249:Q1257" si="223">L1249/J1249</f>
        <v>513.68402157959451</v>
      </c>
      <c r="R1249" s="49">
        <v>12392.77</v>
      </c>
      <c r="S1249" s="62">
        <v>43830</v>
      </c>
    </row>
    <row r="1250" spans="1:19" s="6" customFormat="1" hidden="1" x14ac:dyDescent="0.25">
      <c r="A1250" s="40">
        <v>6</v>
      </c>
      <c r="B1250" s="57" t="s">
        <v>823</v>
      </c>
      <c r="C1250" s="40">
        <v>1970</v>
      </c>
      <c r="D1250" s="40">
        <v>0</v>
      </c>
      <c r="E1250" s="59" t="s">
        <v>1514</v>
      </c>
      <c r="F1250" s="1" t="s">
        <v>51</v>
      </c>
      <c r="G1250" s="40">
        <v>2</v>
      </c>
      <c r="H1250" s="40">
        <v>2</v>
      </c>
      <c r="I1250" s="60">
        <v>527.1</v>
      </c>
      <c r="J1250" s="60">
        <v>496.3</v>
      </c>
      <c r="K1250" s="127">
        <v>22</v>
      </c>
      <c r="L1250" s="49">
        <v>1486707.19</v>
      </c>
      <c r="M1250" s="49">
        <v>0</v>
      </c>
      <c r="N1250" s="49">
        <v>0</v>
      </c>
      <c r="O1250" s="49">
        <v>11069.82</v>
      </c>
      <c r="P1250" s="49">
        <f t="shared" si="222"/>
        <v>1475637.3699999999</v>
      </c>
      <c r="Q1250" s="49">
        <f t="shared" si="223"/>
        <v>2995.5816844650412</v>
      </c>
      <c r="R1250" s="49">
        <v>12392.77</v>
      </c>
      <c r="S1250" s="62">
        <v>43830</v>
      </c>
    </row>
    <row r="1251" spans="1:19" s="6" customFormat="1" hidden="1" x14ac:dyDescent="0.25">
      <c r="A1251" s="40">
        <v>7</v>
      </c>
      <c r="B1251" s="57" t="s">
        <v>824</v>
      </c>
      <c r="C1251" s="40">
        <v>1970</v>
      </c>
      <c r="D1251" s="40">
        <v>0</v>
      </c>
      <c r="E1251" s="59" t="s">
        <v>1514</v>
      </c>
      <c r="F1251" s="1" t="s">
        <v>51</v>
      </c>
      <c r="G1251" s="40">
        <v>2</v>
      </c>
      <c r="H1251" s="40">
        <v>2</v>
      </c>
      <c r="I1251" s="60">
        <v>527.29999999999995</v>
      </c>
      <c r="J1251" s="60">
        <v>487.7</v>
      </c>
      <c r="K1251" s="127">
        <v>27</v>
      </c>
      <c r="L1251" s="49">
        <v>508252.93</v>
      </c>
      <c r="M1251" s="49">
        <v>0</v>
      </c>
      <c r="N1251" s="49">
        <v>0</v>
      </c>
      <c r="O1251" s="49">
        <v>6024.09</v>
      </c>
      <c r="P1251" s="49">
        <f t="shared" si="222"/>
        <v>502228.83999999997</v>
      </c>
      <c r="Q1251" s="49">
        <f t="shared" si="223"/>
        <v>1042.1425671519378</v>
      </c>
      <c r="R1251" s="49">
        <v>12392.77</v>
      </c>
      <c r="S1251" s="62">
        <v>43830</v>
      </c>
    </row>
    <row r="1252" spans="1:19" s="6" customFormat="1" hidden="1" x14ac:dyDescent="0.25">
      <c r="A1252" s="40">
        <v>8</v>
      </c>
      <c r="B1252" s="57" t="s">
        <v>825</v>
      </c>
      <c r="C1252" s="40">
        <v>1971</v>
      </c>
      <c r="D1252" s="40">
        <v>0</v>
      </c>
      <c r="E1252" s="59" t="s">
        <v>1514</v>
      </c>
      <c r="F1252" s="1" t="s">
        <v>51</v>
      </c>
      <c r="G1252" s="40">
        <v>2</v>
      </c>
      <c r="H1252" s="40">
        <v>2</v>
      </c>
      <c r="I1252" s="60">
        <v>532.20000000000005</v>
      </c>
      <c r="J1252" s="60">
        <v>492.8</v>
      </c>
      <c r="K1252" s="127">
        <v>20</v>
      </c>
      <c r="L1252" s="49">
        <v>2488284.92</v>
      </c>
      <c r="M1252" s="49">
        <v>0</v>
      </c>
      <c r="N1252" s="49">
        <v>0</v>
      </c>
      <c r="O1252" s="49">
        <v>42216.45</v>
      </c>
      <c r="P1252" s="49">
        <f t="shared" si="222"/>
        <v>2446068.4699999997</v>
      </c>
      <c r="Q1252" s="49">
        <f t="shared" si="223"/>
        <v>5049.2794642857143</v>
      </c>
      <c r="R1252" s="49">
        <v>12392.77</v>
      </c>
      <c r="S1252" s="62">
        <v>43830</v>
      </c>
    </row>
    <row r="1253" spans="1:19" s="6" customFormat="1" hidden="1" x14ac:dyDescent="0.25">
      <c r="A1253" s="40">
        <v>9</v>
      </c>
      <c r="B1253" s="57" t="s">
        <v>826</v>
      </c>
      <c r="C1253" s="40">
        <v>1973</v>
      </c>
      <c r="D1253" s="40">
        <v>0</v>
      </c>
      <c r="E1253" s="59" t="s">
        <v>1514</v>
      </c>
      <c r="F1253" s="1" t="s">
        <v>51</v>
      </c>
      <c r="G1253" s="40">
        <v>2</v>
      </c>
      <c r="H1253" s="40">
        <v>2</v>
      </c>
      <c r="I1253" s="60">
        <v>514.1</v>
      </c>
      <c r="J1253" s="60">
        <v>494</v>
      </c>
      <c r="K1253" s="127">
        <v>20</v>
      </c>
      <c r="L1253" s="49">
        <v>2290509.0499999998</v>
      </c>
      <c r="M1253" s="49">
        <v>0</v>
      </c>
      <c r="N1253" s="49">
        <v>0</v>
      </c>
      <c r="O1253" s="49">
        <v>40624.21</v>
      </c>
      <c r="P1253" s="49">
        <f t="shared" si="222"/>
        <v>2249884.84</v>
      </c>
      <c r="Q1253" s="49">
        <f t="shared" si="223"/>
        <v>4636.6579959514165</v>
      </c>
      <c r="R1253" s="49">
        <v>12392.77</v>
      </c>
      <c r="S1253" s="62">
        <v>43830</v>
      </c>
    </row>
    <row r="1254" spans="1:19" s="6" customFormat="1" hidden="1" x14ac:dyDescent="0.25">
      <c r="A1254" s="40">
        <v>10</v>
      </c>
      <c r="B1254" s="57" t="s">
        <v>827</v>
      </c>
      <c r="C1254" s="40">
        <v>1973</v>
      </c>
      <c r="D1254" s="40">
        <v>0</v>
      </c>
      <c r="E1254" s="59" t="s">
        <v>1514</v>
      </c>
      <c r="F1254" s="1" t="s">
        <v>51</v>
      </c>
      <c r="G1254" s="40">
        <v>2</v>
      </c>
      <c r="H1254" s="40">
        <v>2</v>
      </c>
      <c r="I1254" s="60">
        <v>523.20000000000005</v>
      </c>
      <c r="J1254" s="60">
        <v>499.48</v>
      </c>
      <c r="K1254" s="127">
        <v>21</v>
      </c>
      <c r="L1254" s="49">
        <v>2102013.44</v>
      </c>
      <c r="M1254" s="49">
        <v>0</v>
      </c>
      <c r="N1254" s="49">
        <v>0</v>
      </c>
      <c r="O1254" s="49">
        <v>41074.86</v>
      </c>
      <c r="P1254" s="49">
        <f t="shared" si="222"/>
        <v>2060938.5799999998</v>
      </c>
      <c r="Q1254" s="49">
        <f t="shared" si="223"/>
        <v>4208.4036197645546</v>
      </c>
      <c r="R1254" s="49">
        <v>12392.77</v>
      </c>
      <c r="S1254" s="62">
        <v>43830</v>
      </c>
    </row>
    <row r="1255" spans="1:19" s="6" customFormat="1" hidden="1" x14ac:dyDescent="0.25">
      <c r="A1255" s="40">
        <v>11</v>
      </c>
      <c r="B1255" s="57" t="s">
        <v>828</v>
      </c>
      <c r="C1255" s="40">
        <v>1969</v>
      </c>
      <c r="D1255" s="40">
        <v>1998</v>
      </c>
      <c r="E1255" s="59" t="s">
        <v>1514</v>
      </c>
      <c r="F1255" s="1" t="s">
        <v>51</v>
      </c>
      <c r="G1255" s="40">
        <v>2</v>
      </c>
      <c r="H1255" s="40">
        <v>2</v>
      </c>
      <c r="I1255" s="60">
        <v>493</v>
      </c>
      <c r="J1255" s="60">
        <v>492.5</v>
      </c>
      <c r="K1255" s="127">
        <v>20</v>
      </c>
      <c r="L1255" s="49">
        <v>1458241.9</v>
      </c>
      <c r="M1255" s="49">
        <v>0</v>
      </c>
      <c r="N1255" s="49">
        <v>0</v>
      </c>
      <c r="O1255" s="49">
        <f t="shared" ref="O1255" si="224">ROUND(L1255*0.045,2)</f>
        <v>65620.89</v>
      </c>
      <c r="P1255" s="49">
        <f t="shared" si="222"/>
        <v>1392621.01</v>
      </c>
      <c r="Q1255" s="49">
        <f t="shared" si="223"/>
        <v>2960.8972588832485</v>
      </c>
      <c r="R1255" s="49">
        <v>12392.77</v>
      </c>
      <c r="S1255" s="62">
        <v>43830</v>
      </c>
    </row>
    <row r="1256" spans="1:19" s="6" customFormat="1" hidden="1" x14ac:dyDescent="0.25">
      <c r="A1256" s="40">
        <v>12</v>
      </c>
      <c r="B1256" s="57" t="s">
        <v>1193</v>
      </c>
      <c r="C1256" s="40">
        <v>1989</v>
      </c>
      <c r="D1256" s="40">
        <v>0</v>
      </c>
      <c r="E1256" s="59" t="s">
        <v>1514</v>
      </c>
      <c r="F1256" s="1" t="s">
        <v>51</v>
      </c>
      <c r="G1256" s="40">
        <v>2</v>
      </c>
      <c r="H1256" s="40">
        <v>2</v>
      </c>
      <c r="I1256" s="60">
        <v>752.3</v>
      </c>
      <c r="J1256" s="60">
        <v>752.3</v>
      </c>
      <c r="K1256" s="127">
        <v>34</v>
      </c>
      <c r="L1256" s="49">
        <v>5354258.75</v>
      </c>
      <c r="M1256" s="49">
        <v>0</v>
      </c>
      <c r="N1256" s="49">
        <v>0</v>
      </c>
      <c r="O1256" s="49">
        <v>0</v>
      </c>
      <c r="P1256" s="49">
        <f t="shared" si="222"/>
        <v>5354258.75</v>
      </c>
      <c r="Q1256" s="49">
        <f t="shared" si="223"/>
        <v>7117.1856307324206</v>
      </c>
      <c r="R1256" s="49">
        <v>12392.77</v>
      </c>
      <c r="S1256" s="62">
        <v>43830</v>
      </c>
    </row>
    <row r="1257" spans="1:19" s="203" customFormat="1" ht="14.25" hidden="1" x14ac:dyDescent="0.25">
      <c r="A1257" s="48"/>
      <c r="B1257" s="168" t="s">
        <v>63</v>
      </c>
      <c r="C1257" s="168"/>
      <c r="D1257" s="48"/>
      <c r="E1257" s="100"/>
      <c r="F1257" s="48"/>
      <c r="G1257" s="48"/>
      <c r="H1257" s="48"/>
      <c r="I1257" s="48">
        <f t="shared" ref="I1257:K1257" si="225">SUM(I1249:I1256)</f>
        <v>4401.6000000000004</v>
      </c>
      <c r="J1257" s="48">
        <f t="shared" si="225"/>
        <v>4219.26</v>
      </c>
      <c r="K1257" s="42">
        <f t="shared" si="225"/>
        <v>186</v>
      </c>
      <c r="L1257" s="48">
        <f>SUM(L1249:L1256)</f>
        <v>15947257.390000001</v>
      </c>
      <c r="M1257" s="48">
        <f>SUM(M1249:M1256)</f>
        <v>0</v>
      </c>
      <c r="N1257" s="48">
        <f>ROUND(SUM(N1249:N1256),2)</f>
        <v>0</v>
      </c>
      <c r="O1257" s="48">
        <f>ROUND(SUM(O1249:O1256),2)</f>
        <v>209504.9</v>
      </c>
      <c r="P1257" s="48">
        <f>ROUND(SUM(P1249:P1256),2)</f>
        <v>15737752.49</v>
      </c>
      <c r="Q1257" s="48">
        <f t="shared" si="223"/>
        <v>3779.6337248711857</v>
      </c>
      <c r="R1257" s="48"/>
      <c r="S1257" s="48"/>
    </row>
    <row r="1258" spans="1:19" s="3" customFormat="1" hidden="1" x14ac:dyDescent="0.25">
      <c r="A1258" s="40"/>
      <c r="B1258" s="55" t="s">
        <v>89</v>
      </c>
      <c r="C1258" s="55"/>
      <c r="D1258" s="53"/>
      <c r="E1258" s="56"/>
      <c r="F1258" s="40"/>
      <c r="G1258" s="40"/>
      <c r="H1258" s="40"/>
      <c r="I1258" s="40"/>
      <c r="J1258" s="40"/>
      <c r="K1258" s="42"/>
      <c r="L1258" s="49"/>
      <c r="M1258" s="49"/>
      <c r="N1258" s="49"/>
      <c r="O1258" s="49"/>
      <c r="P1258" s="49"/>
      <c r="Q1258" s="49"/>
      <c r="R1258" s="49"/>
      <c r="S1258" s="40"/>
    </row>
    <row r="1259" spans="1:19" s="3" customFormat="1" hidden="1" x14ac:dyDescent="0.25">
      <c r="A1259" s="40">
        <v>13</v>
      </c>
      <c r="B1259" s="57" t="s">
        <v>830</v>
      </c>
      <c r="C1259" s="58">
        <v>1986</v>
      </c>
      <c r="D1259" s="40">
        <v>0</v>
      </c>
      <c r="E1259" s="59" t="s">
        <v>1514</v>
      </c>
      <c r="F1259" s="1" t="s">
        <v>51</v>
      </c>
      <c r="G1259" s="40">
        <v>2</v>
      </c>
      <c r="H1259" s="40">
        <v>3</v>
      </c>
      <c r="I1259" s="67">
        <v>754.03</v>
      </c>
      <c r="J1259" s="60">
        <v>682.13</v>
      </c>
      <c r="K1259" s="127">
        <v>24</v>
      </c>
      <c r="L1259" s="39">
        <v>3858431.23</v>
      </c>
      <c r="M1259" s="49">
        <v>0</v>
      </c>
      <c r="N1259" s="49">
        <v>0</v>
      </c>
      <c r="O1259" s="49">
        <v>0</v>
      </c>
      <c r="P1259" s="49">
        <f>L1259-(M1259+N1259+O1259)</f>
        <v>3858431.23</v>
      </c>
      <c r="Q1259" s="49">
        <f>L1259/J1259</f>
        <v>5656.4455895503788</v>
      </c>
      <c r="R1259" s="49">
        <v>12392.77</v>
      </c>
      <c r="S1259" s="62">
        <v>43830</v>
      </c>
    </row>
    <row r="1260" spans="1:19" s="3" customFormat="1" hidden="1" x14ac:dyDescent="0.25">
      <c r="A1260" s="40">
        <v>14</v>
      </c>
      <c r="B1260" s="57" t="s">
        <v>831</v>
      </c>
      <c r="C1260" s="58">
        <v>1981</v>
      </c>
      <c r="D1260" s="40">
        <v>2012</v>
      </c>
      <c r="E1260" s="59" t="s">
        <v>1514</v>
      </c>
      <c r="F1260" s="1" t="s">
        <v>51</v>
      </c>
      <c r="G1260" s="40">
        <v>2</v>
      </c>
      <c r="H1260" s="40">
        <v>3</v>
      </c>
      <c r="I1260" s="67">
        <v>777.45</v>
      </c>
      <c r="J1260" s="60">
        <v>705.55</v>
      </c>
      <c r="K1260" s="127">
        <v>33</v>
      </c>
      <c r="L1260" s="39">
        <v>1295509.8999999999</v>
      </c>
      <c r="M1260" s="49">
        <v>0</v>
      </c>
      <c r="N1260" s="49">
        <v>0</v>
      </c>
      <c r="O1260" s="49">
        <v>0</v>
      </c>
      <c r="P1260" s="49">
        <f>L1260-(M1260+N1260+O1260)</f>
        <v>1295509.8999999999</v>
      </c>
      <c r="Q1260" s="49">
        <f>L1260/J1260</f>
        <v>1836.1702218127703</v>
      </c>
      <c r="R1260" s="49">
        <v>12392.77</v>
      </c>
      <c r="S1260" s="62">
        <v>43830</v>
      </c>
    </row>
    <row r="1261" spans="1:19" s="3" customFormat="1" hidden="1" x14ac:dyDescent="0.25">
      <c r="A1261" s="40">
        <v>15</v>
      </c>
      <c r="B1261" s="57" t="s">
        <v>832</v>
      </c>
      <c r="C1261" s="58">
        <v>1985</v>
      </c>
      <c r="D1261" s="40">
        <v>0</v>
      </c>
      <c r="E1261" s="59" t="s">
        <v>1514</v>
      </c>
      <c r="F1261" s="1" t="s">
        <v>28</v>
      </c>
      <c r="G1261" s="40">
        <v>2</v>
      </c>
      <c r="H1261" s="40">
        <v>2</v>
      </c>
      <c r="I1261" s="67">
        <v>562.9</v>
      </c>
      <c r="J1261" s="60">
        <v>562.9</v>
      </c>
      <c r="K1261" s="127">
        <v>16</v>
      </c>
      <c r="L1261" s="39">
        <v>3154371.04</v>
      </c>
      <c r="M1261" s="49">
        <v>0</v>
      </c>
      <c r="N1261" s="49">
        <v>0</v>
      </c>
      <c r="O1261" s="49">
        <v>0</v>
      </c>
      <c r="P1261" s="49">
        <f>L1261-(M1261+N1261+O1261)</f>
        <v>3154371.04</v>
      </c>
      <c r="Q1261" s="49">
        <f>L1261/J1261</f>
        <v>5603.7858234144614</v>
      </c>
      <c r="R1261" s="49">
        <v>17192.509999999998</v>
      </c>
      <c r="S1261" s="62">
        <v>43830</v>
      </c>
    </row>
    <row r="1262" spans="1:19" s="3" customFormat="1" hidden="1" x14ac:dyDescent="0.25">
      <c r="A1262" s="40">
        <v>16</v>
      </c>
      <c r="B1262" s="57" t="s">
        <v>833</v>
      </c>
      <c r="C1262" s="58">
        <v>1985</v>
      </c>
      <c r="D1262" s="40">
        <v>0</v>
      </c>
      <c r="E1262" s="59" t="s">
        <v>1514</v>
      </c>
      <c r="F1262" s="1" t="s">
        <v>28</v>
      </c>
      <c r="G1262" s="40">
        <v>2</v>
      </c>
      <c r="H1262" s="40">
        <v>2</v>
      </c>
      <c r="I1262" s="67">
        <v>1040.19</v>
      </c>
      <c r="J1262" s="60">
        <v>620.19000000000005</v>
      </c>
      <c r="K1262" s="127">
        <v>21</v>
      </c>
      <c r="L1262" s="39">
        <v>3626007.93</v>
      </c>
      <c r="M1262" s="49">
        <v>0</v>
      </c>
      <c r="N1262" s="49">
        <f t="shared" ref="N1262" si="226">ROUND(L1262*10%,2)</f>
        <v>362600.79</v>
      </c>
      <c r="O1262" s="49">
        <v>0</v>
      </c>
      <c r="P1262" s="49">
        <f>L1262-(M1262+N1262+O1262)</f>
        <v>3263407.14</v>
      </c>
      <c r="Q1262" s="49">
        <f>L1262/J1262</f>
        <v>5846.6081845885938</v>
      </c>
      <c r="R1262" s="49">
        <v>17192.509999999998</v>
      </c>
      <c r="S1262" s="62">
        <v>43830</v>
      </c>
    </row>
    <row r="1263" spans="1:19" s="3" customFormat="1" hidden="1" x14ac:dyDescent="0.25">
      <c r="A1263" s="40"/>
      <c r="B1263" s="9" t="s">
        <v>88</v>
      </c>
      <c r="C1263" s="9"/>
      <c r="D1263" s="160"/>
      <c r="E1263" s="137"/>
      <c r="F1263" s="40"/>
      <c r="G1263" s="69"/>
      <c r="H1263" s="69"/>
      <c r="I1263" s="80">
        <f>ROUND(SUM(I1259:I1262),2)</f>
        <v>3134.57</v>
      </c>
      <c r="J1263" s="80">
        <f t="shared" ref="J1263:P1263" si="227">ROUND(SUM(J1259:J1262),2)</f>
        <v>2570.77</v>
      </c>
      <c r="K1263" s="42">
        <f t="shared" si="227"/>
        <v>94</v>
      </c>
      <c r="L1263" s="80">
        <f>ROUND(SUM(L1259:L1262),2)</f>
        <v>11934320.1</v>
      </c>
      <c r="M1263" s="80">
        <f t="shared" si="227"/>
        <v>0</v>
      </c>
      <c r="N1263" s="80">
        <f t="shared" si="227"/>
        <v>362600.79</v>
      </c>
      <c r="O1263" s="80">
        <f t="shared" si="227"/>
        <v>0</v>
      </c>
      <c r="P1263" s="80">
        <f t="shared" si="227"/>
        <v>11571719.310000001</v>
      </c>
      <c r="Q1263" s="48">
        <f>L1263/J1263</f>
        <v>4642.3134313843711</v>
      </c>
      <c r="R1263" s="49"/>
      <c r="S1263" s="169"/>
    </row>
    <row r="1264" spans="1:19" s="3" customFormat="1" hidden="1" x14ac:dyDescent="0.25">
      <c r="A1264" s="40"/>
      <c r="B1264" s="50" t="s">
        <v>509</v>
      </c>
      <c r="C1264" s="52"/>
      <c r="D1264" s="40"/>
      <c r="E1264" s="41"/>
      <c r="F1264" s="40"/>
      <c r="G1264" s="40"/>
      <c r="H1264" s="40"/>
      <c r="I1264" s="40"/>
      <c r="J1264" s="40"/>
      <c r="K1264" s="42"/>
      <c r="L1264" s="49"/>
      <c r="M1264" s="49"/>
      <c r="N1264" s="49"/>
      <c r="O1264" s="49"/>
      <c r="P1264" s="49"/>
      <c r="Q1264" s="49"/>
      <c r="R1264" s="49"/>
      <c r="S1264" s="40"/>
    </row>
    <row r="1265" spans="1:19" s="3" customFormat="1" hidden="1" x14ac:dyDescent="0.25">
      <c r="A1265" s="40">
        <v>17</v>
      </c>
      <c r="B1265" s="57" t="s">
        <v>1261</v>
      </c>
      <c r="C1265" s="58">
        <v>1994</v>
      </c>
      <c r="D1265" s="40">
        <v>0</v>
      </c>
      <c r="E1265" s="59" t="s">
        <v>1514</v>
      </c>
      <c r="F1265" s="1" t="s">
        <v>66</v>
      </c>
      <c r="G1265" s="40">
        <v>9</v>
      </c>
      <c r="H1265" s="40">
        <v>3</v>
      </c>
      <c r="I1265" s="60">
        <v>6378</v>
      </c>
      <c r="J1265" s="60">
        <v>5807.2</v>
      </c>
      <c r="K1265" s="127">
        <v>370</v>
      </c>
      <c r="L1265" s="49">
        <v>9167901.9499999993</v>
      </c>
      <c r="M1265" s="49">
        <v>0</v>
      </c>
      <c r="N1265" s="49">
        <f>ROUND(L1265*10%,2)</f>
        <v>916790.2</v>
      </c>
      <c r="O1265" s="126">
        <f>ROUND(L1265*4.5%,2)</f>
        <v>412555.59</v>
      </c>
      <c r="P1265" s="49">
        <f t="shared" ref="P1265:P1292" si="228">L1265-(M1265+N1265+O1265)</f>
        <v>7838556.1599999992</v>
      </c>
      <c r="Q1265" s="49">
        <f t="shared" ref="Q1265:Q1292" si="229">L1265/J1265</f>
        <v>1578.7129683840749</v>
      </c>
      <c r="R1265" s="49">
        <v>20727.88</v>
      </c>
      <c r="S1265" s="62">
        <v>43830</v>
      </c>
    </row>
    <row r="1266" spans="1:19" s="3" customFormat="1" hidden="1" x14ac:dyDescent="0.25">
      <c r="A1266" s="40">
        <v>18</v>
      </c>
      <c r="B1266" s="57" t="s">
        <v>834</v>
      </c>
      <c r="C1266" s="58">
        <v>1984</v>
      </c>
      <c r="D1266" s="40">
        <v>0</v>
      </c>
      <c r="E1266" s="59" t="s">
        <v>1514</v>
      </c>
      <c r="F1266" s="1" t="s">
        <v>66</v>
      </c>
      <c r="G1266" s="40">
        <v>5</v>
      </c>
      <c r="H1266" s="40">
        <v>5</v>
      </c>
      <c r="I1266" s="60">
        <v>3892.1</v>
      </c>
      <c r="J1266" s="60">
        <v>3412.5</v>
      </c>
      <c r="K1266" s="127">
        <v>192</v>
      </c>
      <c r="L1266" s="49">
        <v>15737134.18</v>
      </c>
      <c r="M1266" s="49">
        <v>0</v>
      </c>
      <c r="N1266" s="49">
        <f>ROUND(L1266*10%,2)</f>
        <v>1573713.42</v>
      </c>
      <c r="O1266" s="126">
        <f>ROUND(L1266*4.5%,2)</f>
        <v>708171.04</v>
      </c>
      <c r="P1266" s="49">
        <f t="shared" si="228"/>
        <v>13455249.719999999</v>
      </c>
      <c r="Q1266" s="49">
        <f t="shared" si="229"/>
        <v>4611.6144117216118</v>
      </c>
      <c r="R1266" s="49">
        <v>18763.55</v>
      </c>
      <c r="S1266" s="62">
        <v>43830</v>
      </c>
    </row>
    <row r="1267" spans="1:19" s="3" customFormat="1" hidden="1" x14ac:dyDescent="0.25">
      <c r="A1267" s="40">
        <v>19</v>
      </c>
      <c r="B1267" s="57" t="s">
        <v>835</v>
      </c>
      <c r="C1267" s="58">
        <v>1984</v>
      </c>
      <c r="D1267" s="40">
        <v>0</v>
      </c>
      <c r="E1267" s="59" t="s">
        <v>1514</v>
      </c>
      <c r="F1267" s="1" t="s">
        <v>66</v>
      </c>
      <c r="G1267" s="40">
        <v>5</v>
      </c>
      <c r="H1267" s="40">
        <v>2</v>
      </c>
      <c r="I1267" s="60">
        <v>1658.3</v>
      </c>
      <c r="J1267" s="60">
        <v>1467.6</v>
      </c>
      <c r="K1267" s="127">
        <v>105</v>
      </c>
      <c r="L1267" s="39">
        <v>11648691.060000001</v>
      </c>
      <c r="M1267" s="49">
        <v>0</v>
      </c>
      <c r="N1267" s="49">
        <f>ROUND(L1267*10%,2)</f>
        <v>1164869.1100000001</v>
      </c>
      <c r="O1267" s="126">
        <f t="shared" ref="O1267:O1292" si="230">ROUND(L1267*4.5%,2)</f>
        <v>524191.1</v>
      </c>
      <c r="P1267" s="49">
        <f t="shared" si="228"/>
        <v>9959630.8500000015</v>
      </c>
      <c r="Q1267" s="49">
        <f t="shared" si="229"/>
        <v>7937.2383892068692</v>
      </c>
      <c r="R1267" s="49">
        <v>18763.55</v>
      </c>
      <c r="S1267" s="62">
        <v>43830</v>
      </c>
    </row>
    <row r="1268" spans="1:19" s="3" customFormat="1" hidden="1" x14ac:dyDescent="0.25">
      <c r="A1268" s="40">
        <v>20</v>
      </c>
      <c r="B1268" s="57" t="s">
        <v>836</v>
      </c>
      <c r="C1268" s="58">
        <v>1985</v>
      </c>
      <c r="D1268" s="40">
        <v>0</v>
      </c>
      <c r="E1268" s="59" t="s">
        <v>1514</v>
      </c>
      <c r="F1268" s="1" t="s">
        <v>66</v>
      </c>
      <c r="G1268" s="40">
        <v>5</v>
      </c>
      <c r="H1268" s="40">
        <v>5</v>
      </c>
      <c r="I1268" s="60">
        <v>4139.8</v>
      </c>
      <c r="J1268" s="60">
        <v>3666.4</v>
      </c>
      <c r="K1268" s="127">
        <v>228</v>
      </c>
      <c r="L1268" s="39">
        <v>13569115.49</v>
      </c>
      <c r="M1268" s="49">
        <v>0</v>
      </c>
      <c r="N1268" s="49">
        <f>ROUND(L1268*10%,2)</f>
        <v>1356911.55</v>
      </c>
      <c r="O1268" s="126">
        <f t="shared" si="230"/>
        <v>610610.19999999995</v>
      </c>
      <c r="P1268" s="49">
        <f t="shared" si="228"/>
        <v>11601593.74</v>
      </c>
      <c r="Q1268" s="49">
        <f t="shared" si="229"/>
        <v>3700.9370199650884</v>
      </c>
      <c r="R1268" s="49">
        <v>18763.55</v>
      </c>
      <c r="S1268" s="62">
        <v>43830</v>
      </c>
    </row>
    <row r="1269" spans="1:19" s="3" customFormat="1" hidden="1" x14ac:dyDescent="0.25">
      <c r="A1269" s="40">
        <v>21</v>
      </c>
      <c r="B1269" s="57" t="s">
        <v>526</v>
      </c>
      <c r="C1269" s="58">
        <v>1990</v>
      </c>
      <c r="D1269" s="40">
        <v>0</v>
      </c>
      <c r="E1269" s="59" t="s">
        <v>1514</v>
      </c>
      <c r="F1269" s="1" t="s">
        <v>66</v>
      </c>
      <c r="G1269" s="40">
        <v>9</v>
      </c>
      <c r="H1269" s="40">
        <v>3</v>
      </c>
      <c r="I1269" s="60">
        <v>6261.4</v>
      </c>
      <c r="J1269" s="60">
        <v>5804.6</v>
      </c>
      <c r="K1269" s="127">
        <v>324</v>
      </c>
      <c r="L1269" s="49">
        <v>9167901.9499999993</v>
      </c>
      <c r="M1269" s="49">
        <v>0</v>
      </c>
      <c r="N1269" s="49">
        <v>0</v>
      </c>
      <c r="O1269" s="126">
        <f t="shared" si="230"/>
        <v>412555.59</v>
      </c>
      <c r="P1269" s="49">
        <f t="shared" si="228"/>
        <v>8755346.3599999994</v>
      </c>
      <c r="Q1269" s="49">
        <f t="shared" si="229"/>
        <v>1579.4201064672843</v>
      </c>
      <c r="R1269" s="49">
        <v>20727.88</v>
      </c>
      <c r="S1269" s="62">
        <v>43830</v>
      </c>
    </row>
    <row r="1270" spans="1:19" s="3" customFormat="1" hidden="1" x14ac:dyDescent="0.25">
      <c r="A1270" s="40">
        <v>22</v>
      </c>
      <c r="B1270" s="57" t="s">
        <v>837</v>
      </c>
      <c r="C1270" s="58">
        <v>1984</v>
      </c>
      <c r="D1270" s="40">
        <v>0</v>
      </c>
      <c r="E1270" s="59" t="s">
        <v>1514</v>
      </c>
      <c r="F1270" s="1" t="s">
        <v>66</v>
      </c>
      <c r="G1270" s="40">
        <v>5</v>
      </c>
      <c r="H1270" s="40">
        <v>5</v>
      </c>
      <c r="I1270" s="60">
        <v>3793.3</v>
      </c>
      <c r="J1270" s="60">
        <v>3393.8</v>
      </c>
      <c r="K1270" s="127">
        <v>228</v>
      </c>
      <c r="L1270" s="49">
        <v>10897716.470000001</v>
      </c>
      <c r="M1270" s="49">
        <v>0</v>
      </c>
      <c r="N1270" s="49">
        <f t="shared" ref="N1270:N1276" si="231">ROUND(L1270*10%,2)</f>
        <v>1089771.6499999999</v>
      </c>
      <c r="O1270" s="126">
        <f t="shared" si="230"/>
        <v>490397.24</v>
      </c>
      <c r="P1270" s="49">
        <f t="shared" si="228"/>
        <v>9317547.5800000001</v>
      </c>
      <c r="Q1270" s="49">
        <f t="shared" si="229"/>
        <v>3211.0662001296482</v>
      </c>
      <c r="R1270" s="49">
        <v>18763.55</v>
      </c>
      <c r="S1270" s="62">
        <v>43830</v>
      </c>
    </row>
    <row r="1271" spans="1:19" s="3" customFormat="1" hidden="1" x14ac:dyDescent="0.25">
      <c r="A1271" s="40">
        <v>23</v>
      </c>
      <c r="B1271" s="57" t="s">
        <v>838</v>
      </c>
      <c r="C1271" s="58">
        <v>1984</v>
      </c>
      <c r="D1271" s="40">
        <v>0</v>
      </c>
      <c r="E1271" s="59" t="s">
        <v>1514</v>
      </c>
      <c r="F1271" s="1" t="s">
        <v>66</v>
      </c>
      <c r="G1271" s="40">
        <v>9</v>
      </c>
      <c r="H1271" s="40">
        <v>3</v>
      </c>
      <c r="I1271" s="60">
        <v>8732.2000000000007</v>
      </c>
      <c r="J1271" s="60">
        <v>5913.6</v>
      </c>
      <c r="K1271" s="127">
        <v>273</v>
      </c>
      <c r="L1271" s="49">
        <v>8097755.3200000003</v>
      </c>
      <c r="M1271" s="49">
        <v>0</v>
      </c>
      <c r="N1271" s="49">
        <f t="shared" si="231"/>
        <v>809775.53</v>
      </c>
      <c r="O1271" s="126">
        <f t="shared" si="230"/>
        <v>364398.99</v>
      </c>
      <c r="P1271" s="49">
        <f t="shared" si="228"/>
        <v>6923580.8000000007</v>
      </c>
      <c r="Q1271" s="49">
        <f t="shared" si="229"/>
        <v>1369.3444466991341</v>
      </c>
      <c r="R1271" s="49">
        <v>20727.88</v>
      </c>
      <c r="S1271" s="62">
        <v>43830</v>
      </c>
    </row>
    <row r="1272" spans="1:19" s="3" customFormat="1" hidden="1" x14ac:dyDescent="0.25">
      <c r="A1272" s="40">
        <v>24</v>
      </c>
      <c r="B1272" s="57" t="s">
        <v>224</v>
      </c>
      <c r="C1272" s="58">
        <v>1984</v>
      </c>
      <c r="D1272" s="40">
        <v>0</v>
      </c>
      <c r="E1272" s="59" t="s">
        <v>1514</v>
      </c>
      <c r="F1272" s="1" t="s">
        <v>66</v>
      </c>
      <c r="G1272" s="40">
        <v>5</v>
      </c>
      <c r="H1272" s="40">
        <v>4</v>
      </c>
      <c r="I1272" s="60">
        <v>3855.55</v>
      </c>
      <c r="J1272" s="60">
        <v>3383.55</v>
      </c>
      <c r="K1272" s="127">
        <v>149</v>
      </c>
      <c r="L1272" s="49">
        <v>23756006.27</v>
      </c>
      <c r="M1272" s="49">
        <v>0</v>
      </c>
      <c r="N1272" s="49">
        <f t="shared" si="231"/>
        <v>2375600.63</v>
      </c>
      <c r="O1272" s="126">
        <f t="shared" si="230"/>
        <v>1069020.28</v>
      </c>
      <c r="P1272" s="49">
        <f t="shared" si="228"/>
        <v>20311385.359999999</v>
      </c>
      <c r="Q1272" s="49">
        <f t="shared" si="229"/>
        <v>7021.030063099407</v>
      </c>
      <c r="R1272" s="49">
        <v>18763.55</v>
      </c>
      <c r="S1272" s="62">
        <v>43830</v>
      </c>
    </row>
    <row r="1273" spans="1:19" s="3" customFormat="1" hidden="1" x14ac:dyDescent="0.25">
      <c r="A1273" s="40">
        <v>25</v>
      </c>
      <c r="B1273" s="57" t="s">
        <v>228</v>
      </c>
      <c r="C1273" s="58">
        <v>1984</v>
      </c>
      <c r="D1273" s="40">
        <v>2010</v>
      </c>
      <c r="E1273" s="59" t="s">
        <v>1514</v>
      </c>
      <c r="F1273" s="1" t="s">
        <v>66</v>
      </c>
      <c r="G1273" s="40">
        <v>9</v>
      </c>
      <c r="H1273" s="40">
        <v>5</v>
      </c>
      <c r="I1273" s="60">
        <v>10785</v>
      </c>
      <c r="J1273" s="60">
        <v>9921.2999999999993</v>
      </c>
      <c r="K1273" s="127">
        <v>555</v>
      </c>
      <c r="L1273" s="49">
        <v>29920430.719999999</v>
      </c>
      <c r="M1273" s="49">
        <v>0</v>
      </c>
      <c r="N1273" s="49">
        <f t="shared" si="231"/>
        <v>2992043.07</v>
      </c>
      <c r="O1273" s="126">
        <f t="shared" si="230"/>
        <v>1346419.38</v>
      </c>
      <c r="P1273" s="49">
        <f t="shared" si="228"/>
        <v>25581968.27</v>
      </c>
      <c r="Q1273" s="49">
        <f t="shared" si="229"/>
        <v>3015.7772388699063</v>
      </c>
      <c r="R1273" s="49">
        <v>20727.88</v>
      </c>
      <c r="S1273" s="62">
        <v>43830</v>
      </c>
    </row>
    <row r="1274" spans="1:19" s="3" customFormat="1" hidden="1" x14ac:dyDescent="0.25">
      <c r="A1274" s="40">
        <v>26</v>
      </c>
      <c r="B1274" s="57" t="s">
        <v>659</v>
      </c>
      <c r="C1274" s="58">
        <v>1985</v>
      </c>
      <c r="D1274" s="40">
        <v>0</v>
      </c>
      <c r="E1274" s="59" t="s">
        <v>1514</v>
      </c>
      <c r="F1274" s="1" t="s">
        <v>66</v>
      </c>
      <c r="G1274" s="40">
        <v>5</v>
      </c>
      <c r="H1274" s="40">
        <v>4</v>
      </c>
      <c r="I1274" s="60">
        <v>3916.2</v>
      </c>
      <c r="J1274" s="60">
        <v>3324.9</v>
      </c>
      <c r="K1274" s="127">
        <v>178</v>
      </c>
      <c r="L1274" s="49">
        <v>8208674.21</v>
      </c>
      <c r="M1274" s="49">
        <v>0</v>
      </c>
      <c r="N1274" s="49">
        <f t="shared" si="231"/>
        <v>820867.42</v>
      </c>
      <c r="O1274" s="126">
        <f t="shared" si="230"/>
        <v>369390.34</v>
      </c>
      <c r="P1274" s="49">
        <f t="shared" si="228"/>
        <v>7018416.4500000002</v>
      </c>
      <c r="Q1274" s="49">
        <f t="shared" si="229"/>
        <v>2468.848449577431</v>
      </c>
      <c r="R1274" s="49">
        <v>18763.55</v>
      </c>
      <c r="S1274" s="62">
        <v>43830</v>
      </c>
    </row>
    <row r="1275" spans="1:19" s="3" customFormat="1" hidden="1" x14ac:dyDescent="0.25">
      <c r="A1275" s="40">
        <v>27</v>
      </c>
      <c r="B1275" s="57" t="s">
        <v>235</v>
      </c>
      <c r="C1275" s="58">
        <v>1983</v>
      </c>
      <c r="D1275" s="40">
        <v>0</v>
      </c>
      <c r="E1275" s="59" t="s">
        <v>1514</v>
      </c>
      <c r="F1275" s="1" t="s">
        <v>66</v>
      </c>
      <c r="G1275" s="40">
        <v>5</v>
      </c>
      <c r="H1275" s="40">
        <v>4</v>
      </c>
      <c r="I1275" s="60">
        <v>3657.5</v>
      </c>
      <c r="J1275" s="60">
        <v>3348.2</v>
      </c>
      <c r="K1275" s="127">
        <v>180</v>
      </c>
      <c r="L1275" s="49">
        <v>10488094.880000001</v>
      </c>
      <c r="M1275" s="49">
        <v>0</v>
      </c>
      <c r="N1275" s="49">
        <f t="shared" si="231"/>
        <v>1048809.49</v>
      </c>
      <c r="O1275" s="126">
        <f t="shared" si="230"/>
        <v>471964.27</v>
      </c>
      <c r="P1275" s="49">
        <f t="shared" si="228"/>
        <v>8967321.120000001</v>
      </c>
      <c r="Q1275" s="49">
        <f t="shared" si="229"/>
        <v>3132.4577026461984</v>
      </c>
      <c r="R1275" s="49">
        <v>18763.55</v>
      </c>
      <c r="S1275" s="62">
        <v>43830</v>
      </c>
    </row>
    <row r="1276" spans="1:19" s="3" customFormat="1" hidden="1" x14ac:dyDescent="0.25">
      <c r="A1276" s="40">
        <v>28</v>
      </c>
      <c r="B1276" s="57" t="s">
        <v>839</v>
      </c>
      <c r="C1276" s="58">
        <v>1984</v>
      </c>
      <c r="D1276" s="40">
        <v>0</v>
      </c>
      <c r="E1276" s="59" t="s">
        <v>1514</v>
      </c>
      <c r="F1276" s="1" t="s">
        <v>66</v>
      </c>
      <c r="G1276" s="40">
        <v>5</v>
      </c>
      <c r="H1276" s="40">
        <v>4</v>
      </c>
      <c r="I1276" s="60">
        <v>3847.91</v>
      </c>
      <c r="J1276" s="60">
        <v>3373.95</v>
      </c>
      <c r="K1276" s="127">
        <v>208</v>
      </c>
      <c r="L1276" s="49">
        <v>14199565.6</v>
      </c>
      <c r="M1276" s="49">
        <v>0</v>
      </c>
      <c r="N1276" s="49">
        <f t="shared" si="231"/>
        <v>1419956.56</v>
      </c>
      <c r="O1276" s="126">
        <f t="shared" si="230"/>
        <v>638980.44999999995</v>
      </c>
      <c r="P1276" s="49">
        <f t="shared" si="228"/>
        <v>12140628.59</v>
      </c>
      <c r="Q1276" s="49">
        <f t="shared" si="229"/>
        <v>4208.588034796011</v>
      </c>
      <c r="R1276" s="49">
        <v>18763.55</v>
      </c>
      <c r="S1276" s="62">
        <v>43830</v>
      </c>
    </row>
    <row r="1277" spans="1:19" s="3" customFormat="1" hidden="1" x14ac:dyDescent="0.25">
      <c r="A1277" s="40">
        <v>29</v>
      </c>
      <c r="B1277" s="57" t="s">
        <v>660</v>
      </c>
      <c r="C1277" s="58">
        <v>1983</v>
      </c>
      <c r="D1277" s="40">
        <v>0</v>
      </c>
      <c r="E1277" s="59" t="s">
        <v>1514</v>
      </c>
      <c r="F1277" s="1" t="s">
        <v>28</v>
      </c>
      <c r="G1277" s="40">
        <v>5</v>
      </c>
      <c r="H1277" s="40">
        <v>5</v>
      </c>
      <c r="I1277" s="60">
        <v>3566.8</v>
      </c>
      <c r="J1277" s="60">
        <v>3375.7</v>
      </c>
      <c r="K1277" s="127">
        <v>173</v>
      </c>
      <c r="L1277" s="49">
        <v>13930527.48</v>
      </c>
      <c r="M1277" s="49">
        <v>0</v>
      </c>
      <c r="N1277" s="49">
        <v>0</v>
      </c>
      <c r="O1277" s="126">
        <f t="shared" si="230"/>
        <v>626873.74</v>
      </c>
      <c r="P1277" s="49">
        <f t="shared" si="228"/>
        <v>13303653.74</v>
      </c>
      <c r="Q1277" s="49">
        <f t="shared" si="229"/>
        <v>4126.7077880143379</v>
      </c>
      <c r="R1277" s="49">
        <v>17192.509999999998</v>
      </c>
      <c r="S1277" s="62">
        <v>43830</v>
      </c>
    </row>
    <row r="1278" spans="1:19" s="3" customFormat="1" hidden="1" x14ac:dyDescent="0.25">
      <c r="A1278" s="40">
        <v>30</v>
      </c>
      <c r="B1278" s="57" t="s">
        <v>517</v>
      </c>
      <c r="C1278" s="58">
        <v>1984</v>
      </c>
      <c r="D1278" s="40">
        <v>0</v>
      </c>
      <c r="E1278" s="59" t="s">
        <v>1514</v>
      </c>
      <c r="F1278" s="1" t="s">
        <v>66</v>
      </c>
      <c r="G1278" s="40">
        <v>5</v>
      </c>
      <c r="H1278" s="40">
        <v>4</v>
      </c>
      <c r="I1278" s="60">
        <v>3803.7</v>
      </c>
      <c r="J1278" s="60">
        <v>3332</v>
      </c>
      <c r="K1278" s="127">
        <v>140</v>
      </c>
      <c r="L1278" s="49">
        <v>18144818.050000001</v>
      </c>
      <c r="M1278" s="49">
        <v>0</v>
      </c>
      <c r="N1278" s="49">
        <f t="shared" ref="N1278:N1285" si="232">ROUND(L1278*10%,2)</f>
        <v>1814481.81</v>
      </c>
      <c r="O1278" s="126">
        <f t="shared" si="230"/>
        <v>816516.81</v>
      </c>
      <c r="P1278" s="49">
        <f t="shared" si="228"/>
        <v>15513819.43</v>
      </c>
      <c r="Q1278" s="49">
        <f t="shared" si="229"/>
        <v>5445.6236644657865</v>
      </c>
      <c r="R1278" s="49">
        <v>17870.05</v>
      </c>
      <c r="S1278" s="62">
        <v>43465</v>
      </c>
    </row>
    <row r="1279" spans="1:19" s="3" customFormat="1" hidden="1" x14ac:dyDescent="0.25">
      <c r="A1279" s="40">
        <v>31</v>
      </c>
      <c r="B1279" s="57" t="s">
        <v>319</v>
      </c>
      <c r="C1279" s="58">
        <v>1983</v>
      </c>
      <c r="D1279" s="61">
        <v>0</v>
      </c>
      <c r="E1279" s="59" t="s">
        <v>1514</v>
      </c>
      <c r="F1279" s="1" t="s">
        <v>66</v>
      </c>
      <c r="G1279" s="40">
        <v>5</v>
      </c>
      <c r="H1279" s="40">
        <v>5</v>
      </c>
      <c r="I1279" s="60">
        <v>3530.8</v>
      </c>
      <c r="J1279" s="60">
        <v>3343</v>
      </c>
      <c r="K1279" s="127">
        <v>190</v>
      </c>
      <c r="L1279" s="49">
        <v>10734273.199999999</v>
      </c>
      <c r="M1279" s="49">
        <v>0</v>
      </c>
      <c r="N1279" s="49">
        <f t="shared" si="232"/>
        <v>1073427.32</v>
      </c>
      <c r="O1279" s="126">
        <f t="shared" si="230"/>
        <v>483042.29</v>
      </c>
      <c r="P1279" s="49">
        <f t="shared" si="228"/>
        <v>9177803.5899999999</v>
      </c>
      <c r="Q1279" s="49">
        <f t="shared" si="229"/>
        <v>3210.9701465749326</v>
      </c>
      <c r="R1279" s="49">
        <v>18763.55</v>
      </c>
      <c r="S1279" s="62">
        <v>43830</v>
      </c>
    </row>
    <row r="1280" spans="1:19" s="3" customFormat="1" hidden="1" x14ac:dyDescent="0.25">
      <c r="A1280" s="40">
        <v>32</v>
      </c>
      <c r="B1280" s="57" t="s">
        <v>1277</v>
      </c>
      <c r="C1280" s="58">
        <v>1994</v>
      </c>
      <c r="D1280" s="61">
        <v>0</v>
      </c>
      <c r="E1280" s="59" t="s">
        <v>1514</v>
      </c>
      <c r="F1280" s="1" t="s">
        <v>66</v>
      </c>
      <c r="G1280" s="40">
        <v>3</v>
      </c>
      <c r="H1280" s="40">
        <v>1</v>
      </c>
      <c r="I1280" s="60">
        <v>1492.8</v>
      </c>
      <c r="J1280" s="60">
        <v>1203.2</v>
      </c>
      <c r="K1280" s="127">
        <v>110</v>
      </c>
      <c r="L1280" s="49">
        <v>4455928.17</v>
      </c>
      <c r="M1280" s="49">
        <v>0</v>
      </c>
      <c r="N1280" s="49">
        <f t="shared" si="232"/>
        <v>445592.82</v>
      </c>
      <c r="O1280" s="126">
        <f t="shared" si="230"/>
        <v>200516.77</v>
      </c>
      <c r="P1280" s="49">
        <f t="shared" si="228"/>
        <v>3809818.58</v>
      </c>
      <c r="Q1280" s="49">
        <f t="shared" si="229"/>
        <v>3703.3977476728724</v>
      </c>
      <c r="R1280" s="49">
        <v>18763.55</v>
      </c>
      <c r="S1280" s="62">
        <v>43830</v>
      </c>
    </row>
    <row r="1281" spans="1:19" s="3" customFormat="1" hidden="1" x14ac:dyDescent="0.25">
      <c r="A1281" s="40">
        <v>33</v>
      </c>
      <c r="B1281" s="57" t="s">
        <v>1278</v>
      </c>
      <c r="C1281" s="58">
        <v>1994</v>
      </c>
      <c r="D1281" s="61">
        <v>0</v>
      </c>
      <c r="E1281" s="59" t="s">
        <v>1514</v>
      </c>
      <c r="F1281" s="1" t="s">
        <v>66</v>
      </c>
      <c r="G1281" s="40">
        <v>3</v>
      </c>
      <c r="H1281" s="40">
        <v>1</v>
      </c>
      <c r="I1281" s="60">
        <v>1732.4</v>
      </c>
      <c r="J1281" s="60">
        <v>1204</v>
      </c>
      <c r="K1281" s="127">
        <v>98</v>
      </c>
      <c r="L1281" s="49">
        <v>4455928.17</v>
      </c>
      <c r="M1281" s="49">
        <v>0</v>
      </c>
      <c r="N1281" s="49">
        <f t="shared" si="232"/>
        <v>445592.82</v>
      </c>
      <c r="O1281" s="126">
        <f t="shared" si="230"/>
        <v>200516.77</v>
      </c>
      <c r="P1281" s="49">
        <f t="shared" si="228"/>
        <v>3809818.58</v>
      </c>
      <c r="Q1281" s="49">
        <f t="shared" si="229"/>
        <v>3700.9370182724251</v>
      </c>
      <c r="R1281" s="49">
        <v>18763.55</v>
      </c>
      <c r="S1281" s="62">
        <v>43830</v>
      </c>
    </row>
    <row r="1282" spans="1:19" s="3" customFormat="1" hidden="1" x14ac:dyDescent="0.25">
      <c r="A1282" s="40">
        <v>34</v>
      </c>
      <c r="B1282" s="57" t="s">
        <v>1279</v>
      </c>
      <c r="C1282" s="58">
        <v>1994</v>
      </c>
      <c r="D1282" s="61">
        <v>0</v>
      </c>
      <c r="E1282" s="59" t="s">
        <v>1514</v>
      </c>
      <c r="F1282" s="1" t="s">
        <v>66</v>
      </c>
      <c r="G1282" s="40">
        <v>3</v>
      </c>
      <c r="H1282" s="40">
        <v>1</v>
      </c>
      <c r="I1282" s="60">
        <v>1714.8</v>
      </c>
      <c r="J1282" s="60">
        <v>1206.4000000000001</v>
      </c>
      <c r="K1282" s="127">
        <v>96</v>
      </c>
      <c r="L1282" s="49">
        <v>4464810.42</v>
      </c>
      <c r="M1282" s="49">
        <v>0</v>
      </c>
      <c r="N1282" s="49">
        <f t="shared" si="232"/>
        <v>446481.04</v>
      </c>
      <c r="O1282" s="126">
        <f t="shared" si="230"/>
        <v>200916.47</v>
      </c>
      <c r="P1282" s="49">
        <f t="shared" si="228"/>
        <v>3817412.91</v>
      </c>
      <c r="Q1282" s="49">
        <f t="shared" si="229"/>
        <v>3700.9370192307688</v>
      </c>
      <c r="R1282" s="49">
        <v>18763.55</v>
      </c>
      <c r="S1282" s="62">
        <v>43830</v>
      </c>
    </row>
    <row r="1283" spans="1:19" s="3" customFormat="1" hidden="1" x14ac:dyDescent="0.25">
      <c r="A1283" s="40">
        <v>35</v>
      </c>
      <c r="B1283" s="57" t="s">
        <v>1262</v>
      </c>
      <c r="C1283" s="58">
        <v>1994</v>
      </c>
      <c r="D1283" s="40">
        <v>0</v>
      </c>
      <c r="E1283" s="59" t="s">
        <v>1514</v>
      </c>
      <c r="F1283" s="1" t="s">
        <v>66</v>
      </c>
      <c r="G1283" s="40">
        <v>9</v>
      </c>
      <c r="H1283" s="40">
        <v>1</v>
      </c>
      <c r="I1283" s="67">
        <v>4639.8</v>
      </c>
      <c r="J1283" s="60">
        <v>2668.79</v>
      </c>
      <c r="K1283" s="127">
        <v>322</v>
      </c>
      <c r="L1283" s="49">
        <v>6111934.6399999997</v>
      </c>
      <c r="M1283" s="49">
        <v>0</v>
      </c>
      <c r="N1283" s="49">
        <f t="shared" si="232"/>
        <v>611193.46</v>
      </c>
      <c r="O1283" s="126">
        <f t="shared" si="230"/>
        <v>275037.06</v>
      </c>
      <c r="P1283" s="49">
        <f t="shared" si="228"/>
        <v>5225704.1199999992</v>
      </c>
      <c r="Q1283" s="49">
        <f t="shared" si="229"/>
        <v>2290.1519565046333</v>
      </c>
      <c r="R1283" s="49">
        <v>20727.88</v>
      </c>
      <c r="S1283" s="62">
        <v>43830</v>
      </c>
    </row>
    <row r="1284" spans="1:19" s="3" customFormat="1" hidden="1" x14ac:dyDescent="0.25">
      <c r="A1284" s="40">
        <v>36</v>
      </c>
      <c r="B1284" s="57" t="s">
        <v>840</v>
      </c>
      <c r="C1284" s="58">
        <v>1985</v>
      </c>
      <c r="D1284" s="40">
        <v>0</v>
      </c>
      <c r="E1284" s="59" t="s">
        <v>1514</v>
      </c>
      <c r="F1284" s="1" t="s">
        <v>66</v>
      </c>
      <c r="G1284" s="40">
        <v>5</v>
      </c>
      <c r="H1284" s="40">
        <v>2</v>
      </c>
      <c r="I1284" s="67">
        <v>1645.5</v>
      </c>
      <c r="J1284" s="60">
        <v>1468.6</v>
      </c>
      <c r="K1284" s="127">
        <v>89</v>
      </c>
      <c r="L1284" s="49">
        <v>745536.27</v>
      </c>
      <c r="M1284" s="49">
        <v>0</v>
      </c>
      <c r="N1284" s="49">
        <f t="shared" si="232"/>
        <v>74553.63</v>
      </c>
      <c r="O1284" s="126">
        <f t="shared" si="230"/>
        <v>33549.129999999997</v>
      </c>
      <c r="P1284" s="49">
        <f t="shared" si="228"/>
        <v>637433.51</v>
      </c>
      <c r="Q1284" s="49">
        <f t="shared" si="229"/>
        <v>507.65100776249494</v>
      </c>
      <c r="R1284" s="49">
        <v>18763.55</v>
      </c>
      <c r="S1284" s="62">
        <v>43830</v>
      </c>
    </row>
    <row r="1285" spans="1:19" s="3" customFormat="1" hidden="1" x14ac:dyDescent="0.25">
      <c r="A1285" s="40">
        <v>37</v>
      </c>
      <c r="B1285" s="57" t="s">
        <v>520</v>
      </c>
      <c r="C1285" s="58">
        <v>1994</v>
      </c>
      <c r="D1285" s="40">
        <v>0</v>
      </c>
      <c r="E1285" s="59" t="s">
        <v>1514</v>
      </c>
      <c r="F1285" s="1" t="s">
        <v>28</v>
      </c>
      <c r="G1285" s="40">
        <v>2</v>
      </c>
      <c r="H1285" s="40">
        <v>3</v>
      </c>
      <c r="I1285" s="67">
        <v>998.7</v>
      </c>
      <c r="J1285" s="60">
        <v>909.9</v>
      </c>
      <c r="K1285" s="61">
        <v>53</v>
      </c>
      <c r="L1285" s="49">
        <v>5490634.6500000004</v>
      </c>
      <c r="M1285" s="49">
        <v>0</v>
      </c>
      <c r="N1285" s="49">
        <f t="shared" si="232"/>
        <v>549063.47</v>
      </c>
      <c r="O1285" s="126">
        <f t="shared" si="230"/>
        <v>247078.56</v>
      </c>
      <c r="P1285" s="49">
        <f t="shared" si="228"/>
        <v>4694492.62</v>
      </c>
      <c r="Q1285" s="49">
        <f t="shared" si="229"/>
        <v>6034.3275634685133</v>
      </c>
      <c r="R1285" s="49">
        <v>16373.82</v>
      </c>
      <c r="S1285" s="62">
        <v>43830</v>
      </c>
    </row>
    <row r="1286" spans="1:19" s="3" customFormat="1" hidden="1" x14ac:dyDescent="0.25">
      <c r="A1286" s="40">
        <v>38</v>
      </c>
      <c r="B1286" s="57" t="s">
        <v>841</v>
      </c>
      <c r="C1286" s="58">
        <v>1983</v>
      </c>
      <c r="D1286" s="40">
        <v>0</v>
      </c>
      <c r="E1286" s="59" t="s">
        <v>1514</v>
      </c>
      <c r="F1286" s="1" t="s">
        <v>28</v>
      </c>
      <c r="G1286" s="40">
        <v>2</v>
      </c>
      <c r="H1286" s="40">
        <v>3</v>
      </c>
      <c r="I1286" s="67">
        <v>943.5</v>
      </c>
      <c r="J1286" s="60">
        <v>868.97</v>
      </c>
      <c r="K1286" s="127">
        <v>66</v>
      </c>
      <c r="L1286" s="49">
        <v>1720417.01</v>
      </c>
      <c r="M1286" s="49">
        <v>0</v>
      </c>
      <c r="N1286" s="49">
        <v>0</v>
      </c>
      <c r="O1286" s="126">
        <f t="shared" si="230"/>
        <v>77418.77</v>
      </c>
      <c r="P1286" s="49">
        <f t="shared" si="228"/>
        <v>1642998.24</v>
      </c>
      <c r="Q1286" s="49">
        <f t="shared" si="229"/>
        <v>1979.8347583921193</v>
      </c>
      <c r="R1286" s="49">
        <v>17192.509999999998</v>
      </c>
      <c r="S1286" s="62">
        <v>43830</v>
      </c>
    </row>
    <row r="1287" spans="1:19" s="3" customFormat="1" hidden="1" x14ac:dyDescent="0.25">
      <c r="A1287" s="40">
        <v>39</v>
      </c>
      <c r="B1287" s="57" t="s">
        <v>842</v>
      </c>
      <c r="C1287" s="58">
        <v>1983</v>
      </c>
      <c r="D1287" s="40">
        <v>0</v>
      </c>
      <c r="E1287" s="59" t="s">
        <v>1514</v>
      </c>
      <c r="F1287" s="1" t="s">
        <v>28</v>
      </c>
      <c r="G1287" s="40">
        <v>2</v>
      </c>
      <c r="H1287" s="40">
        <v>3</v>
      </c>
      <c r="I1287" s="67">
        <v>957</v>
      </c>
      <c r="J1287" s="60">
        <v>881</v>
      </c>
      <c r="K1287" s="127">
        <v>66</v>
      </c>
      <c r="L1287" s="49">
        <v>1744234.42</v>
      </c>
      <c r="M1287" s="49">
        <v>0</v>
      </c>
      <c r="N1287" s="49">
        <v>0</v>
      </c>
      <c r="O1287" s="126">
        <f t="shared" si="230"/>
        <v>78490.55</v>
      </c>
      <c r="P1287" s="49">
        <f t="shared" si="228"/>
        <v>1665743.8699999999</v>
      </c>
      <c r="Q1287" s="49">
        <f t="shared" si="229"/>
        <v>1979.8347559591373</v>
      </c>
      <c r="R1287" s="49">
        <v>17192.509999999998</v>
      </c>
      <c r="S1287" s="62">
        <v>43830</v>
      </c>
    </row>
    <row r="1288" spans="1:19" s="3" customFormat="1" hidden="1" x14ac:dyDescent="0.25">
      <c r="A1288" s="40">
        <v>40</v>
      </c>
      <c r="B1288" s="57" t="s">
        <v>843</v>
      </c>
      <c r="C1288" s="58">
        <v>1983</v>
      </c>
      <c r="D1288" s="40">
        <v>0</v>
      </c>
      <c r="E1288" s="59" t="s">
        <v>1514</v>
      </c>
      <c r="F1288" s="1" t="s">
        <v>28</v>
      </c>
      <c r="G1288" s="40">
        <v>2</v>
      </c>
      <c r="H1288" s="40">
        <v>3</v>
      </c>
      <c r="I1288" s="67">
        <v>972.2</v>
      </c>
      <c r="J1288" s="60">
        <v>886.4</v>
      </c>
      <c r="K1288" s="127">
        <v>61</v>
      </c>
      <c r="L1288" s="49">
        <v>1754925.53</v>
      </c>
      <c r="M1288" s="49">
        <v>0</v>
      </c>
      <c r="N1288" s="49">
        <v>0</v>
      </c>
      <c r="O1288" s="126">
        <f t="shared" si="230"/>
        <v>78971.649999999994</v>
      </c>
      <c r="P1288" s="49">
        <f t="shared" si="228"/>
        <v>1675953.8800000001</v>
      </c>
      <c r="Q1288" s="49">
        <f t="shared" si="229"/>
        <v>1979.8347585740073</v>
      </c>
      <c r="R1288" s="49">
        <v>17192.509999999998</v>
      </c>
      <c r="S1288" s="62">
        <v>43830</v>
      </c>
    </row>
    <row r="1289" spans="1:19" s="3" customFormat="1" hidden="1" x14ac:dyDescent="0.25">
      <c r="A1289" s="40">
        <v>41</v>
      </c>
      <c r="B1289" s="57" t="s">
        <v>844</v>
      </c>
      <c r="C1289" s="58">
        <v>1983</v>
      </c>
      <c r="D1289" s="40">
        <v>0</v>
      </c>
      <c r="E1289" s="59" t="s">
        <v>1514</v>
      </c>
      <c r="F1289" s="1" t="s">
        <v>28</v>
      </c>
      <c r="G1289" s="40">
        <v>2</v>
      </c>
      <c r="H1289" s="40">
        <v>3</v>
      </c>
      <c r="I1289" s="67">
        <v>960.8</v>
      </c>
      <c r="J1289" s="60">
        <v>882.8</v>
      </c>
      <c r="K1289" s="127">
        <v>77</v>
      </c>
      <c r="L1289" s="49">
        <v>1875384.5</v>
      </c>
      <c r="M1289" s="49">
        <v>0</v>
      </c>
      <c r="N1289" s="49">
        <v>0</v>
      </c>
      <c r="O1289" s="126">
        <f t="shared" si="230"/>
        <v>84392.3</v>
      </c>
      <c r="P1289" s="49">
        <f t="shared" si="228"/>
        <v>1790992.2</v>
      </c>
      <c r="Q1289" s="49">
        <f t="shared" si="229"/>
        <v>2124.359424558224</v>
      </c>
      <c r="R1289" s="49">
        <v>17192.509999999998</v>
      </c>
      <c r="S1289" s="62">
        <v>43830</v>
      </c>
    </row>
    <row r="1290" spans="1:19" s="3" customFormat="1" hidden="1" x14ac:dyDescent="0.25">
      <c r="A1290" s="40">
        <v>42</v>
      </c>
      <c r="B1290" s="57" t="s">
        <v>845</v>
      </c>
      <c r="C1290" s="58">
        <v>1983</v>
      </c>
      <c r="D1290" s="40">
        <v>0</v>
      </c>
      <c r="E1290" s="59" t="s">
        <v>1514</v>
      </c>
      <c r="F1290" s="1" t="s">
        <v>28</v>
      </c>
      <c r="G1290" s="40">
        <v>2</v>
      </c>
      <c r="H1290" s="40">
        <v>3</v>
      </c>
      <c r="I1290" s="67">
        <v>947.9</v>
      </c>
      <c r="J1290" s="60">
        <v>871.1</v>
      </c>
      <c r="K1290" s="127">
        <v>65</v>
      </c>
      <c r="L1290" s="49">
        <v>544882.9</v>
      </c>
      <c r="M1290" s="49">
        <v>0</v>
      </c>
      <c r="N1290" s="49">
        <v>0</v>
      </c>
      <c r="O1290" s="126">
        <f t="shared" si="230"/>
        <v>24519.73</v>
      </c>
      <c r="P1290" s="49">
        <f t="shared" si="228"/>
        <v>520363.17000000004</v>
      </c>
      <c r="Q1290" s="49">
        <f t="shared" si="229"/>
        <v>625.51130754218809</v>
      </c>
      <c r="R1290" s="49">
        <v>17192.509999999998</v>
      </c>
      <c r="S1290" s="62">
        <v>43830</v>
      </c>
    </row>
    <row r="1291" spans="1:19" s="3" customFormat="1" hidden="1" x14ac:dyDescent="0.25">
      <c r="A1291" s="40">
        <v>43</v>
      </c>
      <c r="B1291" s="57" t="s">
        <v>846</v>
      </c>
      <c r="C1291" s="58">
        <v>1983</v>
      </c>
      <c r="D1291" s="40">
        <v>0</v>
      </c>
      <c r="E1291" s="59" t="s">
        <v>1514</v>
      </c>
      <c r="F1291" s="1" t="s">
        <v>28</v>
      </c>
      <c r="G1291" s="40">
        <v>5</v>
      </c>
      <c r="H1291" s="40">
        <v>4</v>
      </c>
      <c r="I1291" s="67">
        <v>3617.7</v>
      </c>
      <c r="J1291" s="60">
        <v>3306.5</v>
      </c>
      <c r="K1291" s="127">
        <v>195</v>
      </c>
      <c r="L1291" s="49">
        <v>15490234.619999999</v>
      </c>
      <c r="M1291" s="49">
        <v>0</v>
      </c>
      <c r="N1291" s="49">
        <f>ROUND(L1291*10%,2)</f>
        <v>1549023.46</v>
      </c>
      <c r="O1291" s="126">
        <f t="shared" si="230"/>
        <v>697060.56</v>
      </c>
      <c r="P1291" s="49">
        <f t="shared" si="228"/>
        <v>13244150.6</v>
      </c>
      <c r="Q1291" s="49">
        <f t="shared" si="229"/>
        <v>4684.7828882504155</v>
      </c>
      <c r="R1291" s="49">
        <v>17192.509999999998</v>
      </c>
      <c r="S1291" s="62">
        <v>43830</v>
      </c>
    </row>
    <row r="1292" spans="1:19" s="3" customFormat="1" hidden="1" x14ac:dyDescent="0.25">
      <c r="A1292" s="40">
        <v>44</v>
      </c>
      <c r="B1292" s="57" t="s">
        <v>1280</v>
      </c>
      <c r="C1292" s="58">
        <v>1987</v>
      </c>
      <c r="D1292" s="40">
        <v>0</v>
      </c>
      <c r="E1292" s="59" t="s">
        <v>1514</v>
      </c>
      <c r="F1292" s="1" t="s">
        <v>66</v>
      </c>
      <c r="G1292" s="40">
        <v>3</v>
      </c>
      <c r="H1292" s="40">
        <v>1</v>
      </c>
      <c r="I1292" s="67">
        <v>909</v>
      </c>
      <c r="J1292" s="60">
        <v>574.4</v>
      </c>
      <c r="K1292" s="127">
        <v>35</v>
      </c>
      <c r="L1292" s="49">
        <v>1551597.78</v>
      </c>
      <c r="M1292" s="49">
        <v>0</v>
      </c>
      <c r="N1292" s="49">
        <v>0</v>
      </c>
      <c r="O1292" s="126">
        <f t="shared" si="230"/>
        <v>69821.899999999994</v>
      </c>
      <c r="P1292" s="49">
        <f t="shared" si="228"/>
        <v>1481775.8800000001</v>
      </c>
      <c r="Q1292" s="49">
        <f t="shared" si="229"/>
        <v>2701.2496169916435</v>
      </c>
      <c r="R1292" s="49">
        <v>18763.55</v>
      </c>
      <c r="S1292" s="62">
        <v>43830</v>
      </c>
    </row>
    <row r="1293" spans="1:19" s="73" customFormat="1" ht="14.25" hidden="1" x14ac:dyDescent="0.25">
      <c r="A1293" s="113"/>
      <c r="B1293" s="50" t="s">
        <v>525</v>
      </c>
      <c r="C1293" s="52"/>
      <c r="D1293" s="46"/>
      <c r="E1293" s="46"/>
      <c r="F1293" s="53"/>
      <c r="G1293" s="53"/>
      <c r="H1293" s="53"/>
      <c r="I1293" s="48">
        <f t="shared" ref="I1293:Q1293" si="233">ROUND(SUM(I1265:I1292),2)</f>
        <v>93350.66</v>
      </c>
      <c r="J1293" s="48">
        <f t="shared" si="233"/>
        <v>79800.36</v>
      </c>
      <c r="K1293" s="42">
        <f t="shared" si="233"/>
        <v>4826</v>
      </c>
      <c r="L1293" s="48">
        <f t="shared" si="233"/>
        <v>258075055.91</v>
      </c>
      <c r="M1293" s="48">
        <f t="shared" si="233"/>
        <v>0</v>
      </c>
      <c r="N1293" s="48">
        <f t="shared" si="233"/>
        <v>22578518.460000001</v>
      </c>
      <c r="O1293" s="48">
        <f t="shared" si="233"/>
        <v>11613377.529999999</v>
      </c>
      <c r="P1293" s="48">
        <f t="shared" si="233"/>
        <v>223883159.91999999</v>
      </c>
      <c r="Q1293" s="48">
        <f t="shared" si="233"/>
        <v>92631.15</v>
      </c>
      <c r="R1293" s="48"/>
      <c r="S1293" s="75"/>
    </row>
    <row r="1294" spans="1:19" s="199" customFormat="1" hidden="1" x14ac:dyDescent="0.25">
      <c r="A1294" s="113"/>
      <c r="B1294" s="50" t="s">
        <v>90</v>
      </c>
      <c r="C1294" s="52"/>
      <c r="D1294" s="53"/>
      <c r="E1294" s="56"/>
      <c r="F1294" s="53"/>
      <c r="G1294" s="53"/>
      <c r="H1294" s="53"/>
      <c r="I1294" s="170"/>
      <c r="J1294" s="170"/>
      <c r="K1294" s="47"/>
      <c r="L1294" s="48"/>
      <c r="M1294" s="49"/>
      <c r="N1294" s="49"/>
      <c r="O1294" s="49"/>
      <c r="P1294" s="49"/>
      <c r="Q1294" s="49"/>
      <c r="R1294" s="49"/>
      <c r="S1294" s="62"/>
    </row>
    <row r="1295" spans="1:19" s="199" customFormat="1" ht="15" hidden="1" customHeight="1" x14ac:dyDescent="0.25">
      <c r="A1295" s="40">
        <v>45</v>
      </c>
      <c r="B1295" s="57" t="s">
        <v>847</v>
      </c>
      <c r="C1295" s="57">
        <v>1992</v>
      </c>
      <c r="D1295" s="40">
        <v>0</v>
      </c>
      <c r="E1295" s="59" t="s">
        <v>1514</v>
      </c>
      <c r="F1295" s="1" t="s">
        <v>66</v>
      </c>
      <c r="G1295" s="40">
        <v>9</v>
      </c>
      <c r="H1295" s="40">
        <v>3</v>
      </c>
      <c r="I1295" s="60">
        <v>7207.58</v>
      </c>
      <c r="J1295" s="60">
        <v>6276.78</v>
      </c>
      <c r="K1295" s="127">
        <v>385</v>
      </c>
      <c r="L1295" s="49">
        <v>9205422.9800000004</v>
      </c>
      <c r="M1295" s="49">
        <v>0</v>
      </c>
      <c r="N1295" s="49">
        <f>ROUND(L1295*10%,2)</f>
        <v>920542.3</v>
      </c>
      <c r="O1295" s="126">
        <v>310184.61</v>
      </c>
      <c r="P1295" s="49">
        <f t="shared" ref="P1295:P1307" si="234">L1295-(M1295+N1295+O1295)</f>
        <v>7974696.0700000003</v>
      </c>
      <c r="Q1295" s="49">
        <f t="shared" ref="Q1295:Q1308" si="235">L1295/J1295</f>
        <v>1466.5836591373286</v>
      </c>
      <c r="R1295" s="49">
        <v>20727.88</v>
      </c>
      <c r="S1295" s="62">
        <v>43830</v>
      </c>
    </row>
    <row r="1296" spans="1:19" s="199" customFormat="1" ht="15" hidden="1" customHeight="1" x14ac:dyDescent="0.25">
      <c r="A1296" s="40">
        <v>46</v>
      </c>
      <c r="B1296" s="57" t="s">
        <v>72</v>
      </c>
      <c r="C1296" s="57">
        <v>1989</v>
      </c>
      <c r="D1296" s="40">
        <v>0</v>
      </c>
      <c r="E1296" s="59" t="s">
        <v>1514</v>
      </c>
      <c r="F1296" s="1" t="s">
        <v>66</v>
      </c>
      <c r="G1296" s="40">
        <v>9</v>
      </c>
      <c r="H1296" s="40">
        <v>4</v>
      </c>
      <c r="I1296" s="60">
        <v>9641.2900000000009</v>
      </c>
      <c r="J1296" s="60">
        <v>8365.8799999999992</v>
      </c>
      <c r="K1296" s="127">
        <v>474</v>
      </c>
      <c r="L1296" s="49">
        <v>12273897.310000001</v>
      </c>
      <c r="M1296" s="49">
        <v>0</v>
      </c>
      <c r="N1296" s="49">
        <v>0</v>
      </c>
      <c r="O1296" s="126">
        <v>310184.62</v>
      </c>
      <c r="P1296" s="49">
        <f t="shared" si="234"/>
        <v>11963712.690000001</v>
      </c>
      <c r="Q1296" s="49">
        <f t="shared" si="235"/>
        <v>1467.1376244937774</v>
      </c>
      <c r="R1296" s="49">
        <v>20727.88</v>
      </c>
      <c r="S1296" s="62">
        <v>43830</v>
      </c>
    </row>
    <row r="1297" spans="1:19" s="199" customFormat="1" ht="15" hidden="1" customHeight="1" x14ac:dyDescent="0.25">
      <c r="A1297" s="40">
        <v>47</v>
      </c>
      <c r="B1297" s="57" t="s">
        <v>848</v>
      </c>
      <c r="C1297" s="57">
        <v>1990</v>
      </c>
      <c r="D1297" s="40">
        <v>0</v>
      </c>
      <c r="E1297" s="59" t="s">
        <v>1514</v>
      </c>
      <c r="F1297" s="1" t="s">
        <v>66</v>
      </c>
      <c r="G1297" s="40">
        <v>9</v>
      </c>
      <c r="H1297" s="40">
        <v>2</v>
      </c>
      <c r="I1297" s="60">
        <v>4870.76</v>
      </c>
      <c r="J1297" s="60">
        <v>4190.66</v>
      </c>
      <c r="K1297" s="127">
        <v>238</v>
      </c>
      <c r="L1297" s="49">
        <v>6136948.6500000004</v>
      </c>
      <c r="M1297" s="49">
        <v>0</v>
      </c>
      <c r="N1297" s="49">
        <v>0</v>
      </c>
      <c r="O1297" s="126">
        <v>310184.61</v>
      </c>
      <c r="P1297" s="49">
        <f t="shared" si="234"/>
        <v>5826764.04</v>
      </c>
      <c r="Q1297" s="49">
        <f t="shared" si="235"/>
        <v>1464.4348742202901</v>
      </c>
      <c r="R1297" s="49">
        <v>20727.88</v>
      </c>
      <c r="S1297" s="62">
        <v>43830</v>
      </c>
    </row>
    <row r="1298" spans="1:19" s="199" customFormat="1" ht="15" hidden="1" customHeight="1" x14ac:dyDescent="0.25">
      <c r="A1298" s="40">
        <v>48</v>
      </c>
      <c r="B1298" s="57" t="s">
        <v>849</v>
      </c>
      <c r="C1298" s="57">
        <v>1990</v>
      </c>
      <c r="D1298" s="40">
        <v>0</v>
      </c>
      <c r="E1298" s="59" t="s">
        <v>1514</v>
      </c>
      <c r="F1298" s="1" t="s">
        <v>66</v>
      </c>
      <c r="G1298" s="40">
        <v>9</v>
      </c>
      <c r="H1298" s="40">
        <v>2</v>
      </c>
      <c r="I1298" s="60">
        <v>4849.82</v>
      </c>
      <c r="J1298" s="60">
        <v>4193.09</v>
      </c>
      <c r="K1298" s="127">
        <v>234</v>
      </c>
      <c r="L1298" s="49">
        <v>6136948.6500000004</v>
      </c>
      <c r="M1298" s="49">
        <v>0</v>
      </c>
      <c r="N1298" s="49">
        <f>ROUND(L1298*10%,2)</f>
        <v>613694.87</v>
      </c>
      <c r="O1298" s="126">
        <v>310184.61</v>
      </c>
      <c r="P1298" s="49">
        <f t="shared" si="234"/>
        <v>5213069.17</v>
      </c>
      <c r="Q1298" s="49">
        <f t="shared" si="235"/>
        <v>1463.586197768233</v>
      </c>
      <c r="R1298" s="49">
        <v>20727.88</v>
      </c>
      <c r="S1298" s="62">
        <v>43830</v>
      </c>
    </row>
    <row r="1299" spans="1:19" s="199" customFormat="1" ht="15" hidden="1" customHeight="1" x14ac:dyDescent="0.25">
      <c r="A1299" s="40">
        <v>49</v>
      </c>
      <c r="B1299" s="57" t="s">
        <v>850</v>
      </c>
      <c r="C1299" s="57">
        <v>1986</v>
      </c>
      <c r="D1299" s="40">
        <v>0</v>
      </c>
      <c r="E1299" s="59" t="s">
        <v>1514</v>
      </c>
      <c r="F1299" s="1" t="s">
        <v>66</v>
      </c>
      <c r="G1299" s="40">
        <v>5</v>
      </c>
      <c r="H1299" s="40">
        <v>4</v>
      </c>
      <c r="I1299" s="60">
        <v>5206</v>
      </c>
      <c r="J1299" s="60">
        <v>4737</v>
      </c>
      <c r="K1299" s="127">
        <v>233</v>
      </c>
      <c r="L1299" s="49">
        <v>18882825.289999999</v>
      </c>
      <c r="M1299" s="49">
        <v>0</v>
      </c>
      <c r="N1299" s="49">
        <f>ROUND(L1299*10%,2)</f>
        <v>1888282.53</v>
      </c>
      <c r="O1299" s="126">
        <v>310184.62</v>
      </c>
      <c r="P1299" s="49">
        <f t="shared" si="234"/>
        <v>16684358.139999999</v>
      </c>
      <c r="Q1299" s="49">
        <f t="shared" si="235"/>
        <v>3986.2413531771163</v>
      </c>
      <c r="R1299" s="49">
        <v>18763.55</v>
      </c>
      <c r="S1299" s="62">
        <v>43830</v>
      </c>
    </row>
    <row r="1300" spans="1:19" s="199" customFormat="1" ht="15" hidden="1" customHeight="1" x14ac:dyDescent="0.25">
      <c r="A1300" s="40">
        <v>50</v>
      </c>
      <c r="B1300" s="57" t="s">
        <v>851</v>
      </c>
      <c r="C1300" s="57">
        <v>1986</v>
      </c>
      <c r="D1300" s="40">
        <v>0</v>
      </c>
      <c r="E1300" s="59" t="s">
        <v>1514</v>
      </c>
      <c r="F1300" s="1" t="s">
        <v>66</v>
      </c>
      <c r="G1300" s="40">
        <v>5</v>
      </c>
      <c r="H1300" s="40">
        <v>3</v>
      </c>
      <c r="I1300" s="60">
        <v>3797.4</v>
      </c>
      <c r="J1300" s="60">
        <v>3580.8</v>
      </c>
      <c r="K1300" s="127">
        <v>181</v>
      </c>
      <c r="L1300" s="49">
        <v>14509602.869999999</v>
      </c>
      <c r="M1300" s="49">
        <v>0</v>
      </c>
      <c r="N1300" s="49">
        <f>ROUND(L1300*10%,2)</f>
        <v>1450960.29</v>
      </c>
      <c r="O1300" s="126">
        <v>310184.62</v>
      </c>
      <c r="P1300" s="49">
        <f t="shared" si="234"/>
        <v>12748457.959999999</v>
      </c>
      <c r="Q1300" s="49">
        <f t="shared" si="235"/>
        <v>4052.0562081099192</v>
      </c>
      <c r="R1300" s="49">
        <v>18763.55</v>
      </c>
      <c r="S1300" s="62">
        <v>43830</v>
      </c>
    </row>
    <row r="1301" spans="1:19" s="199" customFormat="1" ht="15" hidden="1" customHeight="1" x14ac:dyDescent="0.25">
      <c r="A1301" s="40">
        <v>51</v>
      </c>
      <c r="B1301" s="57" t="s">
        <v>852</v>
      </c>
      <c r="C1301" s="57">
        <v>1986</v>
      </c>
      <c r="D1301" s="40">
        <v>0</v>
      </c>
      <c r="E1301" s="59" t="s">
        <v>1514</v>
      </c>
      <c r="F1301" s="1" t="s">
        <v>66</v>
      </c>
      <c r="G1301" s="40">
        <v>5</v>
      </c>
      <c r="H1301" s="40">
        <v>2</v>
      </c>
      <c r="I1301" s="60">
        <v>2466.9</v>
      </c>
      <c r="J1301" s="60">
        <v>2340.1999999999998</v>
      </c>
      <c r="K1301" s="127">
        <v>110</v>
      </c>
      <c r="L1301" s="49">
        <v>10097314.380000001</v>
      </c>
      <c r="M1301" s="49">
        <v>0</v>
      </c>
      <c r="N1301" s="49">
        <f>ROUND(L1301*10%,2)</f>
        <v>1009731.44</v>
      </c>
      <c r="O1301" s="126">
        <v>310184.62</v>
      </c>
      <c r="P1301" s="49">
        <f t="shared" si="234"/>
        <v>8777398.3200000003</v>
      </c>
      <c r="Q1301" s="49">
        <f t="shared" si="235"/>
        <v>4314.7228356550731</v>
      </c>
      <c r="R1301" s="49">
        <v>18763.55</v>
      </c>
      <c r="S1301" s="62">
        <v>43830</v>
      </c>
    </row>
    <row r="1302" spans="1:19" s="199" customFormat="1" ht="15" hidden="1" customHeight="1" x14ac:dyDescent="0.25">
      <c r="A1302" s="40">
        <v>52</v>
      </c>
      <c r="B1302" s="57" t="s">
        <v>230</v>
      </c>
      <c r="C1302" s="57">
        <v>1989</v>
      </c>
      <c r="D1302" s="40">
        <v>0</v>
      </c>
      <c r="E1302" s="59" t="s">
        <v>1514</v>
      </c>
      <c r="F1302" s="1" t="s">
        <v>66</v>
      </c>
      <c r="G1302" s="40">
        <v>9</v>
      </c>
      <c r="H1302" s="40">
        <v>3</v>
      </c>
      <c r="I1302" s="60">
        <v>7358.01</v>
      </c>
      <c r="J1302" s="60">
        <v>6440.73</v>
      </c>
      <c r="K1302" s="127">
        <v>365</v>
      </c>
      <c r="L1302" s="49">
        <v>9205422.9800000004</v>
      </c>
      <c r="M1302" s="49">
        <v>0</v>
      </c>
      <c r="N1302" s="49">
        <f>ROUND(L1302*10%,2)</f>
        <v>920542.3</v>
      </c>
      <c r="O1302" s="126">
        <v>310184.61</v>
      </c>
      <c r="P1302" s="49">
        <f t="shared" si="234"/>
        <v>7974696.0700000003</v>
      </c>
      <c r="Q1302" s="49">
        <f t="shared" si="235"/>
        <v>1429.2514947839766</v>
      </c>
      <c r="R1302" s="49">
        <v>20727.88</v>
      </c>
      <c r="S1302" s="62">
        <v>43830</v>
      </c>
    </row>
    <row r="1303" spans="1:19" s="199" customFormat="1" ht="15" hidden="1" customHeight="1" x14ac:dyDescent="0.25">
      <c r="A1303" s="40">
        <v>53</v>
      </c>
      <c r="B1303" s="57" t="s">
        <v>853</v>
      </c>
      <c r="C1303" s="57">
        <v>1989</v>
      </c>
      <c r="D1303" s="40">
        <v>0</v>
      </c>
      <c r="E1303" s="59" t="s">
        <v>1514</v>
      </c>
      <c r="F1303" s="1" t="s">
        <v>66</v>
      </c>
      <c r="G1303" s="40">
        <v>9</v>
      </c>
      <c r="H1303" s="40">
        <v>3</v>
      </c>
      <c r="I1303" s="60">
        <v>7953.26</v>
      </c>
      <c r="J1303" s="60">
        <v>6496.77</v>
      </c>
      <c r="K1303" s="127">
        <v>348</v>
      </c>
      <c r="L1303" s="49">
        <v>9205422.9800000004</v>
      </c>
      <c r="M1303" s="49">
        <v>0</v>
      </c>
      <c r="N1303" s="49">
        <v>0</v>
      </c>
      <c r="O1303" s="126">
        <v>310184.61</v>
      </c>
      <c r="P1303" s="49">
        <f t="shared" si="234"/>
        <v>8895238.370000001</v>
      </c>
      <c r="Q1303" s="49">
        <f t="shared" si="235"/>
        <v>1416.92302174773</v>
      </c>
      <c r="R1303" s="49">
        <v>20727.88</v>
      </c>
      <c r="S1303" s="62">
        <v>43830</v>
      </c>
    </row>
    <row r="1304" spans="1:19" s="199" customFormat="1" ht="15" hidden="1" customHeight="1" x14ac:dyDescent="0.25">
      <c r="A1304" s="40">
        <v>54</v>
      </c>
      <c r="B1304" s="57" t="s">
        <v>318</v>
      </c>
      <c r="C1304" s="57">
        <v>1986</v>
      </c>
      <c r="D1304" s="40">
        <v>0</v>
      </c>
      <c r="E1304" s="59" t="s">
        <v>1514</v>
      </c>
      <c r="F1304" s="1" t="s">
        <v>66</v>
      </c>
      <c r="G1304" s="40">
        <v>5</v>
      </c>
      <c r="H1304" s="40">
        <v>3</v>
      </c>
      <c r="I1304" s="60">
        <v>3862.5</v>
      </c>
      <c r="J1304" s="60">
        <v>3514</v>
      </c>
      <c r="K1304" s="127">
        <v>184</v>
      </c>
      <c r="L1304" s="49">
        <v>14232096.310000001</v>
      </c>
      <c r="M1304" s="49">
        <v>0</v>
      </c>
      <c r="N1304" s="49">
        <v>0</v>
      </c>
      <c r="O1304" s="126">
        <v>310184.62</v>
      </c>
      <c r="P1304" s="49">
        <f t="shared" si="234"/>
        <v>13921911.690000001</v>
      </c>
      <c r="Q1304" s="49">
        <f t="shared" si="235"/>
        <v>4050.1127803073423</v>
      </c>
      <c r="R1304" s="49">
        <v>18763.55</v>
      </c>
      <c r="S1304" s="62">
        <v>43830</v>
      </c>
    </row>
    <row r="1305" spans="1:19" s="199" customFormat="1" ht="15" hidden="1" customHeight="1" x14ac:dyDescent="0.25">
      <c r="A1305" s="40">
        <v>55</v>
      </c>
      <c r="B1305" s="57" t="s">
        <v>854</v>
      </c>
      <c r="C1305" s="57">
        <v>1986</v>
      </c>
      <c r="D1305" s="40">
        <v>0</v>
      </c>
      <c r="E1305" s="59" t="s">
        <v>1514</v>
      </c>
      <c r="F1305" s="1" t="s">
        <v>66</v>
      </c>
      <c r="G1305" s="40">
        <v>5</v>
      </c>
      <c r="H1305" s="40">
        <v>3</v>
      </c>
      <c r="I1305" s="60">
        <v>4091.23</v>
      </c>
      <c r="J1305" s="60">
        <v>3431.33</v>
      </c>
      <c r="K1305" s="127">
        <v>180</v>
      </c>
      <c r="L1305" s="49">
        <v>7781707.1600000001</v>
      </c>
      <c r="M1305" s="49">
        <v>0</v>
      </c>
      <c r="N1305" s="49">
        <f>ROUND(L1305*10%,2)</f>
        <v>778170.72</v>
      </c>
      <c r="O1305" s="126">
        <v>310184.61</v>
      </c>
      <c r="P1305" s="49">
        <f t="shared" si="234"/>
        <v>6693351.8300000001</v>
      </c>
      <c r="Q1305" s="49">
        <f t="shared" si="235"/>
        <v>2267.8399221293203</v>
      </c>
      <c r="R1305" s="49">
        <v>18763.55</v>
      </c>
      <c r="S1305" s="62">
        <v>43830</v>
      </c>
    </row>
    <row r="1306" spans="1:19" s="199" customFormat="1" ht="15" hidden="1" customHeight="1" x14ac:dyDescent="0.25">
      <c r="A1306" s="40">
        <v>56</v>
      </c>
      <c r="B1306" s="57" t="s">
        <v>855</v>
      </c>
      <c r="C1306" s="57">
        <v>1986</v>
      </c>
      <c r="D1306" s="40">
        <v>0</v>
      </c>
      <c r="E1306" s="59" t="s">
        <v>1514</v>
      </c>
      <c r="F1306" s="1" t="s">
        <v>66</v>
      </c>
      <c r="G1306" s="40">
        <v>5</v>
      </c>
      <c r="H1306" s="40">
        <v>4</v>
      </c>
      <c r="I1306" s="60">
        <v>5522.57</v>
      </c>
      <c r="J1306" s="60">
        <v>4753.33</v>
      </c>
      <c r="K1306" s="127">
        <v>232</v>
      </c>
      <c r="L1306" s="49">
        <v>18581758.59</v>
      </c>
      <c r="M1306" s="49">
        <v>0</v>
      </c>
      <c r="N1306" s="49">
        <v>0</v>
      </c>
      <c r="O1306" s="126">
        <v>310184.62</v>
      </c>
      <c r="P1306" s="49">
        <f t="shared" si="234"/>
        <v>18271573.969999999</v>
      </c>
      <c r="Q1306" s="49">
        <f t="shared" si="235"/>
        <v>3909.2086158545694</v>
      </c>
      <c r="R1306" s="49">
        <v>18763.55</v>
      </c>
      <c r="S1306" s="62">
        <v>43830</v>
      </c>
    </row>
    <row r="1307" spans="1:19" s="199" customFormat="1" ht="15" hidden="1" customHeight="1" x14ac:dyDescent="0.25">
      <c r="A1307" s="40">
        <v>57</v>
      </c>
      <c r="B1307" s="57" t="s">
        <v>856</v>
      </c>
      <c r="C1307" s="57">
        <v>1986</v>
      </c>
      <c r="D1307" s="40">
        <v>0</v>
      </c>
      <c r="E1307" s="59" t="s">
        <v>1514</v>
      </c>
      <c r="F1307" s="1" t="s">
        <v>66</v>
      </c>
      <c r="G1307" s="40">
        <v>5</v>
      </c>
      <c r="H1307" s="40">
        <v>3</v>
      </c>
      <c r="I1307" s="60">
        <v>4029.59</v>
      </c>
      <c r="J1307" s="60">
        <v>3695.24</v>
      </c>
      <c r="K1307" s="127">
        <v>157</v>
      </c>
      <c r="L1307" s="49">
        <v>14738748.42</v>
      </c>
      <c r="M1307" s="49">
        <v>0</v>
      </c>
      <c r="N1307" s="49">
        <v>0</v>
      </c>
      <c r="O1307" s="126">
        <v>310184.62</v>
      </c>
      <c r="P1307" s="49">
        <f t="shared" si="234"/>
        <v>14428563.800000001</v>
      </c>
      <c r="Q1307" s="49">
        <f t="shared" si="235"/>
        <v>3988.5767690325933</v>
      </c>
      <c r="R1307" s="49">
        <v>18763.55</v>
      </c>
      <c r="S1307" s="62">
        <v>43830</v>
      </c>
    </row>
    <row r="1308" spans="1:19" s="205" customFormat="1" ht="15" hidden="1" customHeight="1" x14ac:dyDescent="0.2">
      <c r="A1308" s="40"/>
      <c r="B1308" s="50" t="s">
        <v>106</v>
      </c>
      <c r="C1308" s="52"/>
      <c r="D1308" s="53"/>
      <c r="E1308" s="46"/>
      <c r="F1308" s="139"/>
      <c r="G1308" s="53"/>
      <c r="H1308" s="53"/>
      <c r="I1308" s="78">
        <f t="shared" ref="I1308:K1308" si="236">ROUND(SUM(I1295:I1307),2)</f>
        <v>70856.91</v>
      </c>
      <c r="J1308" s="78">
        <f t="shared" si="236"/>
        <v>62015.81</v>
      </c>
      <c r="K1308" s="42">
        <f t="shared" si="236"/>
        <v>3321</v>
      </c>
      <c r="L1308" s="78">
        <f>ROUND(SUM(L1295:L1307),2)</f>
        <v>150988116.56999999</v>
      </c>
      <c r="M1308" s="78">
        <f t="shared" ref="M1308:P1308" si="237">ROUND(SUM(M1295:M1307),2)</f>
        <v>0</v>
      </c>
      <c r="N1308" s="78">
        <f t="shared" si="237"/>
        <v>7581924.4500000002</v>
      </c>
      <c r="O1308" s="78">
        <f t="shared" si="237"/>
        <v>4032400</v>
      </c>
      <c r="P1308" s="78">
        <f t="shared" si="237"/>
        <v>139373792.12</v>
      </c>
      <c r="Q1308" s="47">
        <f t="shared" si="235"/>
        <v>2434.6713615447416</v>
      </c>
      <c r="R1308" s="48"/>
      <c r="S1308" s="64"/>
    </row>
    <row r="1309" spans="1:19" s="3" customFormat="1" hidden="1" x14ac:dyDescent="0.25">
      <c r="A1309" s="40"/>
      <c r="B1309" s="55" t="s">
        <v>540</v>
      </c>
      <c r="C1309" s="55"/>
      <c r="D1309" s="53"/>
      <c r="E1309" s="56"/>
      <c r="F1309" s="40"/>
      <c r="G1309" s="40"/>
      <c r="H1309" s="40"/>
      <c r="I1309" s="40"/>
      <c r="J1309" s="40"/>
      <c r="K1309" s="47"/>
      <c r="L1309" s="49"/>
      <c r="M1309" s="49"/>
      <c r="N1309" s="49"/>
      <c r="O1309" s="49"/>
      <c r="P1309" s="49"/>
      <c r="Q1309" s="49"/>
      <c r="R1309" s="49"/>
      <c r="S1309" s="40"/>
    </row>
    <row r="1310" spans="1:19" s="3" customFormat="1" hidden="1" x14ac:dyDescent="0.25">
      <c r="A1310" s="40">
        <v>58</v>
      </c>
      <c r="B1310" s="171" t="s">
        <v>857</v>
      </c>
      <c r="C1310" s="58">
        <v>1984</v>
      </c>
      <c r="D1310" s="40">
        <v>0</v>
      </c>
      <c r="E1310" s="59" t="s">
        <v>1514</v>
      </c>
      <c r="F1310" s="1" t="s">
        <v>28</v>
      </c>
      <c r="G1310" s="40">
        <v>2</v>
      </c>
      <c r="H1310" s="40">
        <v>3</v>
      </c>
      <c r="I1310" s="60">
        <v>812</v>
      </c>
      <c r="J1310" s="60">
        <v>660.9</v>
      </c>
      <c r="K1310" s="127">
        <v>40</v>
      </c>
      <c r="L1310" s="39">
        <v>457075.34</v>
      </c>
      <c r="M1310" s="49">
        <v>0</v>
      </c>
      <c r="N1310" s="49">
        <v>0</v>
      </c>
      <c r="O1310" s="49">
        <v>16780.099999999999</v>
      </c>
      <c r="P1310" s="49">
        <f t="shared" ref="P1310:P1324" si="238">L1310-(M1310+N1310+O1310)</f>
        <v>440295.24000000005</v>
      </c>
      <c r="Q1310" s="49">
        <f t="shared" ref="Q1310:Q1324" si="239">L1310/J1310</f>
        <v>691.59530942653964</v>
      </c>
      <c r="R1310" s="49">
        <v>17192.509999999998</v>
      </c>
      <c r="S1310" s="62">
        <v>43830</v>
      </c>
    </row>
    <row r="1311" spans="1:19" s="3" customFormat="1" hidden="1" x14ac:dyDescent="0.25">
      <c r="A1311" s="40">
        <v>59</v>
      </c>
      <c r="B1311" s="57" t="s">
        <v>1487</v>
      </c>
      <c r="C1311" s="121" t="s">
        <v>1462</v>
      </c>
      <c r="D1311" s="40">
        <v>0</v>
      </c>
      <c r="E1311" s="59" t="s">
        <v>1514</v>
      </c>
      <c r="F1311" s="121" t="s">
        <v>66</v>
      </c>
      <c r="G1311" s="40" t="s">
        <v>1457</v>
      </c>
      <c r="H1311" s="40" t="s">
        <v>1470</v>
      </c>
      <c r="I1311" s="122">
        <v>15563</v>
      </c>
      <c r="J1311" s="122">
        <v>13406.7</v>
      </c>
      <c r="K1311" s="127">
        <v>498</v>
      </c>
      <c r="L1311" s="39">
        <v>18410845.960000001</v>
      </c>
      <c r="M1311" s="49">
        <v>0</v>
      </c>
      <c r="N1311" s="49">
        <v>0</v>
      </c>
      <c r="O1311" s="49">
        <v>118755.8</v>
      </c>
      <c r="P1311" s="49">
        <f t="shared" si="238"/>
        <v>18292090.16</v>
      </c>
      <c r="Q1311" s="49">
        <f t="shared" si="239"/>
        <v>1373.2570998083047</v>
      </c>
      <c r="R1311" s="49">
        <v>20727.88</v>
      </c>
      <c r="S1311" s="62">
        <v>43830</v>
      </c>
    </row>
    <row r="1312" spans="1:19" s="3" customFormat="1" hidden="1" x14ac:dyDescent="0.25">
      <c r="A1312" s="40">
        <v>60</v>
      </c>
      <c r="B1312" s="57" t="s">
        <v>1488</v>
      </c>
      <c r="C1312" s="121">
        <v>1986</v>
      </c>
      <c r="D1312" s="41">
        <v>0</v>
      </c>
      <c r="E1312" s="59" t="s">
        <v>1514</v>
      </c>
      <c r="F1312" s="121" t="s">
        <v>66</v>
      </c>
      <c r="G1312" s="40">
        <v>9</v>
      </c>
      <c r="H1312" s="40">
        <v>6</v>
      </c>
      <c r="I1312" s="122">
        <v>15745.8</v>
      </c>
      <c r="J1312" s="122">
        <v>13194.8</v>
      </c>
      <c r="K1312" s="127">
        <v>663</v>
      </c>
      <c r="L1312" s="39">
        <v>18410845.960000001</v>
      </c>
      <c r="M1312" s="49">
        <v>0</v>
      </c>
      <c r="N1312" s="49">
        <v>0</v>
      </c>
      <c r="O1312" s="49">
        <v>118755.8</v>
      </c>
      <c r="P1312" s="49">
        <f t="shared" ref="P1312:P1314" si="240">L1312-(M1312+N1312+O1312)</f>
        <v>18292090.16</v>
      </c>
      <c r="Q1312" s="49">
        <f t="shared" si="239"/>
        <v>1395.3107254372935</v>
      </c>
      <c r="R1312" s="49">
        <v>20727.88</v>
      </c>
      <c r="S1312" s="97">
        <v>43830</v>
      </c>
    </row>
    <row r="1313" spans="1:32" s="3" customFormat="1" hidden="1" x14ac:dyDescent="0.25">
      <c r="A1313" s="40">
        <v>61</v>
      </c>
      <c r="B1313" s="92" t="s">
        <v>1483</v>
      </c>
      <c r="C1313" s="121">
        <v>1979</v>
      </c>
      <c r="D1313" s="41">
        <v>2016</v>
      </c>
      <c r="E1313" s="59" t="s">
        <v>1514</v>
      </c>
      <c r="F1313" s="121" t="s">
        <v>28</v>
      </c>
      <c r="G1313" s="40">
        <v>5</v>
      </c>
      <c r="H1313" s="40">
        <v>4</v>
      </c>
      <c r="I1313" s="122">
        <v>3184.3</v>
      </c>
      <c r="J1313" s="122">
        <v>2773.2</v>
      </c>
      <c r="K1313" s="127">
        <v>150</v>
      </c>
      <c r="L1313" s="135">
        <v>2287573</v>
      </c>
      <c r="M1313" s="96">
        <v>0</v>
      </c>
      <c r="N1313" s="96">
        <v>0</v>
      </c>
      <c r="O1313" s="49">
        <v>52640.2</v>
      </c>
      <c r="P1313" s="49">
        <f t="shared" si="240"/>
        <v>2234932.7999999998</v>
      </c>
      <c r="Q1313" s="49">
        <f t="shared" si="239"/>
        <v>824.88569161978944</v>
      </c>
      <c r="R1313" s="49">
        <v>17192.509999999998</v>
      </c>
      <c r="S1313" s="62">
        <v>43830</v>
      </c>
    </row>
    <row r="1314" spans="1:32" s="3" customFormat="1" hidden="1" x14ac:dyDescent="0.25">
      <c r="A1314" s="40">
        <v>62</v>
      </c>
      <c r="B1314" s="57" t="s">
        <v>1489</v>
      </c>
      <c r="C1314" s="121">
        <v>1987</v>
      </c>
      <c r="D1314" s="40">
        <v>0</v>
      </c>
      <c r="E1314" s="59" t="s">
        <v>1514</v>
      </c>
      <c r="F1314" s="121" t="s">
        <v>66</v>
      </c>
      <c r="G1314" s="40" t="s">
        <v>1457</v>
      </c>
      <c r="H1314" s="40" t="s">
        <v>1470</v>
      </c>
      <c r="I1314" s="122">
        <v>13773.6</v>
      </c>
      <c r="J1314" s="122">
        <v>11651.9</v>
      </c>
      <c r="K1314" s="127">
        <v>590</v>
      </c>
      <c r="L1314" s="39">
        <v>18410845.960000001</v>
      </c>
      <c r="M1314" s="49">
        <v>0</v>
      </c>
      <c r="N1314" s="49">
        <v>0</v>
      </c>
      <c r="O1314" s="49">
        <v>118755.8</v>
      </c>
      <c r="P1314" s="49">
        <f t="shared" si="240"/>
        <v>18292090.16</v>
      </c>
      <c r="Q1314" s="49">
        <f t="shared" si="239"/>
        <v>1580.0724311056567</v>
      </c>
      <c r="R1314" s="49">
        <v>20727.88</v>
      </c>
      <c r="S1314" s="62">
        <v>43830</v>
      </c>
    </row>
    <row r="1315" spans="1:32" s="3" customFormat="1" hidden="1" x14ac:dyDescent="0.25">
      <c r="A1315" s="40">
        <v>63</v>
      </c>
      <c r="B1315" s="57" t="s">
        <v>1194</v>
      </c>
      <c r="C1315" s="58">
        <v>1976</v>
      </c>
      <c r="D1315" s="40">
        <v>0</v>
      </c>
      <c r="E1315" s="59" t="s">
        <v>1514</v>
      </c>
      <c r="F1315" s="1" t="s">
        <v>28</v>
      </c>
      <c r="G1315" s="40">
        <v>2</v>
      </c>
      <c r="H1315" s="40">
        <v>3</v>
      </c>
      <c r="I1315" s="60">
        <v>1022.9</v>
      </c>
      <c r="J1315" s="60">
        <v>949.7</v>
      </c>
      <c r="K1315" s="127">
        <v>59</v>
      </c>
      <c r="L1315" s="39">
        <v>783393.95</v>
      </c>
      <c r="M1315" s="49">
        <v>0</v>
      </c>
      <c r="N1315" s="49">
        <v>0</v>
      </c>
      <c r="O1315" s="49">
        <v>25310.5</v>
      </c>
      <c r="P1315" s="49">
        <f t="shared" si="238"/>
        <v>758083.45</v>
      </c>
      <c r="Q1315" s="49">
        <f t="shared" si="239"/>
        <v>824.88570074760446</v>
      </c>
      <c r="R1315" s="49">
        <v>17192.509999999998</v>
      </c>
      <c r="S1315" s="62">
        <v>43830</v>
      </c>
    </row>
    <row r="1316" spans="1:32" s="3" customFormat="1" hidden="1" x14ac:dyDescent="0.25">
      <c r="A1316" s="40">
        <v>64</v>
      </c>
      <c r="B1316" s="57" t="s">
        <v>858</v>
      </c>
      <c r="C1316" s="58">
        <v>1985</v>
      </c>
      <c r="D1316" s="40">
        <v>0</v>
      </c>
      <c r="E1316" s="59" t="s">
        <v>1514</v>
      </c>
      <c r="F1316" s="1" t="s">
        <v>28</v>
      </c>
      <c r="G1316" s="40">
        <v>9</v>
      </c>
      <c r="H1316" s="40">
        <v>6</v>
      </c>
      <c r="I1316" s="60">
        <v>15811.8</v>
      </c>
      <c r="J1316" s="60">
        <v>13186.4</v>
      </c>
      <c r="K1316" s="127">
        <v>640</v>
      </c>
      <c r="L1316" s="49">
        <v>28501299.77</v>
      </c>
      <c r="M1316" s="49">
        <v>0</v>
      </c>
      <c r="N1316" s="49">
        <v>0</v>
      </c>
      <c r="O1316" s="49">
        <v>136663.6</v>
      </c>
      <c r="P1316" s="49">
        <f t="shared" si="238"/>
        <v>28364636.169999998</v>
      </c>
      <c r="Q1316" s="49">
        <f t="shared" si="239"/>
        <v>2161.4162902687617</v>
      </c>
      <c r="R1316" s="49">
        <v>20723.82</v>
      </c>
      <c r="S1316" s="62">
        <v>43830</v>
      </c>
    </row>
    <row r="1317" spans="1:32" s="3" customFormat="1" hidden="1" x14ac:dyDescent="0.25">
      <c r="A1317" s="40">
        <v>65</v>
      </c>
      <c r="B1317" s="57" t="s">
        <v>859</v>
      </c>
      <c r="C1317" s="58">
        <v>1984</v>
      </c>
      <c r="D1317" s="40">
        <v>0</v>
      </c>
      <c r="E1317" s="59" t="s">
        <v>1514</v>
      </c>
      <c r="F1317" s="1" t="s">
        <v>28</v>
      </c>
      <c r="G1317" s="40">
        <v>5</v>
      </c>
      <c r="H1317" s="40">
        <v>4</v>
      </c>
      <c r="I1317" s="60">
        <v>3342.3</v>
      </c>
      <c r="J1317" s="60">
        <v>3304.5</v>
      </c>
      <c r="K1317" s="127">
        <v>191</v>
      </c>
      <c r="L1317" s="49">
        <v>21671112.600000001</v>
      </c>
      <c r="M1317" s="49">
        <v>0</v>
      </c>
      <c r="N1317" s="49">
        <v>0</v>
      </c>
      <c r="O1317" s="49">
        <v>127250.4</v>
      </c>
      <c r="P1317" s="49">
        <f t="shared" si="238"/>
        <v>21543862.200000003</v>
      </c>
      <c r="Q1317" s="49">
        <f t="shared" si="239"/>
        <v>6558.0610077167503</v>
      </c>
      <c r="R1317" s="49">
        <v>17192.509999999998</v>
      </c>
      <c r="S1317" s="62">
        <v>43830</v>
      </c>
    </row>
    <row r="1318" spans="1:32" s="3" customFormat="1" hidden="1" x14ac:dyDescent="0.25">
      <c r="A1318" s="40">
        <v>66</v>
      </c>
      <c r="B1318" s="57" t="s">
        <v>1393</v>
      </c>
      <c r="C1318" s="121" t="s">
        <v>1455</v>
      </c>
      <c r="D1318" s="40">
        <v>0</v>
      </c>
      <c r="E1318" s="59" t="s">
        <v>1514</v>
      </c>
      <c r="F1318" s="121" t="s">
        <v>66</v>
      </c>
      <c r="G1318" s="40" t="s">
        <v>1457</v>
      </c>
      <c r="H1318" s="40" t="s">
        <v>1470</v>
      </c>
      <c r="I1318" s="122">
        <v>13587</v>
      </c>
      <c r="J1318" s="122">
        <v>11644.2</v>
      </c>
      <c r="K1318" s="127">
        <v>574</v>
      </c>
      <c r="L1318" s="49">
        <v>18410845.960000001</v>
      </c>
      <c r="M1318" s="49">
        <v>0</v>
      </c>
      <c r="N1318" s="49">
        <v>0</v>
      </c>
      <c r="O1318" s="49">
        <v>118755.4</v>
      </c>
      <c r="P1318" s="49">
        <f t="shared" si="238"/>
        <v>18292090.560000002</v>
      </c>
      <c r="Q1318" s="49">
        <f t="shared" si="239"/>
        <v>1581.1172910118341</v>
      </c>
      <c r="R1318" s="49">
        <v>20727.88</v>
      </c>
      <c r="S1318" s="62">
        <v>43830</v>
      </c>
    </row>
    <row r="1319" spans="1:32" s="3" customFormat="1" hidden="1" x14ac:dyDescent="0.25">
      <c r="A1319" s="40">
        <v>67</v>
      </c>
      <c r="B1319" s="57" t="s">
        <v>860</v>
      </c>
      <c r="C1319" s="58">
        <v>1980</v>
      </c>
      <c r="D1319" s="40">
        <v>0</v>
      </c>
      <c r="E1319" s="59" t="s">
        <v>1514</v>
      </c>
      <c r="F1319" s="1" t="s">
        <v>28</v>
      </c>
      <c r="G1319" s="40">
        <v>5</v>
      </c>
      <c r="H1319" s="40">
        <v>4</v>
      </c>
      <c r="I1319" s="60">
        <v>3112.1</v>
      </c>
      <c r="J1319" s="60">
        <v>2711.6</v>
      </c>
      <c r="K1319" s="127">
        <v>147</v>
      </c>
      <c r="L1319" s="49">
        <v>15972898.59</v>
      </c>
      <c r="M1319" s="49">
        <v>0</v>
      </c>
      <c r="N1319" s="49">
        <v>0</v>
      </c>
      <c r="O1319" s="49">
        <v>115370.5</v>
      </c>
      <c r="P1319" s="49">
        <f t="shared" si="238"/>
        <v>15857528.09</v>
      </c>
      <c r="Q1319" s="49">
        <f t="shared" si="239"/>
        <v>5890.580686679451</v>
      </c>
      <c r="R1319" s="49">
        <v>17192.509999999998</v>
      </c>
      <c r="S1319" s="62">
        <v>43830</v>
      </c>
    </row>
    <row r="1320" spans="1:32" s="3" customFormat="1" hidden="1" x14ac:dyDescent="0.25">
      <c r="A1320" s="40">
        <v>68</v>
      </c>
      <c r="B1320" s="57" t="s">
        <v>861</v>
      </c>
      <c r="C1320" s="58">
        <v>1982</v>
      </c>
      <c r="D1320" s="40">
        <v>0</v>
      </c>
      <c r="E1320" s="59" t="s">
        <v>1514</v>
      </c>
      <c r="F1320" s="1" t="s">
        <v>28</v>
      </c>
      <c r="G1320" s="40">
        <v>5</v>
      </c>
      <c r="H1320" s="40">
        <v>6</v>
      </c>
      <c r="I1320" s="60">
        <v>4896.1000000000004</v>
      </c>
      <c r="J1320" s="60">
        <v>4235.3999999999996</v>
      </c>
      <c r="K1320" s="127">
        <v>201</v>
      </c>
      <c r="L1320" s="49">
        <v>45877818.710000001</v>
      </c>
      <c r="M1320" s="49">
        <v>0</v>
      </c>
      <c r="N1320" s="49">
        <v>0</v>
      </c>
      <c r="O1320" s="49">
        <v>410520.3</v>
      </c>
      <c r="P1320" s="49">
        <f t="shared" si="238"/>
        <v>45467298.410000004</v>
      </c>
      <c r="Q1320" s="49">
        <f t="shared" si="239"/>
        <v>10831.991951173444</v>
      </c>
      <c r="R1320" s="49">
        <v>17192.509999999998</v>
      </c>
      <c r="S1320" s="62">
        <v>43830</v>
      </c>
    </row>
    <row r="1321" spans="1:32" s="3" customFormat="1" hidden="1" x14ac:dyDescent="0.25">
      <c r="A1321" s="40">
        <v>69</v>
      </c>
      <c r="B1321" s="57" t="s">
        <v>862</v>
      </c>
      <c r="C1321" s="58">
        <v>1981</v>
      </c>
      <c r="D1321" s="40">
        <v>0</v>
      </c>
      <c r="E1321" s="59" t="s">
        <v>1514</v>
      </c>
      <c r="F1321" s="1" t="s">
        <v>28</v>
      </c>
      <c r="G1321" s="40">
        <v>5</v>
      </c>
      <c r="H1321" s="40">
        <v>4</v>
      </c>
      <c r="I1321" s="60">
        <v>3262</v>
      </c>
      <c r="J1321" s="60">
        <v>2843.7</v>
      </c>
      <c r="K1321" s="127">
        <v>129</v>
      </c>
      <c r="L1321" s="49">
        <v>19232591.530000001</v>
      </c>
      <c r="M1321" s="49">
        <v>0</v>
      </c>
      <c r="N1321" s="49">
        <v>0</v>
      </c>
      <c r="O1321" s="49">
        <v>116730.3</v>
      </c>
      <c r="P1321" s="49">
        <f t="shared" si="238"/>
        <v>19115861.23</v>
      </c>
      <c r="Q1321" s="49">
        <f t="shared" si="239"/>
        <v>6763.2280233498623</v>
      </c>
      <c r="R1321" s="49">
        <v>17192.509999999998</v>
      </c>
      <c r="S1321" s="62">
        <v>43830</v>
      </c>
    </row>
    <row r="1322" spans="1:32" s="3" customFormat="1" hidden="1" x14ac:dyDescent="0.25">
      <c r="A1322" s="40">
        <v>70</v>
      </c>
      <c r="B1322" s="57" t="s">
        <v>863</v>
      </c>
      <c r="C1322" s="58">
        <v>1985</v>
      </c>
      <c r="D1322" s="40">
        <v>0</v>
      </c>
      <c r="E1322" s="59" t="s">
        <v>1514</v>
      </c>
      <c r="F1322" s="1" t="s">
        <v>51</v>
      </c>
      <c r="G1322" s="40">
        <v>2</v>
      </c>
      <c r="H1322" s="40">
        <v>3</v>
      </c>
      <c r="I1322" s="60">
        <v>849.7</v>
      </c>
      <c r="J1322" s="60">
        <v>742.8</v>
      </c>
      <c r="K1322" s="127">
        <v>41</v>
      </c>
      <c r="L1322" s="49">
        <v>5883908.1699999999</v>
      </c>
      <c r="M1322" s="49">
        <v>0</v>
      </c>
      <c r="N1322" s="49">
        <v>0</v>
      </c>
      <c r="O1322" s="49">
        <v>87215.2</v>
      </c>
      <c r="P1322" s="49">
        <f t="shared" si="238"/>
        <v>5796692.9699999997</v>
      </c>
      <c r="Q1322" s="49">
        <f t="shared" si="239"/>
        <v>7921.2549407646748</v>
      </c>
      <c r="R1322" s="49">
        <v>12392.77</v>
      </c>
      <c r="S1322" s="62">
        <v>43830</v>
      </c>
    </row>
    <row r="1323" spans="1:32" s="3" customFormat="1" hidden="1" x14ac:dyDescent="0.25">
      <c r="A1323" s="40">
        <v>71</v>
      </c>
      <c r="B1323" s="57" t="s">
        <v>864</v>
      </c>
      <c r="C1323" s="58">
        <v>1985</v>
      </c>
      <c r="D1323" s="40">
        <v>0</v>
      </c>
      <c r="E1323" s="59" t="s">
        <v>1514</v>
      </c>
      <c r="F1323" s="1" t="s">
        <v>51</v>
      </c>
      <c r="G1323" s="40">
        <v>2</v>
      </c>
      <c r="H1323" s="40">
        <v>3</v>
      </c>
      <c r="I1323" s="60">
        <v>830</v>
      </c>
      <c r="J1323" s="60">
        <v>731.3</v>
      </c>
      <c r="K1323" s="127">
        <v>46</v>
      </c>
      <c r="L1323" s="49">
        <v>3034213.68</v>
      </c>
      <c r="M1323" s="49">
        <v>0</v>
      </c>
      <c r="N1323" s="49">
        <v>0</v>
      </c>
      <c r="O1323" s="49">
        <v>64230.8</v>
      </c>
      <c r="P1323" s="49">
        <f t="shared" si="238"/>
        <v>2969982.8800000004</v>
      </c>
      <c r="Q1323" s="49">
        <f t="shared" si="239"/>
        <v>4149.068344044852</v>
      </c>
      <c r="R1323" s="49">
        <v>12392.77</v>
      </c>
      <c r="S1323" s="62">
        <v>43830</v>
      </c>
    </row>
    <row r="1324" spans="1:32" s="3" customFormat="1" hidden="1" x14ac:dyDescent="0.25">
      <c r="A1324" s="40">
        <v>72</v>
      </c>
      <c r="B1324" s="57" t="s">
        <v>865</v>
      </c>
      <c r="C1324" s="58">
        <v>1983</v>
      </c>
      <c r="D1324" s="40">
        <v>0</v>
      </c>
      <c r="E1324" s="59" t="s">
        <v>1514</v>
      </c>
      <c r="F1324" s="1" t="s">
        <v>28</v>
      </c>
      <c r="G1324" s="40">
        <v>2</v>
      </c>
      <c r="H1324" s="40">
        <v>2</v>
      </c>
      <c r="I1324" s="60">
        <v>1181</v>
      </c>
      <c r="J1324" s="60">
        <v>1061</v>
      </c>
      <c r="K1324" s="127">
        <v>63</v>
      </c>
      <c r="L1324" s="49">
        <v>3769162.25</v>
      </c>
      <c r="M1324" s="49">
        <v>0</v>
      </c>
      <c r="N1324" s="49">
        <v>0</v>
      </c>
      <c r="O1324" s="49">
        <v>72265.3</v>
      </c>
      <c r="P1324" s="49">
        <f t="shared" si="238"/>
        <v>3696896.95</v>
      </c>
      <c r="Q1324" s="49">
        <f t="shared" si="239"/>
        <v>3552.4620640904805</v>
      </c>
      <c r="R1324" s="49">
        <v>17192.509999999998</v>
      </c>
      <c r="S1324" s="62">
        <v>43830</v>
      </c>
    </row>
    <row r="1325" spans="1:32" s="3" customFormat="1" hidden="1" x14ac:dyDescent="0.25">
      <c r="A1325" s="40"/>
      <c r="B1325" s="55" t="s">
        <v>114</v>
      </c>
      <c r="C1325" s="55"/>
      <c r="D1325" s="53"/>
      <c r="E1325" s="56"/>
      <c r="F1325" s="53"/>
      <c r="G1325" s="53"/>
      <c r="H1325" s="53"/>
      <c r="I1325" s="48">
        <f t="shared" ref="I1325:K1325" si="241">ROUND(SUM(I1310:I1324),2)</f>
        <v>96973.6</v>
      </c>
      <c r="J1325" s="48">
        <f t="shared" si="241"/>
        <v>83098.100000000006</v>
      </c>
      <c r="K1325" s="42">
        <f t="shared" si="241"/>
        <v>4032</v>
      </c>
      <c r="L1325" s="48">
        <f>ROUND(SUM(L1310:L1324),2)</f>
        <v>221114431.43000001</v>
      </c>
      <c r="M1325" s="48">
        <f t="shared" ref="M1325:P1325" si="242">ROUND(SUM(M1310:M1324),2)</f>
        <v>0</v>
      </c>
      <c r="N1325" s="48">
        <f t="shared" si="242"/>
        <v>0</v>
      </c>
      <c r="O1325" s="48">
        <f t="shared" si="242"/>
        <v>1700000</v>
      </c>
      <c r="P1325" s="48">
        <f t="shared" si="242"/>
        <v>219414431.43000001</v>
      </c>
      <c r="Q1325" s="48">
        <f>L1325/I1325</f>
        <v>2280.1507980522533</v>
      </c>
      <c r="R1325" s="48"/>
      <c r="S1325" s="53"/>
    </row>
    <row r="1326" spans="1:32" s="3" customFormat="1" hidden="1" x14ac:dyDescent="0.25">
      <c r="A1326" s="40"/>
      <c r="B1326" s="50" t="s">
        <v>115</v>
      </c>
      <c r="C1326" s="52"/>
      <c r="D1326" s="82"/>
      <c r="E1326" s="82"/>
      <c r="F1326" s="53"/>
      <c r="G1326" s="53"/>
      <c r="H1326" s="53"/>
      <c r="I1326" s="48"/>
      <c r="J1326" s="48"/>
      <c r="K1326" s="47"/>
      <c r="L1326" s="48"/>
      <c r="M1326" s="48"/>
      <c r="N1326" s="83"/>
      <c r="O1326" s="83"/>
      <c r="P1326" s="83"/>
      <c r="Q1326" s="83"/>
      <c r="R1326" s="48"/>
      <c r="S1326" s="53"/>
    </row>
    <row r="1327" spans="1:32" s="207" customFormat="1" hidden="1" x14ac:dyDescent="0.25">
      <c r="A1327" s="40">
        <v>73</v>
      </c>
      <c r="B1327" s="57" t="s">
        <v>866</v>
      </c>
      <c r="C1327" s="58">
        <v>1989</v>
      </c>
      <c r="D1327" s="40">
        <v>0</v>
      </c>
      <c r="E1327" s="59" t="s">
        <v>1516</v>
      </c>
      <c r="F1327" s="1" t="s">
        <v>66</v>
      </c>
      <c r="G1327" s="40">
        <v>9</v>
      </c>
      <c r="H1327" s="40">
        <v>4</v>
      </c>
      <c r="I1327" s="60">
        <v>6853.9</v>
      </c>
      <c r="J1327" s="60">
        <v>6853.9</v>
      </c>
      <c r="K1327" s="127">
        <v>419</v>
      </c>
      <c r="L1327" s="49">
        <v>12223869.289999999</v>
      </c>
      <c r="M1327" s="49">
        <v>0</v>
      </c>
      <c r="N1327" s="49">
        <v>0</v>
      </c>
      <c r="O1327" s="49">
        <v>0</v>
      </c>
      <c r="P1327" s="49">
        <f t="shared" ref="P1327:P1341" si="243">L1327-(M1327+N1327+O1327)</f>
        <v>12223869.289999999</v>
      </c>
      <c r="Q1327" s="49">
        <v>1167.2186638264347</v>
      </c>
      <c r="R1327" s="49">
        <v>20727.88</v>
      </c>
      <c r="S1327" s="62">
        <v>43830</v>
      </c>
      <c r="T1327" s="199"/>
      <c r="U1327" s="199"/>
      <c r="V1327" s="199"/>
      <c r="W1327" s="199"/>
      <c r="X1327" s="199"/>
      <c r="Y1327" s="199"/>
      <c r="Z1327" s="199"/>
      <c r="AA1327" s="199"/>
      <c r="AB1327" s="199"/>
      <c r="AC1327" s="199"/>
      <c r="AD1327" s="199"/>
      <c r="AE1327" s="199"/>
      <c r="AF1327" s="199"/>
    </row>
    <row r="1328" spans="1:32" s="199" customFormat="1" hidden="1" x14ac:dyDescent="0.25">
      <c r="A1328" s="40">
        <v>74</v>
      </c>
      <c r="B1328" s="57" t="s">
        <v>652</v>
      </c>
      <c r="C1328" s="58">
        <v>1975</v>
      </c>
      <c r="D1328" s="40">
        <v>0</v>
      </c>
      <c r="E1328" s="59" t="s">
        <v>1514</v>
      </c>
      <c r="F1328" s="1" t="s">
        <v>66</v>
      </c>
      <c r="G1328" s="40">
        <v>5</v>
      </c>
      <c r="H1328" s="40">
        <v>6</v>
      </c>
      <c r="I1328" s="60">
        <v>5058.3</v>
      </c>
      <c r="J1328" s="60">
        <v>5058.3</v>
      </c>
      <c r="K1328" s="127">
        <v>225</v>
      </c>
      <c r="L1328" s="39">
        <v>24529161.109999999</v>
      </c>
      <c r="M1328" s="49">
        <v>0</v>
      </c>
      <c r="N1328" s="49">
        <f>ROUND(L1328*10%,2)</f>
        <v>2452916.11</v>
      </c>
      <c r="O1328" s="49">
        <v>0</v>
      </c>
      <c r="P1328" s="49">
        <f t="shared" si="243"/>
        <v>22076245</v>
      </c>
      <c r="Q1328" s="49">
        <v>3601.5500029654227</v>
      </c>
      <c r="R1328" s="49">
        <v>18763.55</v>
      </c>
      <c r="S1328" s="62">
        <v>43830</v>
      </c>
    </row>
    <row r="1329" spans="1:19" s="199" customFormat="1" hidden="1" x14ac:dyDescent="0.25">
      <c r="A1329" s="40">
        <v>75</v>
      </c>
      <c r="B1329" s="57" t="s">
        <v>662</v>
      </c>
      <c r="C1329" s="58">
        <v>1973</v>
      </c>
      <c r="D1329" s="40">
        <v>0</v>
      </c>
      <c r="E1329" s="59" t="s">
        <v>1514</v>
      </c>
      <c r="F1329" s="1" t="s">
        <v>66</v>
      </c>
      <c r="G1329" s="40">
        <v>5</v>
      </c>
      <c r="H1329" s="40">
        <v>4</v>
      </c>
      <c r="I1329" s="60">
        <v>3198.3</v>
      </c>
      <c r="J1329" s="60">
        <v>3198.3</v>
      </c>
      <c r="K1329" s="127">
        <v>161</v>
      </c>
      <c r="L1329" s="39">
        <v>15361870.949999999</v>
      </c>
      <c r="M1329" s="49">
        <v>0</v>
      </c>
      <c r="N1329" s="49">
        <v>0</v>
      </c>
      <c r="O1329" s="49">
        <v>0</v>
      </c>
      <c r="P1329" s="49">
        <f t="shared" si="243"/>
        <v>15361870.949999999</v>
      </c>
      <c r="Q1329" s="49">
        <v>3458.1900040646592</v>
      </c>
      <c r="R1329" s="49">
        <v>18763.55</v>
      </c>
      <c r="S1329" s="62">
        <v>43830</v>
      </c>
    </row>
    <row r="1330" spans="1:19" s="199" customFormat="1" hidden="1" x14ac:dyDescent="0.25">
      <c r="A1330" s="40">
        <v>76</v>
      </c>
      <c r="B1330" s="57" t="s">
        <v>663</v>
      </c>
      <c r="C1330" s="58">
        <v>1974</v>
      </c>
      <c r="D1330" s="40">
        <v>0</v>
      </c>
      <c r="E1330" s="59" t="s">
        <v>1514</v>
      </c>
      <c r="F1330" s="1" t="s">
        <v>66</v>
      </c>
      <c r="G1330" s="40">
        <v>5</v>
      </c>
      <c r="H1330" s="40">
        <v>4</v>
      </c>
      <c r="I1330" s="60">
        <v>3535.2</v>
      </c>
      <c r="J1330" s="60">
        <v>3535.2</v>
      </c>
      <c r="K1330" s="127">
        <v>229</v>
      </c>
      <c r="L1330" s="39">
        <v>14491753.199999999</v>
      </c>
      <c r="M1330" s="49">
        <v>0</v>
      </c>
      <c r="N1330" s="49">
        <f>ROUND(L1330*10%,2)</f>
        <v>1449175.32</v>
      </c>
      <c r="O1330" s="49">
        <v>0</v>
      </c>
      <c r="P1330" s="49">
        <f t="shared" si="243"/>
        <v>13042577.879999999</v>
      </c>
      <c r="Q1330" s="49">
        <v>3601.5499971713061</v>
      </c>
      <c r="R1330" s="49">
        <v>18763.55</v>
      </c>
      <c r="S1330" s="62">
        <v>43830</v>
      </c>
    </row>
    <row r="1331" spans="1:19" s="199" customFormat="1" hidden="1" x14ac:dyDescent="0.25">
      <c r="A1331" s="40">
        <v>77</v>
      </c>
      <c r="B1331" s="57" t="s">
        <v>867</v>
      </c>
      <c r="C1331" s="58">
        <v>1974</v>
      </c>
      <c r="D1331" s="40">
        <v>0</v>
      </c>
      <c r="E1331" s="59" t="s">
        <v>1514</v>
      </c>
      <c r="F1331" s="1" t="s">
        <v>66</v>
      </c>
      <c r="G1331" s="40">
        <v>5</v>
      </c>
      <c r="H1331" s="40">
        <v>4</v>
      </c>
      <c r="I1331" s="60">
        <v>3477.1</v>
      </c>
      <c r="J1331" s="60">
        <v>3477.1</v>
      </c>
      <c r="K1331" s="127">
        <v>213</v>
      </c>
      <c r="L1331" s="39">
        <v>23236766.91</v>
      </c>
      <c r="M1331" s="49">
        <v>0</v>
      </c>
      <c r="N1331" s="49">
        <f>ROUND(L1331*10%,2)</f>
        <v>2323676.69</v>
      </c>
      <c r="O1331" s="49">
        <v>0</v>
      </c>
      <c r="P1331" s="49">
        <f t="shared" si="243"/>
        <v>20913090.219999999</v>
      </c>
      <c r="Q1331" s="49">
        <v>5108.2396220988749</v>
      </c>
      <c r="R1331" s="49">
        <v>18763.55</v>
      </c>
      <c r="S1331" s="62">
        <v>43830</v>
      </c>
    </row>
    <row r="1332" spans="1:19" s="199" customFormat="1" hidden="1" x14ac:dyDescent="0.25">
      <c r="A1332" s="40">
        <v>78</v>
      </c>
      <c r="B1332" s="57" t="s">
        <v>664</v>
      </c>
      <c r="C1332" s="58">
        <v>1974</v>
      </c>
      <c r="D1332" s="40">
        <v>0</v>
      </c>
      <c r="E1332" s="59" t="s">
        <v>1514</v>
      </c>
      <c r="F1332" s="1" t="s">
        <v>66</v>
      </c>
      <c r="G1332" s="40">
        <v>5</v>
      </c>
      <c r="H1332" s="40">
        <v>6</v>
      </c>
      <c r="I1332" s="60">
        <v>3857.6</v>
      </c>
      <c r="J1332" s="60">
        <v>3857.6</v>
      </c>
      <c r="K1332" s="127">
        <v>240</v>
      </c>
      <c r="L1332" s="39">
        <v>20652942.940000001</v>
      </c>
      <c r="M1332" s="49">
        <v>0</v>
      </c>
      <c r="N1332" s="49">
        <f>ROUND(L1332*10%,2)</f>
        <v>2065294.29</v>
      </c>
      <c r="O1332" s="49">
        <v>0</v>
      </c>
      <c r="P1332" s="49">
        <f t="shared" si="243"/>
        <v>18587648.650000002</v>
      </c>
      <c r="Q1332" s="49">
        <v>4095.9699968892573</v>
      </c>
      <c r="R1332" s="49">
        <v>18763.55</v>
      </c>
      <c r="S1332" s="62">
        <v>43830</v>
      </c>
    </row>
    <row r="1333" spans="1:19" s="199" customFormat="1" hidden="1" x14ac:dyDescent="0.25">
      <c r="A1333" s="40">
        <v>79</v>
      </c>
      <c r="B1333" s="57" t="s">
        <v>868</v>
      </c>
      <c r="C1333" s="58">
        <v>1974</v>
      </c>
      <c r="D1333" s="40">
        <v>0</v>
      </c>
      <c r="E1333" s="59" t="s">
        <v>1514</v>
      </c>
      <c r="F1333" s="1" t="s">
        <v>66</v>
      </c>
      <c r="G1333" s="40">
        <v>5</v>
      </c>
      <c r="H1333" s="40">
        <v>6</v>
      </c>
      <c r="I1333" s="60">
        <v>5005.8</v>
      </c>
      <c r="J1333" s="60">
        <v>5005.8</v>
      </c>
      <c r="K1333" s="127">
        <v>203</v>
      </c>
      <c r="L1333" s="49">
        <v>2541199.44</v>
      </c>
      <c r="M1333" s="49">
        <v>0</v>
      </c>
      <c r="N1333" s="49">
        <v>0</v>
      </c>
      <c r="O1333" s="49">
        <v>0</v>
      </c>
      <c r="P1333" s="49">
        <f t="shared" si="243"/>
        <v>2541199.44</v>
      </c>
      <c r="Q1333" s="49">
        <v>3601.5500019976826</v>
      </c>
      <c r="R1333" s="49">
        <v>18763.55</v>
      </c>
      <c r="S1333" s="62">
        <v>43830</v>
      </c>
    </row>
    <row r="1334" spans="1:19" s="199" customFormat="1" hidden="1" x14ac:dyDescent="0.25">
      <c r="A1334" s="40">
        <v>80</v>
      </c>
      <c r="B1334" s="57" t="s">
        <v>333</v>
      </c>
      <c r="C1334" s="58">
        <v>1974</v>
      </c>
      <c r="D1334" s="40">
        <v>0</v>
      </c>
      <c r="E1334" s="59" t="s">
        <v>1514</v>
      </c>
      <c r="F1334" s="1" t="s">
        <v>66</v>
      </c>
      <c r="G1334" s="40">
        <v>5</v>
      </c>
      <c r="H1334" s="40">
        <v>4</v>
      </c>
      <c r="I1334" s="60">
        <v>3482.4</v>
      </c>
      <c r="J1334" s="60">
        <v>3482.4</v>
      </c>
      <c r="K1334" s="127">
        <v>158</v>
      </c>
      <c r="L1334" s="49">
        <v>8714199.3000000007</v>
      </c>
      <c r="M1334" s="49">
        <v>0</v>
      </c>
      <c r="N1334" s="49">
        <f t="shared" ref="N1334:N1341" si="244">ROUND(L1334*10%,2)</f>
        <v>871419.93</v>
      </c>
      <c r="O1334" s="49">
        <v>0</v>
      </c>
      <c r="P1334" s="49">
        <f t="shared" si="243"/>
        <v>7842779.370000001</v>
      </c>
      <c r="Q1334" s="49">
        <v>4095.9700034458992</v>
      </c>
      <c r="R1334" s="49">
        <v>18763.55</v>
      </c>
      <c r="S1334" s="62">
        <v>43830</v>
      </c>
    </row>
    <row r="1335" spans="1:19" s="199" customFormat="1" hidden="1" x14ac:dyDescent="0.25">
      <c r="A1335" s="40">
        <v>81</v>
      </c>
      <c r="B1335" s="57" t="s">
        <v>869</v>
      </c>
      <c r="C1335" s="58">
        <v>1974</v>
      </c>
      <c r="D1335" s="40">
        <v>0</v>
      </c>
      <c r="E1335" s="59" t="s">
        <v>1514</v>
      </c>
      <c r="F1335" s="1" t="s">
        <v>66</v>
      </c>
      <c r="G1335" s="40">
        <v>5</v>
      </c>
      <c r="H1335" s="40">
        <v>4</v>
      </c>
      <c r="I1335" s="60">
        <v>3071.1</v>
      </c>
      <c r="J1335" s="60">
        <v>3071.1</v>
      </c>
      <c r="K1335" s="127">
        <v>162</v>
      </c>
      <c r="L1335" s="49">
        <v>10482257.98</v>
      </c>
      <c r="M1335" s="49">
        <v>0</v>
      </c>
      <c r="N1335" s="49">
        <f t="shared" si="244"/>
        <v>1048225.8</v>
      </c>
      <c r="O1335" s="49">
        <v>0</v>
      </c>
      <c r="P1335" s="49">
        <f t="shared" si="243"/>
        <v>9434032.1799999997</v>
      </c>
      <c r="Q1335" s="49">
        <v>4278.8808374849405</v>
      </c>
      <c r="R1335" s="49">
        <v>18763.55</v>
      </c>
      <c r="S1335" s="62">
        <v>43830</v>
      </c>
    </row>
    <row r="1336" spans="1:19" s="199" customFormat="1" hidden="1" x14ac:dyDescent="0.25">
      <c r="A1336" s="40">
        <v>82</v>
      </c>
      <c r="B1336" s="57" t="s">
        <v>870</v>
      </c>
      <c r="C1336" s="58">
        <v>1975</v>
      </c>
      <c r="D1336" s="40">
        <v>0</v>
      </c>
      <c r="E1336" s="59" t="s">
        <v>1514</v>
      </c>
      <c r="F1336" s="1" t="s">
        <v>66</v>
      </c>
      <c r="G1336" s="40">
        <v>2</v>
      </c>
      <c r="H1336" s="40">
        <v>3</v>
      </c>
      <c r="I1336" s="60">
        <v>925.5</v>
      </c>
      <c r="J1336" s="60">
        <v>925.5</v>
      </c>
      <c r="K1336" s="127">
        <v>72</v>
      </c>
      <c r="L1336" s="49">
        <v>4485140.66</v>
      </c>
      <c r="M1336" s="49">
        <v>0</v>
      </c>
      <c r="N1336" s="49">
        <f t="shared" si="244"/>
        <v>448514.07</v>
      </c>
      <c r="O1336" s="49">
        <v>0</v>
      </c>
      <c r="P1336" s="49">
        <f t="shared" si="243"/>
        <v>4036626.5900000003</v>
      </c>
      <c r="Q1336" s="49">
        <v>3806.3500162074552</v>
      </c>
      <c r="R1336" s="49">
        <v>18763.55</v>
      </c>
      <c r="S1336" s="62">
        <v>43830</v>
      </c>
    </row>
    <row r="1337" spans="1:19" s="199" customFormat="1" ht="15.75" hidden="1" customHeight="1" x14ac:dyDescent="0.25">
      <c r="A1337" s="40">
        <v>83</v>
      </c>
      <c r="B1337" s="57" t="s">
        <v>871</v>
      </c>
      <c r="C1337" s="58">
        <v>1977</v>
      </c>
      <c r="D1337" s="40">
        <v>0</v>
      </c>
      <c r="E1337" s="59" t="s">
        <v>1514</v>
      </c>
      <c r="F1337" s="1" t="s">
        <v>28</v>
      </c>
      <c r="G1337" s="40">
        <v>2</v>
      </c>
      <c r="H1337" s="40">
        <v>2</v>
      </c>
      <c r="I1337" s="60">
        <v>600.5</v>
      </c>
      <c r="J1337" s="60">
        <v>600.5</v>
      </c>
      <c r="K1337" s="127">
        <v>47</v>
      </c>
      <c r="L1337" s="49">
        <v>3696239.12</v>
      </c>
      <c r="M1337" s="49">
        <v>0</v>
      </c>
      <c r="N1337" s="49">
        <f t="shared" si="244"/>
        <v>369623.91</v>
      </c>
      <c r="O1337" s="49">
        <v>0</v>
      </c>
      <c r="P1337" s="49">
        <f t="shared" si="243"/>
        <v>3326615.21</v>
      </c>
      <c r="Q1337" s="49">
        <v>4402.4200499583685</v>
      </c>
      <c r="R1337" s="49">
        <v>17192.509999999998</v>
      </c>
      <c r="S1337" s="62">
        <v>43830</v>
      </c>
    </row>
    <row r="1338" spans="1:19" s="199" customFormat="1" hidden="1" x14ac:dyDescent="0.25">
      <c r="A1338" s="40">
        <v>84</v>
      </c>
      <c r="B1338" s="57" t="s">
        <v>872</v>
      </c>
      <c r="C1338" s="58">
        <v>1976</v>
      </c>
      <c r="D1338" s="40">
        <v>0</v>
      </c>
      <c r="E1338" s="59" t="s">
        <v>1514</v>
      </c>
      <c r="F1338" s="1" t="s">
        <v>66</v>
      </c>
      <c r="G1338" s="40">
        <v>5</v>
      </c>
      <c r="H1338" s="40">
        <v>5</v>
      </c>
      <c r="I1338" s="60">
        <v>4088</v>
      </c>
      <c r="J1338" s="60">
        <v>4088</v>
      </c>
      <c r="K1338" s="127">
        <v>103</v>
      </c>
      <c r="L1338" s="49">
        <v>20009143.440000001</v>
      </c>
      <c r="M1338" s="49">
        <v>0</v>
      </c>
      <c r="N1338" s="49">
        <f t="shared" si="244"/>
        <v>2000914.34</v>
      </c>
      <c r="O1338" s="49">
        <v>0</v>
      </c>
      <c r="P1338" s="49">
        <f t="shared" si="243"/>
        <v>18008229.100000001</v>
      </c>
      <c r="Q1338" s="49">
        <v>5521.4387255381607</v>
      </c>
      <c r="R1338" s="49">
        <v>18763.55</v>
      </c>
      <c r="S1338" s="62">
        <v>43830</v>
      </c>
    </row>
    <row r="1339" spans="1:19" s="199" customFormat="1" hidden="1" x14ac:dyDescent="0.25">
      <c r="A1339" s="40">
        <v>85</v>
      </c>
      <c r="B1339" s="57" t="s">
        <v>145</v>
      </c>
      <c r="C1339" s="93">
        <v>1977</v>
      </c>
      <c r="D1339" s="41">
        <v>0</v>
      </c>
      <c r="E1339" s="59" t="s">
        <v>1514</v>
      </c>
      <c r="F1339" s="1" t="s">
        <v>66</v>
      </c>
      <c r="G1339" s="41">
        <v>5</v>
      </c>
      <c r="H1339" s="41">
        <v>5</v>
      </c>
      <c r="I1339" s="94">
        <v>3922.7</v>
      </c>
      <c r="J1339" s="94">
        <v>3273.6</v>
      </c>
      <c r="K1339" s="127">
        <v>110</v>
      </c>
      <c r="L1339" s="96">
        <v>6643786.0199999996</v>
      </c>
      <c r="M1339" s="49">
        <v>0</v>
      </c>
      <c r="N1339" s="49">
        <f t="shared" si="244"/>
        <v>664378.6</v>
      </c>
      <c r="O1339" s="49">
        <v>0</v>
      </c>
      <c r="P1339" s="49">
        <f t="shared" si="243"/>
        <v>5979407.4199999999</v>
      </c>
      <c r="Q1339" s="49">
        <f>L1339/J1339</f>
        <v>2029.5045271260997</v>
      </c>
      <c r="R1339" s="49">
        <v>18763.55</v>
      </c>
      <c r="S1339" s="62">
        <v>43830</v>
      </c>
    </row>
    <row r="1340" spans="1:19" s="199" customFormat="1" hidden="1" x14ac:dyDescent="0.25">
      <c r="A1340" s="40">
        <v>86</v>
      </c>
      <c r="B1340" s="57" t="s">
        <v>873</v>
      </c>
      <c r="C1340" s="58">
        <v>1977</v>
      </c>
      <c r="D1340" s="40">
        <v>0</v>
      </c>
      <c r="E1340" s="59" t="s">
        <v>1514</v>
      </c>
      <c r="F1340" s="1" t="s">
        <v>66</v>
      </c>
      <c r="G1340" s="40">
        <v>5</v>
      </c>
      <c r="H1340" s="40">
        <v>6</v>
      </c>
      <c r="I1340" s="60">
        <v>15147</v>
      </c>
      <c r="J1340" s="60">
        <v>15147</v>
      </c>
      <c r="K1340" s="127">
        <v>240</v>
      </c>
      <c r="L1340" s="49">
        <v>8871362.6899999995</v>
      </c>
      <c r="M1340" s="49">
        <v>0</v>
      </c>
      <c r="N1340" s="49">
        <f t="shared" si="244"/>
        <v>887136.27</v>
      </c>
      <c r="O1340" s="49">
        <v>0</v>
      </c>
      <c r="P1340" s="49">
        <f t="shared" si="243"/>
        <v>7984226.4199999999</v>
      </c>
      <c r="Q1340" s="49">
        <v>1426.2950762527232</v>
      </c>
      <c r="R1340" s="49">
        <v>18763.55</v>
      </c>
      <c r="S1340" s="62">
        <v>43830</v>
      </c>
    </row>
    <row r="1341" spans="1:19" s="199" customFormat="1" hidden="1" x14ac:dyDescent="0.25">
      <c r="A1341" s="40">
        <v>87</v>
      </c>
      <c r="B1341" s="57" t="s">
        <v>150</v>
      </c>
      <c r="C1341" s="93">
        <v>1976</v>
      </c>
      <c r="D1341" s="41">
        <v>0</v>
      </c>
      <c r="E1341" s="59" t="s">
        <v>1514</v>
      </c>
      <c r="F1341" s="1" t="s">
        <v>66</v>
      </c>
      <c r="G1341" s="41">
        <v>5</v>
      </c>
      <c r="H1341" s="41">
        <v>8</v>
      </c>
      <c r="I1341" s="94">
        <v>5184.8</v>
      </c>
      <c r="J1341" s="94">
        <v>5010.3999999999996</v>
      </c>
      <c r="K1341" s="127">
        <v>303</v>
      </c>
      <c r="L1341" s="96">
        <v>8932657.9000000004</v>
      </c>
      <c r="M1341" s="49">
        <v>0</v>
      </c>
      <c r="N1341" s="49">
        <f t="shared" si="244"/>
        <v>893265.79</v>
      </c>
      <c r="O1341" s="49">
        <v>0</v>
      </c>
      <c r="P1341" s="49">
        <f t="shared" si="243"/>
        <v>8039392.1100000003</v>
      </c>
      <c r="Q1341" s="49">
        <f>L1341/J1341</f>
        <v>1782.823307520358</v>
      </c>
      <c r="R1341" s="49">
        <v>18763.55</v>
      </c>
      <c r="S1341" s="62">
        <v>43830</v>
      </c>
    </row>
    <row r="1342" spans="1:19" s="73" customFormat="1" ht="14.25" hidden="1" x14ac:dyDescent="0.25">
      <c r="A1342" s="53"/>
      <c r="B1342" s="50" t="s">
        <v>570</v>
      </c>
      <c r="C1342" s="52"/>
      <c r="D1342" s="53"/>
      <c r="E1342" s="56"/>
      <c r="F1342" s="53"/>
      <c r="G1342" s="53"/>
      <c r="H1342" s="53"/>
      <c r="I1342" s="48">
        <f t="shared" ref="I1342:P1342" si="245">ROUND(SUM(I1327:I1341),2)</f>
        <v>67408.2</v>
      </c>
      <c r="J1342" s="48">
        <f t="shared" si="245"/>
        <v>66584.7</v>
      </c>
      <c r="K1342" s="42">
        <f t="shared" si="245"/>
        <v>2885</v>
      </c>
      <c r="L1342" s="48">
        <f t="shared" si="245"/>
        <v>184872350.94999999</v>
      </c>
      <c r="M1342" s="48">
        <f t="shared" si="245"/>
        <v>0</v>
      </c>
      <c r="N1342" s="48">
        <f t="shared" si="245"/>
        <v>15474541.119999999</v>
      </c>
      <c r="O1342" s="48">
        <f t="shared" si="245"/>
        <v>0</v>
      </c>
      <c r="P1342" s="48">
        <f t="shared" si="245"/>
        <v>169397809.83000001</v>
      </c>
      <c r="Q1342" s="83">
        <f>L1342/J1342</f>
        <v>2776.4989697332871</v>
      </c>
      <c r="R1342" s="48"/>
      <c r="S1342" s="48"/>
    </row>
    <row r="1343" spans="1:19" s="3" customFormat="1" hidden="1" x14ac:dyDescent="0.25">
      <c r="A1343" s="40"/>
      <c r="B1343" s="55" t="s">
        <v>153</v>
      </c>
      <c r="C1343" s="55"/>
      <c r="D1343" s="46"/>
      <c r="E1343" s="46"/>
      <c r="F1343" s="40"/>
      <c r="G1343" s="40"/>
      <c r="H1343" s="40"/>
      <c r="I1343" s="40"/>
      <c r="J1343" s="40"/>
      <c r="K1343" s="47"/>
      <c r="L1343" s="49"/>
      <c r="M1343" s="49"/>
      <c r="N1343" s="49"/>
      <c r="O1343" s="49"/>
      <c r="P1343" s="49"/>
      <c r="Q1343" s="49"/>
      <c r="R1343" s="49"/>
      <c r="S1343" s="40"/>
    </row>
    <row r="1344" spans="1:19" s="199" customFormat="1" hidden="1" x14ac:dyDescent="0.25">
      <c r="A1344" s="37">
        <v>88</v>
      </c>
      <c r="B1344" s="57" t="s">
        <v>874</v>
      </c>
      <c r="C1344" s="58">
        <v>1986</v>
      </c>
      <c r="D1344" s="40">
        <v>0</v>
      </c>
      <c r="E1344" s="59" t="s">
        <v>1514</v>
      </c>
      <c r="F1344" s="1" t="s">
        <v>28</v>
      </c>
      <c r="G1344" s="40">
        <v>5</v>
      </c>
      <c r="H1344" s="40">
        <v>2</v>
      </c>
      <c r="I1344" s="60">
        <v>1471.7</v>
      </c>
      <c r="J1344" s="60">
        <v>1341.1</v>
      </c>
      <c r="K1344" s="127">
        <v>90</v>
      </c>
      <c r="L1344" s="49">
        <v>10773511.09</v>
      </c>
      <c r="M1344" s="49">
        <v>0</v>
      </c>
      <c r="N1344" s="49">
        <v>0</v>
      </c>
      <c r="O1344" s="49">
        <v>484808</v>
      </c>
      <c r="P1344" s="49">
        <f t="shared" ref="P1344:P1352" si="246">L1344-(M1344+N1344+O1344)</f>
        <v>10288703.09</v>
      </c>
      <c r="Q1344" s="49">
        <v>8556.1951084930279</v>
      </c>
      <c r="R1344" s="49">
        <v>17192.509999999998</v>
      </c>
      <c r="S1344" s="62">
        <v>43830</v>
      </c>
    </row>
    <row r="1345" spans="1:19" s="199" customFormat="1" hidden="1" x14ac:dyDescent="0.25">
      <c r="A1345" s="37">
        <v>89</v>
      </c>
      <c r="B1345" s="57" t="s">
        <v>875</v>
      </c>
      <c r="C1345" s="58">
        <v>1978</v>
      </c>
      <c r="D1345" s="40">
        <v>0</v>
      </c>
      <c r="E1345" s="59" t="s">
        <v>1514</v>
      </c>
      <c r="F1345" s="1" t="s">
        <v>28</v>
      </c>
      <c r="G1345" s="40">
        <v>2</v>
      </c>
      <c r="H1345" s="40">
        <v>3</v>
      </c>
      <c r="I1345" s="60">
        <v>857.5</v>
      </c>
      <c r="J1345" s="60">
        <v>792.8</v>
      </c>
      <c r="K1345" s="127">
        <v>65</v>
      </c>
      <c r="L1345" s="49">
        <v>495905.37</v>
      </c>
      <c r="M1345" s="49">
        <v>0</v>
      </c>
      <c r="N1345" s="49">
        <v>0</v>
      </c>
      <c r="O1345" s="49">
        <v>22315.74</v>
      </c>
      <c r="P1345" s="49">
        <f t="shared" si="246"/>
        <v>473589.63</v>
      </c>
      <c r="Q1345" s="49">
        <f>L1345/J1345</f>
        <v>625.51131432896068</v>
      </c>
      <c r="R1345" s="49">
        <v>17192.509999999998</v>
      </c>
      <c r="S1345" s="62">
        <v>43830</v>
      </c>
    </row>
    <row r="1346" spans="1:19" s="199" customFormat="1" hidden="1" x14ac:dyDescent="0.25">
      <c r="A1346" s="37">
        <v>90</v>
      </c>
      <c r="B1346" s="57" t="s">
        <v>876</v>
      </c>
      <c r="C1346" s="58">
        <v>1985</v>
      </c>
      <c r="D1346" s="40">
        <v>0</v>
      </c>
      <c r="E1346" s="59" t="s">
        <v>1514</v>
      </c>
      <c r="F1346" s="1" t="s">
        <v>28</v>
      </c>
      <c r="G1346" s="40">
        <v>5</v>
      </c>
      <c r="H1346" s="40">
        <v>2</v>
      </c>
      <c r="I1346" s="60">
        <v>1425.8</v>
      </c>
      <c r="J1346" s="60">
        <v>1315.7</v>
      </c>
      <c r="K1346" s="127">
        <v>87</v>
      </c>
      <c r="L1346" s="49">
        <v>10582966.720000001</v>
      </c>
      <c r="M1346" s="49">
        <v>0</v>
      </c>
      <c r="N1346" s="49">
        <v>0</v>
      </c>
      <c r="O1346" s="49">
        <v>476233.5</v>
      </c>
      <c r="P1346" s="49">
        <f t="shared" si="246"/>
        <v>10106733.220000001</v>
      </c>
      <c r="Q1346" s="49">
        <v>8571.5643003724254</v>
      </c>
      <c r="R1346" s="49">
        <v>17192.509999999998</v>
      </c>
      <c r="S1346" s="62">
        <v>43830</v>
      </c>
    </row>
    <row r="1347" spans="1:19" s="199" customFormat="1" hidden="1" x14ac:dyDescent="0.25">
      <c r="A1347" s="37">
        <v>91</v>
      </c>
      <c r="B1347" s="57" t="s">
        <v>877</v>
      </c>
      <c r="C1347" s="58">
        <v>1988</v>
      </c>
      <c r="D1347" s="40">
        <v>0</v>
      </c>
      <c r="E1347" s="59" t="s">
        <v>1514</v>
      </c>
      <c r="F1347" s="1" t="s">
        <v>66</v>
      </c>
      <c r="G1347" s="40">
        <v>2</v>
      </c>
      <c r="H1347" s="40">
        <v>2</v>
      </c>
      <c r="I1347" s="60">
        <v>828.5</v>
      </c>
      <c r="J1347" s="60">
        <v>735.9</v>
      </c>
      <c r="K1347" s="127">
        <v>38</v>
      </c>
      <c r="L1347" s="49">
        <v>2723519.55</v>
      </c>
      <c r="M1347" s="49">
        <v>0</v>
      </c>
      <c r="N1347" s="49">
        <f t="shared" ref="N1347:N1348" si="247">ROUND(L1347*10%,2)</f>
        <v>272351.96000000002</v>
      </c>
      <c r="O1347" s="49">
        <v>152715.92000000001</v>
      </c>
      <c r="P1347" s="49">
        <f t="shared" si="246"/>
        <v>2298451.67</v>
      </c>
      <c r="Q1347" s="49">
        <v>3458.1899986411199</v>
      </c>
      <c r="R1347" s="49">
        <v>18763.55</v>
      </c>
      <c r="S1347" s="62">
        <v>43830</v>
      </c>
    </row>
    <row r="1348" spans="1:19" s="199" customFormat="1" hidden="1" x14ac:dyDescent="0.25">
      <c r="A1348" s="37">
        <v>92</v>
      </c>
      <c r="B1348" s="57" t="s">
        <v>878</v>
      </c>
      <c r="C1348" s="58">
        <v>1988</v>
      </c>
      <c r="D1348" s="40">
        <v>0</v>
      </c>
      <c r="E1348" s="59" t="s">
        <v>1514</v>
      </c>
      <c r="F1348" s="1" t="s">
        <v>28</v>
      </c>
      <c r="G1348" s="40">
        <v>2</v>
      </c>
      <c r="H1348" s="40">
        <v>2</v>
      </c>
      <c r="I1348" s="60">
        <v>862.3</v>
      </c>
      <c r="J1348" s="60">
        <v>741.2</v>
      </c>
      <c r="K1348" s="127">
        <v>45</v>
      </c>
      <c r="L1348" s="49">
        <v>2038204.18</v>
      </c>
      <c r="M1348" s="49">
        <v>0</v>
      </c>
      <c r="N1348" s="49">
        <f t="shared" si="247"/>
        <v>203820.42</v>
      </c>
      <c r="O1348" s="49">
        <v>172197.89</v>
      </c>
      <c r="P1348" s="49">
        <f t="shared" si="246"/>
        <v>1662185.8699999999</v>
      </c>
      <c r="Q1348" s="49">
        <v>5650.8839314624929</v>
      </c>
      <c r="R1348" s="49">
        <v>17192.509999999998</v>
      </c>
      <c r="S1348" s="62">
        <v>43830</v>
      </c>
    </row>
    <row r="1349" spans="1:19" s="199" customFormat="1" hidden="1" x14ac:dyDescent="0.25">
      <c r="A1349" s="37">
        <v>93</v>
      </c>
      <c r="B1349" s="57" t="s">
        <v>879</v>
      </c>
      <c r="C1349" s="58">
        <v>1989</v>
      </c>
      <c r="D1349" s="40">
        <v>0</v>
      </c>
      <c r="E1349" s="59" t="s">
        <v>1514</v>
      </c>
      <c r="F1349" s="1" t="s">
        <v>66</v>
      </c>
      <c r="G1349" s="40">
        <v>2</v>
      </c>
      <c r="H1349" s="40">
        <v>2</v>
      </c>
      <c r="I1349" s="60">
        <v>822.8</v>
      </c>
      <c r="J1349" s="60">
        <v>727.5</v>
      </c>
      <c r="K1349" s="127">
        <v>20</v>
      </c>
      <c r="L1349" s="49">
        <v>1796087.25</v>
      </c>
      <c r="M1349" s="49">
        <v>0</v>
      </c>
      <c r="N1349" s="49">
        <v>0</v>
      </c>
      <c r="O1349" s="49">
        <v>150972.73000000001</v>
      </c>
      <c r="P1349" s="49">
        <f t="shared" si="246"/>
        <v>1645114.52</v>
      </c>
      <c r="Q1349" s="49">
        <v>4249.5500068728525</v>
      </c>
      <c r="R1349" s="49">
        <v>18763.55</v>
      </c>
      <c r="S1349" s="62">
        <v>43830</v>
      </c>
    </row>
    <row r="1350" spans="1:19" s="199" customFormat="1" hidden="1" x14ac:dyDescent="0.25">
      <c r="A1350" s="37">
        <v>94</v>
      </c>
      <c r="B1350" s="57" t="s">
        <v>1394</v>
      </c>
      <c r="C1350" s="121" t="s">
        <v>1468</v>
      </c>
      <c r="D1350" s="40">
        <v>0</v>
      </c>
      <c r="E1350" s="59" t="s">
        <v>1514</v>
      </c>
      <c r="F1350" s="121" t="s">
        <v>28</v>
      </c>
      <c r="G1350" s="121" t="s">
        <v>1461</v>
      </c>
      <c r="H1350" s="121" t="s">
        <v>1458</v>
      </c>
      <c r="I1350" s="122">
        <v>725.4</v>
      </c>
      <c r="J1350" s="122">
        <v>488.5</v>
      </c>
      <c r="K1350" s="127">
        <v>36</v>
      </c>
      <c r="L1350" s="49">
        <v>2564444.9700000002</v>
      </c>
      <c r="M1350" s="49">
        <v>0</v>
      </c>
      <c r="N1350" s="49">
        <v>0</v>
      </c>
      <c r="O1350" s="49">
        <v>0</v>
      </c>
      <c r="P1350" s="49">
        <f t="shared" si="246"/>
        <v>2564444.9700000002</v>
      </c>
      <c r="Q1350" s="49">
        <f>L1350/J1350</f>
        <v>5249.6314636642792</v>
      </c>
      <c r="R1350" s="49">
        <v>17192.509999999998</v>
      </c>
      <c r="S1350" s="62">
        <v>43830</v>
      </c>
    </row>
    <row r="1351" spans="1:19" s="199" customFormat="1" hidden="1" x14ac:dyDescent="0.25">
      <c r="A1351" s="37">
        <v>95</v>
      </c>
      <c r="B1351" s="57" t="s">
        <v>880</v>
      </c>
      <c r="C1351" s="58">
        <v>1987</v>
      </c>
      <c r="D1351" s="40">
        <v>0</v>
      </c>
      <c r="E1351" s="59" t="s">
        <v>1514</v>
      </c>
      <c r="F1351" s="1" t="s">
        <v>28</v>
      </c>
      <c r="G1351" s="40">
        <v>2</v>
      </c>
      <c r="H1351" s="40">
        <v>2</v>
      </c>
      <c r="I1351" s="60">
        <v>985</v>
      </c>
      <c r="J1351" s="60">
        <v>872.6</v>
      </c>
      <c r="K1351" s="127">
        <v>54</v>
      </c>
      <c r="L1351" s="49">
        <v>10162557.529999999</v>
      </c>
      <c r="M1351" s="49">
        <v>0</v>
      </c>
      <c r="N1351" s="49">
        <v>0</v>
      </c>
      <c r="O1351" s="49">
        <v>457315.09</v>
      </c>
      <c r="P1351" s="49">
        <f t="shared" si="246"/>
        <v>9705242.4399999995</v>
      </c>
      <c r="Q1351" s="49">
        <v>13376.909592023838</v>
      </c>
      <c r="R1351" s="49">
        <v>17192.509999999998</v>
      </c>
      <c r="S1351" s="62">
        <v>43830</v>
      </c>
    </row>
    <row r="1352" spans="1:19" s="199" customFormat="1" hidden="1" x14ac:dyDescent="0.25">
      <c r="A1352" s="37">
        <v>96</v>
      </c>
      <c r="B1352" s="57" t="s">
        <v>881</v>
      </c>
      <c r="C1352" s="58">
        <v>1986</v>
      </c>
      <c r="D1352" s="40">
        <v>0</v>
      </c>
      <c r="E1352" s="59" t="s">
        <v>1514</v>
      </c>
      <c r="F1352" s="1" t="s">
        <v>51</v>
      </c>
      <c r="G1352" s="40">
        <v>2</v>
      </c>
      <c r="H1352" s="40">
        <v>2</v>
      </c>
      <c r="I1352" s="60">
        <v>1077.5999999999999</v>
      </c>
      <c r="J1352" s="60">
        <v>878.3</v>
      </c>
      <c r="K1352" s="127">
        <v>53</v>
      </c>
      <c r="L1352" s="49">
        <v>1657178.51</v>
      </c>
      <c r="M1352" s="49">
        <v>0</v>
      </c>
      <c r="N1352" s="49">
        <v>0</v>
      </c>
      <c r="O1352" s="49">
        <v>101818.61</v>
      </c>
      <c r="P1352" s="49">
        <f t="shared" si="246"/>
        <v>1555359.9</v>
      </c>
      <c r="Q1352" s="49">
        <v>2132.1200045542528</v>
      </c>
      <c r="R1352" s="49">
        <v>12392.77</v>
      </c>
      <c r="S1352" s="62">
        <v>43830</v>
      </c>
    </row>
    <row r="1353" spans="1:19" s="3" customFormat="1" hidden="1" x14ac:dyDescent="0.25">
      <c r="A1353" s="48"/>
      <c r="B1353" s="114" t="s">
        <v>172</v>
      </c>
      <c r="C1353" s="114"/>
      <c r="D1353" s="139"/>
      <c r="E1353" s="139"/>
      <c r="F1353" s="48"/>
      <c r="G1353" s="48"/>
      <c r="H1353" s="48"/>
      <c r="I1353" s="48">
        <f t="shared" ref="I1353:K1353" si="248">ROUND(SUM(I1344:I1352),2)</f>
        <v>9056.6</v>
      </c>
      <c r="J1353" s="48">
        <f t="shared" si="248"/>
        <v>7893.6</v>
      </c>
      <c r="K1353" s="42">
        <f t="shared" si="248"/>
        <v>488</v>
      </c>
      <c r="L1353" s="48">
        <f>ROUND(SUM(L1344:L1352),2)</f>
        <v>42794375.170000002</v>
      </c>
      <c r="M1353" s="48">
        <f t="shared" ref="M1353:P1353" si="249">ROUND(SUM(M1344:M1352),2)</f>
        <v>0</v>
      </c>
      <c r="N1353" s="48">
        <f t="shared" si="249"/>
        <v>476172.38</v>
      </c>
      <c r="O1353" s="48">
        <f t="shared" si="249"/>
        <v>2018377.48</v>
      </c>
      <c r="P1353" s="48">
        <f t="shared" si="249"/>
        <v>40299825.310000002</v>
      </c>
      <c r="Q1353" s="48">
        <f>L1353/J1353</f>
        <v>5421.4015366879494</v>
      </c>
      <c r="R1353" s="48"/>
      <c r="S1353" s="49"/>
    </row>
    <row r="1354" spans="1:19" s="3" customFormat="1" hidden="1" x14ac:dyDescent="0.25">
      <c r="A1354" s="48"/>
      <c r="B1354" s="132" t="s">
        <v>268</v>
      </c>
      <c r="C1354" s="133"/>
      <c r="D1354" s="139"/>
      <c r="E1354" s="139"/>
      <c r="F1354" s="48"/>
      <c r="G1354" s="48"/>
      <c r="H1354" s="48"/>
      <c r="I1354" s="48"/>
      <c r="J1354" s="48"/>
      <c r="K1354" s="47"/>
      <c r="L1354" s="48"/>
      <c r="M1354" s="48"/>
      <c r="N1354" s="48"/>
      <c r="O1354" s="48"/>
      <c r="P1354" s="48"/>
      <c r="Q1354" s="48"/>
      <c r="R1354" s="48"/>
      <c r="S1354" s="49"/>
    </row>
    <row r="1355" spans="1:19" s="6" customFormat="1" hidden="1" x14ac:dyDescent="0.25">
      <c r="A1355" s="37">
        <v>97</v>
      </c>
      <c r="B1355" s="57" t="s">
        <v>882</v>
      </c>
      <c r="C1355" s="58">
        <v>1976</v>
      </c>
      <c r="D1355" s="40">
        <v>0</v>
      </c>
      <c r="E1355" s="59" t="s">
        <v>1514</v>
      </c>
      <c r="F1355" s="49" t="s">
        <v>66</v>
      </c>
      <c r="G1355" s="40">
        <v>5</v>
      </c>
      <c r="H1355" s="40">
        <v>4</v>
      </c>
      <c r="I1355" s="60">
        <v>6370.6</v>
      </c>
      <c r="J1355" s="60">
        <v>3301.5</v>
      </c>
      <c r="K1355" s="127">
        <v>198</v>
      </c>
      <c r="L1355" s="49">
        <v>16362154.460000001</v>
      </c>
      <c r="M1355" s="49">
        <v>0</v>
      </c>
      <c r="N1355" s="49">
        <f>ROUND(L1355*10%,2)</f>
        <v>1636215.45</v>
      </c>
      <c r="O1355" s="49">
        <v>0</v>
      </c>
      <c r="P1355" s="49">
        <f t="shared" ref="P1355:P1387" si="250">L1355-(M1355+N1355+O1355)</f>
        <v>14725939.010000002</v>
      </c>
      <c r="Q1355" s="49">
        <f t="shared" ref="Q1355:Q1387" si="251">L1355/J1355</f>
        <v>4955.9759079206424</v>
      </c>
      <c r="R1355" s="49">
        <v>18763.55</v>
      </c>
      <c r="S1355" s="62">
        <v>43830</v>
      </c>
    </row>
    <row r="1356" spans="1:19" s="6" customFormat="1" hidden="1" x14ac:dyDescent="0.25">
      <c r="A1356" s="37">
        <v>98</v>
      </c>
      <c r="B1356" s="57" t="s">
        <v>883</v>
      </c>
      <c r="C1356" s="58">
        <v>1978</v>
      </c>
      <c r="D1356" s="40">
        <v>0</v>
      </c>
      <c r="E1356" s="59" t="s">
        <v>1514</v>
      </c>
      <c r="F1356" s="49" t="s">
        <v>66</v>
      </c>
      <c r="G1356" s="40">
        <v>5</v>
      </c>
      <c r="H1356" s="40">
        <v>4</v>
      </c>
      <c r="I1356" s="60">
        <v>6272.4</v>
      </c>
      <c r="J1356" s="60">
        <v>3206</v>
      </c>
      <c r="K1356" s="127">
        <v>177</v>
      </c>
      <c r="L1356" s="49">
        <v>13683598.98</v>
      </c>
      <c r="M1356" s="49">
        <v>0</v>
      </c>
      <c r="N1356" s="49">
        <v>0</v>
      </c>
      <c r="O1356" s="49">
        <v>0</v>
      </c>
      <c r="P1356" s="49">
        <f t="shared" si="250"/>
        <v>13683598.98</v>
      </c>
      <c r="Q1356" s="49">
        <f t="shared" si="251"/>
        <v>4268.1219525888955</v>
      </c>
      <c r="R1356" s="49">
        <v>18763.55</v>
      </c>
      <c r="S1356" s="62">
        <v>43830</v>
      </c>
    </row>
    <row r="1357" spans="1:19" s="6" customFormat="1" hidden="1" x14ac:dyDescent="0.25">
      <c r="A1357" s="37">
        <v>99</v>
      </c>
      <c r="B1357" s="57" t="s">
        <v>884</v>
      </c>
      <c r="C1357" s="58">
        <v>1976</v>
      </c>
      <c r="D1357" s="40">
        <v>0</v>
      </c>
      <c r="E1357" s="59" t="s">
        <v>1514</v>
      </c>
      <c r="F1357" s="49" t="s">
        <v>28</v>
      </c>
      <c r="G1357" s="40">
        <v>10</v>
      </c>
      <c r="H1357" s="40">
        <v>1</v>
      </c>
      <c r="I1357" s="60">
        <v>3635.6</v>
      </c>
      <c r="J1357" s="60">
        <v>3293</v>
      </c>
      <c r="K1357" s="127">
        <v>96</v>
      </c>
      <c r="L1357" s="49">
        <v>6391963.1500000004</v>
      </c>
      <c r="M1357" s="49">
        <v>0</v>
      </c>
      <c r="N1357" s="49">
        <v>0</v>
      </c>
      <c r="O1357" s="49">
        <v>0</v>
      </c>
      <c r="P1357" s="49">
        <f t="shared" si="250"/>
        <v>6391963.1500000004</v>
      </c>
      <c r="Q1357" s="49">
        <f t="shared" si="251"/>
        <v>1941.0759641664138</v>
      </c>
      <c r="R1357" s="49">
        <v>20723.82</v>
      </c>
      <c r="S1357" s="62">
        <v>43830</v>
      </c>
    </row>
    <row r="1358" spans="1:19" s="6" customFormat="1" hidden="1" x14ac:dyDescent="0.25">
      <c r="A1358" s="37">
        <v>100</v>
      </c>
      <c r="B1358" s="57" t="s">
        <v>885</v>
      </c>
      <c r="C1358" s="58">
        <v>1976</v>
      </c>
      <c r="D1358" s="40">
        <v>0</v>
      </c>
      <c r="E1358" s="59" t="s">
        <v>1514</v>
      </c>
      <c r="F1358" s="49" t="s">
        <v>28</v>
      </c>
      <c r="G1358" s="40">
        <v>5</v>
      </c>
      <c r="H1358" s="40">
        <v>1</v>
      </c>
      <c r="I1358" s="60">
        <v>1159.3</v>
      </c>
      <c r="J1358" s="60">
        <v>1066.8</v>
      </c>
      <c r="K1358" s="127">
        <v>41</v>
      </c>
      <c r="L1358" s="49">
        <v>5213983.6500000004</v>
      </c>
      <c r="M1358" s="49">
        <v>0</v>
      </c>
      <c r="N1358" s="49">
        <v>0</v>
      </c>
      <c r="O1358" s="49">
        <v>0</v>
      </c>
      <c r="P1358" s="49">
        <f t="shared" si="250"/>
        <v>5213983.6500000004</v>
      </c>
      <c r="Q1358" s="49">
        <f t="shared" si="251"/>
        <v>4887.4987345331838</v>
      </c>
      <c r="R1358" s="49">
        <v>17192.509999999998</v>
      </c>
      <c r="S1358" s="62">
        <v>43830</v>
      </c>
    </row>
    <row r="1359" spans="1:19" s="6" customFormat="1" hidden="1" x14ac:dyDescent="0.25">
      <c r="A1359" s="37">
        <v>101</v>
      </c>
      <c r="B1359" s="57" t="s">
        <v>886</v>
      </c>
      <c r="C1359" s="58">
        <v>1979</v>
      </c>
      <c r="D1359" s="40">
        <v>0</v>
      </c>
      <c r="E1359" s="59" t="s">
        <v>1514</v>
      </c>
      <c r="F1359" s="1" t="s">
        <v>28</v>
      </c>
      <c r="G1359" s="40">
        <v>5</v>
      </c>
      <c r="H1359" s="40">
        <v>1</v>
      </c>
      <c r="I1359" s="60">
        <v>1146.2</v>
      </c>
      <c r="J1359" s="60">
        <v>1064.4000000000001</v>
      </c>
      <c r="K1359" s="127">
        <v>34</v>
      </c>
      <c r="L1359" s="49">
        <v>7147528.4900000002</v>
      </c>
      <c r="M1359" s="49">
        <v>0</v>
      </c>
      <c r="N1359" s="49">
        <v>0</v>
      </c>
      <c r="O1359" s="49">
        <v>0</v>
      </c>
      <c r="P1359" s="49">
        <f t="shared" si="250"/>
        <v>7147528.4900000002</v>
      </c>
      <c r="Q1359" s="49">
        <f t="shared" si="251"/>
        <v>6715.0774990605032</v>
      </c>
      <c r="R1359" s="49">
        <v>17192.509999999998</v>
      </c>
      <c r="S1359" s="62">
        <v>43830</v>
      </c>
    </row>
    <row r="1360" spans="1:19" s="6" customFormat="1" hidden="1" x14ac:dyDescent="0.25">
      <c r="A1360" s="37">
        <v>102</v>
      </c>
      <c r="B1360" s="57" t="s">
        <v>887</v>
      </c>
      <c r="C1360" s="103">
        <v>1975</v>
      </c>
      <c r="D1360" s="40">
        <v>0</v>
      </c>
      <c r="E1360" s="59" t="s">
        <v>1514</v>
      </c>
      <c r="F1360" s="49" t="s">
        <v>28</v>
      </c>
      <c r="G1360" s="40">
        <v>5</v>
      </c>
      <c r="H1360" s="40">
        <v>4</v>
      </c>
      <c r="I1360" s="67">
        <v>3696.65</v>
      </c>
      <c r="J1360" s="67">
        <v>3312.75</v>
      </c>
      <c r="K1360" s="127">
        <v>265</v>
      </c>
      <c r="L1360" s="143">
        <v>12468761.880000001</v>
      </c>
      <c r="M1360" s="49">
        <v>0</v>
      </c>
      <c r="N1360" s="49">
        <v>0</v>
      </c>
      <c r="O1360" s="49">
        <v>0</v>
      </c>
      <c r="P1360" s="49">
        <f t="shared" si="250"/>
        <v>12468761.880000001</v>
      </c>
      <c r="Q1360" s="49">
        <f t="shared" si="251"/>
        <v>3763.8704641159161</v>
      </c>
      <c r="R1360" s="49">
        <v>17192.509999999998</v>
      </c>
      <c r="S1360" s="62">
        <v>43830</v>
      </c>
    </row>
    <row r="1361" spans="1:19" s="6" customFormat="1" hidden="1" x14ac:dyDescent="0.25">
      <c r="A1361" s="37">
        <v>103</v>
      </c>
      <c r="B1361" s="57" t="s">
        <v>888</v>
      </c>
      <c r="C1361" s="103">
        <v>1975</v>
      </c>
      <c r="D1361" s="40">
        <v>0</v>
      </c>
      <c r="E1361" s="59" t="s">
        <v>1514</v>
      </c>
      <c r="F1361" s="49" t="s">
        <v>28</v>
      </c>
      <c r="G1361" s="40">
        <v>5</v>
      </c>
      <c r="H1361" s="40">
        <v>4</v>
      </c>
      <c r="I1361" s="67">
        <v>3795.9400000000005</v>
      </c>
      <c r="J1361" s="67">
        <v>3422.14</v>
      </c>
      <c r="K1361" s="127">
        <v>150</v>
      </c>
      <c r="L1361" s="143">
        <v>18804254.98</v>
      </c>
      <c r="M1361" s="49">
        <v>0</v>
      </c>
      <c r="N1361" s="49">
        <v>0</v>
      </c>
      <c r="O1361" s="49">
        <v>0</v>
      </c>
      <c r="P1361" s="49">
        <f t="shared" si="250"/>
        <v>18804254.98</v>
      </c>
      <c r="Q1361" s="49">
        <f t="shared" si="251"/>
        <v>5494.8818517068266</v>
      </c>
      <c r="R1361" s="49">
        <v>17192.509999999998</v>
      </c>
      <c r="S1361" s="62">
        <v>43830</v>
      </c>
    </row>
    <row r="1362" spans="1:19" s="6" customFormat="1" hidden="1" x14ac:dyDescent="0.25">
      <c r="A1362" s="37">
        <v>104</v>
      </c>
      <c r="B1362" s="57" t="s">
        <v>889</v>
      </c>
      <c r="C1362" s="40">
        <v>1980</v>
      </c>
      <c r="D1362" s="105">
        <v>0</v>
      </c>
      <c r="E1362" s="59" t="s">
        <v>1514</v>
      </c>
      <c r="F1362" s="49" t="s">
        <v>28</v>
      </c>
      <c r="G1362" s="105">
        <v>2</v>
      </c>
      <c r="H1362" s="105">
        <v>2</v>
      </c>
      <c r="I1362" s="60">
        <v>802.8</v>
      </c>
      <c r="J1362" s="60">
        <v>733</v>
      </c>
      <c r="K1362" s="127">
        <v>52</v>
      </c>
      <c r="L1362" s="49">
        <v>768105.92</v>
      </c>
      <c r="M1362" s="49">
        <v>0</v>
      </c>
      <c r="N1362" s="49">
        <v>0</v>
      </c>
      <c r="O1362" s="49">
        <v>0</v>
      </c>
      <c r="P1362" s="49">
        <f t="shared" si="250"/>
        <v>768105.92</v>
      </c>
      <c r="Q1362" s="49">
        <f t="shared" si="251"/>
        <v>1047.8934788540246</v>
      </c>
      <c r="R1362" s="49">
        <v>17192.509999999998</v>
      </c>
      <c r="S1362" s="62">
        <v>43830</v>
      </c>
    </row>
    <row r="1363" spans="1:19" s="6" customFormat="1" hidden="1" x14ac:dyDescent="0.25">
      <c r="A1363" s="37">
        <v>105</v>
      </c>
      <c r="B1363" s="57" t="s">
        <v>890</v>
      </c>
      <c r="C1363" s="58">
        <v>1980</v>
      </c>
      <c r="D1363" s="105">
        <v>0</v>
      </c>
      <c r="E1363" s="59" t="s">
        <v>1514</v>
      </c>
      <c r="F1363" s="49" t="s">
        <v>28</v>
      </c>
      <c r="G1363" s="105">
        <v>2</v>
      </c>
      <c r="H1363" s="105">
        <v>2</v>
      </c>
      <c r="I1363" s="60">
        <v>801.5</v>
      </c>
      <c r="J1363" s="60">
        <v>736.6</v>
      </c>
      <c r="K1363" s="127">
        <v>50</v>
      </c>
      <c r="L1363" s="49">
        <v>3733376.57</v>
      </c>
      <c r="M1363" s="49">
        <v>0</v>
      </c>
      <c r="N1363" s="49">
        <v>0</v>
      </c>
      <c r="O1363" s="49">
        <v>0</v>
      </c>
      <c r="P1363" s="49">
        <f t="shared" si="250"/>
        <v>3733376.57</v>
      </c>
      <c r="Q1363" s="49">
        <f t="shared" si="251"/>
        <v>5068.3906733641052</v>
      </c>
      <c r="R1363" s="49">
        <v>17192.509999999998</v>
      </c>
      <c r="S1363" s="62">
        <v>43830</v>
      </c>
    </row>
    <row r="1364" spans="1:19" s="6" customFormat="1" hidden="1" x14ac:dyDescent="0.25">
      <c r="A1364" s="37">
        <v>106</v>
      </c>
      <c r="B1364" s="57" t="s">
        <v>891</v>
      </c>
      <c r="C1364" s="58">
        <v>1980</v>
      </c>
      <c r="D1364" s="40">
        <v>0</v>
      </c>
      <c r="E1364" s="59" t="s">
        <v>1514</v>
      </c>
      <c r="F1364" s="49" t="s">
        <v>66</v>
      </c>
      <c r="G1364" s="40">
        <v>5</v>
      </c>
      <c r="H1364" s="40">
        <v>6</v>
      </c>
      <c r="I1364" s="60">
        <v>5205.0999999999995</v>
      </c>
      <c r="J1364" s="60">
        <v>4732.7</v>
      </c>
      <c r="K1364" s="127">
        <v>245</v>
      </c>
      <c r="L1364" s="39">
        <v>8370758.0499999998</v>
      </c>
      <c r="M1364" s="49">
        <v>0</v>
      </c>
      <c r="N1364" s="49">
        <v>0</v>
      </c>
      <c r="O1364" s="49">
        <v>0</v>
      </c>
      <c r="P1364" s="49">
        <f t="shared" si="250"/>
        <v>8370758.0499999998</v>
      </c>
      <c r="Q1364" s="49">
        <f t="shared" si="251"/>
        <v>1768.7066684978977</v>
      </c>
      <c r="R1364" s="49">
        <v>18763.55</v>
      </c>
      <c r="S1364" s="62">
        <v>43830</v>
      </c>
    </row>
    <row r="1365" spans="1:19" s="6" customFormat="1" hidden="1" x14ac:dyDescent="0.25">
      <c r="A1365" s="37">
        <v>107</v>
      </c>
      <c r="B1365" s="57" t="s">
        <v>847</v>
      </c>
      <c r="C1365" s="58">
        <v>1980</v>
      </c>
      <c r="D1365" s="40">
        <v>0</v>
      </c>
      <c r="E1365" s="59" t="s">
        <v>1514</v>
      </c>
      <c r="F1365" s="49" t="s">
        <v>66</v>
      </c>
      <c r="G1365" s="40">
        <v>5</v>
      </c>
      <c r="H1365" s="40">
        <v>7</v>
      </c>
      <c r="I1365" s="60">
        <v>5949.7000000000007</v>
      </c>
      <c r="J1365" s="60">
        <v>5398.2</v>
      </c>
      <c r="K1365" s="127">
        <v>288</v>
      </c>
      <c r="L1365" s="49">
        <v>7742011</v>
      </c>
      <c r="M1365" s="49">
        <v>0</v>
      </c>
      <c r="N1365" s="49">
        <v>0</v>
      </c>
      <c r="O1365" s="49">
        <v>0</v>
      </c>
      <c r="P1365" s="49">
        <f t="shared" si="250"/>
        <v>7742011</v>
      </c>
      <c r="Q1365" s="49">
        <f t="shared" si="251"/>
        <v>1434.1838020080768</v>
      </c>
      <c r="R1365" s="49">
        <v>18763.55</v>
      </c>
      <c r="S1365" s="62">
        <v>43830</v>
      </c>
    </row>
    <row r="1366" spans="1:19" s="6" customFormat="1" hidden="1" x14ac:dyDescent="0.25">
      <c r="A1366" s="37">
        <v>108</v>
      </c>
      <c r="B1366" s="57" t="s">
        <v>892</v>
      </c>
      <c r="C1366" s="58">
        <v>1979</v>
      </c>
      <c r="D1366" s="40">
        <v>0</v>
      </c>
      <c r="E1366" s="59" t="s">
        <v>1514</v>
      </c>
      <c r="F1366" s="49" t="s">
        <v>28</v>
      </c>
      <c r="G1366" s="40">
        <v>2</v>
      </c>
      <c r="H1366" s="40">
        <v>2</v>
      </c>
      <c r="I1366" s="60">
        <v>784.6</v>
      </c>
      <c r="J1366" s="60">
        <v>720.9</v>
      </c>
      <c r="K1366" s="127">
        <v>68</v>
      </c>
      <c r="L1366" s="49">
        <v>8939339.4000000004</v>
      </c>
      <c r="M1366" s="49">
        <v>0</v>
      </c>
      <c r="N1366" s="49">
        <v>0</v>
      </c>
      <c r="O1366" s="49">
        <v>0</v>
      </c>
      <c r="P1366" s="49">
        <f t="shared" si="250"/>
        <v>8939339.4000000004</v>
      </c>
      <c r="Q1366" s="49">
        <f t="shared" si="251"/>
        <v>12400.24885559717</v>
      </c>
      <c r="R1366" s="49">
        <v>17192.509999999998</v>
      </c>
      <c r="S1366" s="62">
        <v>43830</v>
      </c>
    </row>
    <row r="1367" spans="1:19" s="6" customFormat="1" hidden="1" x14ac:dyDescent="0.25">
      <c r="A1367" s="37">
        <v>109</v>
      </c>
      <c r="B1367" s="57" t="s">
        <v>893</v>
      </c>
      <c r="C1367" s="58">
        <v>1979</v>
      </c>
      <c r="D1367" s="40">
        <v>0</v>
      </c>
      <c r="E1367" s="59" t="s">
        <v>1514</v>
      </c>
      <c r="F1367" s="49" t="s">
        <v>28</v>
      </c>
      <c r="G1367" s="40">
        <v>2</v>
      </c>
      <c r="H1367" s="40">
        <v>2</v>
      </c>
      <c r="I1367" s="60">
        <v>785.59999999999991</v>
      </c>
      <c r="J1367" s="60">
        <v>722.8</v>
      </c>
      <c r="K1367" s="127">
        <v>59</v>
      </c>
      <c r="L1367" s="49">
        <v>6549285.8499999996</v>
      </c>
      <c r="M1367" s="49">
        <v>0</v>
      </c>
      <c r="N1367" s="49">
        <v>0</v>
      </c>
      <c r="O1367" s="49">
        <v>0</v>
      </c>
      <c r="P1367" s="49">
        <f t="shared" si="250"/>
        <v>6549285.8499999996</v>
      </c>
      <c r="Q1367" s="49">
        <f t="shared" si="251"/>
        <v>9060.9931516325396</v>
      </c>
      <c r="R1367" s="49">
        <v>17192.509999999998</v>
      </c>
      <c r="S1367" s="62">
        <v>43830</v>
      </c>
    </row>
    <row r="1368" spans="1:19" s="6" customFormat="1" hidden="1" x14ac:dyDescent="0.25">
      <c r="A1368" s="37">
        <v>110</v>
      </c>
      <c r="B1368" s="57" t="s">
        <v>894</v>
      </c>
      <c r="C1368" s="58">
        <v>1979</v>
      </c>
      <c r="D1368" s="40">
        <v>0</v>
      </c>
      <c r="E1368" s="59" t="s">
        <v>1514</v>
      </c>
      <c r="F1368" s="49" t="s">
        <v>28</v>
      </c>
      <c r="G1368" s="40">
        <v>2</v>
      </c>
      <c r="H1368" s="40">
        <v>2</v>
      </c>
      <c r="I1368" s="60">
        <v>794.80000000000007</v>
      </c>
      <c r="J1368" s="60">
        <v>729.6</v>
      </c>
      <c r="K1368" s="127">
        <v>50</v>
      </c>
      <c r="L1368" s="49">
        <v>4738258.95</v>
      </c>
      <c r="M1368" s="49">
        <v>0</v>
      </c>
      <c r="N1368" s="49">
        <v>0</v>
      </c>
      <c r="O1368" s="49">
        <v>0</v>
      </c>
      <c r="P1368" s="49">
        <f t="shared" si="250"/>
        <v>4738258.95</v>
      </c>
      <c r="Q1368" s="49">
        <f t="shared" si="251"/>
        <v>6494.32421875</v>
      </c>
      <c r="R1368" s="49">
        <v>17192.509999999998</v>
      </c>
      <c r="S1368" s="62">
        <v>43830</v>
      </c>
    </row>
    <row r="1369" spans="1:19" s="3" customFormat="1" hidden="1" x14ac:dyDescent="0.25">
      <c r="A1369" s="37">
        <v>111</v>
      </c>
      <c r="B1369" s="57" t="s">
        <v>607</v>
      </c>
      <c r="C1369" s="58">
        <v>1978</v>
      </c>
      <c r="D1369" s="40">
        <v>0</v>
      </c>
      <c r="E1369" s="141" t="s">
        <v>1514</v>
      </c>
      <c r="F1369" s="49" t="s">
        <v>66</v>
      </c>
      <c r="G1369" s="40">
        <v>5</v>
      </c>
      <c r="H1369" s="40">
        <v>8</v>
      </c>
      <c r="I1369" s="60">
        <v>10285.700000000001</v>
      </c>
      <c r="J1369" s="60">
        <v>5468.7</v>
      </c>
      <c r="K1369" s="40">
        <v>338</v>
      </c>
      <c r="L1369" s="49">
        <v>12856800</v>
      </c>
      <c r="M1369" s="49">
        <v>0</v>
      </c>
      <c r="N1369" s="49">
        <v>0</v>
      </c>
      <c r="O1369" s="49">
        <v>0</v>
      </c>
      <c r="P1369" s="49">
        <f t="shared" si="250"/>
        <v>12856800</v>
      </c>
      <c r="Q1369" s="49">
        <f t="shared" si="251"/>
        <v>2350.9792089527677</v>
      </c>
      <c r="R1369" s="49">
        <v>17870.05</v>
      </c>
      <c r="S1369" s="62">
        <v>43830</v>
      </c>
    </row>
    <row r="1370" spans="1:19" s="6" customFormat="1" hidden="1" x14ac:dyDescent="0.25">
      <c r="A1370" s="37">
        <v>112</v>
      </c>
      <c r="B1370" s="57" t="s">
        <v>895</v>
      </c>
      <c r="C1370" s="58">
        <v>1978</v>
      </c>
      <c r="D1370" s="40">
        <v>0</v>
      </c>
      <c r="E1370" s="59" t="s">
        <v>1514</v>
      </c>
      <c r="F1370" s="49" t="s">
        <v>66</v>
      </c>
      <c r="G1370" s="40">
        <v>5</v>
      </c>
      <c r="H1370" s="40">
        <v>8</v>
      </c>
      <c r="I1370" s="60">
        <v>10458.200000000001</v>
      </c>
      <c r="J1370" s="60">
        <v>5563</v>
      </c>
      <c r="K1370" s="127">
        <v>344</v>
      </c>
      <c r="L1370" s="49">
        <v>26069277.98</v>
      </c>
      <c r="M1370" s="49">
        <v>0</v>
      </c>
      <c r="N1370" s="49">
        <v>0</v>
      </c>
      <c r="O1370" s="49">
        <v>0</v>
      </c>
      <c r="P1370" s="49">
        <f t="shared" si="250"/>
        <v>26069277.98</v>
      </c>
      <c r="Q1370" s="49">
        <f t="shared" si="251"/>
        <v>4686.1905410749596</v>
      </c>
      <c r="R1370" s="49">
        <v>18763.55</v>
      </c>
      <c r="S1370" s="62">
        <v>43830</v>
      </c>
    </row>
    <row r="1371" spans="1:19" s="6" customFormat="1" hidden="1" x14ac:dyDescent="0.25">
      <c r="A1371" s="37">
        <v>113</v>
      </c>
      <c r="B1371" s="57" t="s">
        <v>896</v>
      </c>
      <c r="C1371" s="58">
        <v>1978</v>
      </c>
      <c r="D1371" s="40">
        <v>0</v>
      </c>
      <c r="E1371" s="59" t="s">
        <v>1514</v>
      </c>
      <c r="F1371" s="49" t="s">
        <v>66</v>
      </c>
      <c r="G1371" s="40">
        <v>5</v>
      </c>
      <c r="H1371" s="40">
        <v>6</v>
      </c>
      <c r="I1371" s="60">
        <v>9421.2000000000007</v>
      </c>
      <c r="J1371" s="60">
        <v>5135.6000000000004</v>
      </c>
      <c r="K1371" s="127">
        <v>219</v>
      </c>
      <c r="L1371" s="49">
        <v>24507510.239999998</v>
      </c>
      <c r="M1371" s="49">
        <v>0</v>
      </c>
      <c r="N1371" s="49">
        <v>0</v>
      </c>
      <c r="O1371" s="49">
        <v>0</v>
      </c>
      <c r="P1371" s="49">
        <f t="shared" si="250"/>
        <v>24507510.239999998</v>
      </c>
      <c r="Q1371" s="49">
        <f t="shared" si="251"/>
        <v>4772.0831528935269</v>
      </c>
      <c r="R1371" s="49">
        <v>18763.55</v>
      </c>
      <c r="S1371" s="62">
        <v>43830</v>
      </c>
    </row>
    <row r="1372" spans="1:19" s="6" customFormat="1" hidden="1" x14ac:dyDescent="0.25">
      <c r="A1372" s="37">
        <v>114</v>
      </c>
      <c r="B1372" s="57" t="s">
        <v>897</v>
      </c>
      <c r="C1372" s="58">
        <v>1977</v>
      </c>
      <c r="D1372" s="40">
        <v>0</v>
      </c>
      <c r="E1372" s="59" t="s">
        <v>1514</v>
      </c>
      <c r="F1372" s="49" t="s">
        <v>66</v>
      </c>
      <c r="G1372" s="40">
        <v>5</v>
      </c>
      <c r="H1372" s="40">
        <v>4</v>
      </c>
      <c r="I1372" s="60">
        <v>6445.7</v>
      </c>
      <c r="J1372" s="60">
        <v>3450.8</v>
      </c>
      <c r="K1372" s="127">
        <v>194</v>
      </c>
      <c r="L1372" s="39">
        <v>17420399.579999998</v>
      </c>
      <c r="M1372" s="49">
        <v>0</v>
      </c>
      <c r="N1372" s="49">
        <v>0</v>
      </c>
      <c r="O1372" s="49">
        <v>0</v>
      </c>
      <c r="P1372" s="49">
        <f t="shared" si="250"/>
        <v>17420399.579999998</v>
      </c>
      <c r="Q1372" s="49">
        <f t="shared" si="251"/>
        <v>5048.220580734901</v>
      </c>
      <c r="R1372" s="49">
        <v>18763.55</v>
      </c>
      <c r="S1372" s="62">
        <v>43830</v>
      </c>
    </row>
    <row r="1373" spans="1:19" s="6" customFormat="1" hidden="1" x14ac:dyDescent="0.25">
      <c r="A1373" s="37">
        <v>115</v>
      </c>
      <c r="B1373" s="57" t="s">
        <v>898</v>
      </c>
      <c r="C1373" s="58">
        <v>1978</v>
      </c>
      <c r="D1373" s="40">
        <v>0</v>
      </c>
      <c r="E1373" s="59" t="s">
        <v>1514</v>
      </c>
      <c r="F1373" s="49" t="s">
        <v>28</v>
      </c>
      <c r="G1373" s="40">
        <v>9</v>
      </c>
      <c r="H1373" s="40">
        <v>1</v>
      </c>
      <c r="I1373" s="60">
        <v>2580.6999999999998</v>
      </c>
      <c r="J1373" s="60">
        <v>2284.8000000000002</v>
      </c>
      <c r="K1373" s="127">
        <v>104</v>
      </c>
      <c r="L1373" s="49">
        <v>3889062.22</v>
      </c>
      <c r="M1373" s="49">
        <v>0</v>
      </c>
      <c r="N1373" s="49">
        <v>0</v>
      </c>
      <c r="O1373" s="49">
        <v>0</v>
      </c>
      <c r="P1373" s="49">
        <f t="shared" si="250"/>
        <v>3889062.22</v>
      </c>
      <c r="Q1373" s="49">
        <f t="shared" si="251"/>
        <v>1702.1455794817928</v>
      </c>
      <c r="R1373" s="49">
        <v>20723.82</v>
      </c>
      <c r="S1373" s="62">
        <v>43830</v>
      </c>
    </row>
    <row r="1374" spans="1:19" s="6" customFormat="1" hidden="1" x14ac:dyDescent="0.25">
      <c r="A1374" s="37">
        <v>116</v>
      </c>
      <c r="B1374" s="57" t="s">
        <v>899</v>
      </c>
      <c r="C1374" s="40">
        <v>1979</v>
      </c>
      <c r="D1374" s="40">
        <v>0</v>
      </c>
      <c r="E1374" s="59" t="s">
        <v>1514</v>
      </c>
      <c r="F1374" s="49" t="s">
        <v>28</v>
      </c>
      <c r="G1374" s="40">
        <v>9</v>
      </c>
      <c r="H1374" s="40">
        <v>1</v>
      </c>
      <c r="I1374" s="60">
        <v>2978.3999999999996</v>
      </c>
      <c r="J1374" s="60">
        <v>2675.7</v>
      </c>
      <c r="K1374" s="127">
        <v>128</v>
      </c>
      <c r="L1374" s="49">
        <v>5574070.4299999997</v>
      </c>
      <c r="M1374" s="49">
        <v>0</v>
      </c>
      <c r="N1374" s="49">
        <v>0</v>
      </c>
      <c r="O1374" s="49">
        <v>0</v>
      </c>
      <c r="P1374" s="49">
        <f t="shared" si="250"/>
        <v>5574070.4299999997</v>
      </c>
      <c r="Q1374" s="49">
        <f t="shared" si="251"/>
        <v>2083.2195051762155</v>
      </c>
      <c r="R1374" s="49">
        <v>20723.82</v>
      </c>
      <c r="S1374" s="62">
        <v>43830</v>
      </c>
    </row>
    <row r="1375" spans="1:19" s="6" customFormat="1" hidden="1" x14ac:dyDescent="0.25">
      <c r="A1375" s="37">
        <v>117</v>
      </c>
      <c r="B1375" s="57" t="s">
        <v>900</v>
      </c>
      <c r="C1375" s="58">
        <v>1976</v>
      </c>
      <c r="D1375" s="40">
        <v>0</v>
      </c>
      <c r="E1375" s="59" t="s">
        <v>1514</v>
      </c>
      <c r="F1375" s="49" t="s">
        <v>28</v>
      </c>
      <c r="G1375" s="40">
        <v>5</v>
      </c>
      <c r="H1375" s="40">
        <v>4</v>
      </c>
      <c r="I1375" s="60">
        <v>3757</v>
      </c>
      <c r="J1375" s="60">
        <v>3347.2</v>
      </c>
      <c r="K1375" s="127">
        <v>285</v>
      </c>
      <c r="L1375" s="172">
        <v>17602357.18</v>
      </c>
      <c r="M1375" s="49">
        <v>0</v>
      </c>
      <c r="N1375" s="49">
        <v>0</v>
      </c>
      <c r="O1375" s="49">
        <v>0</v>
      </c>
      <c r="P1375" s="49">
        <f t="shared" si="250"/>
        <v>17602357.18</v>
      </c>
      <c r="Q1375" s="49">
        <f t="shared" si="251"/>
        <v>5258.8304194550674</v>
      </c>
      <c r="R1375" s="49">
        <v>17192.509999999998</v>
      </c>
      <c r="S1375" s="62">
        <v>43830</v>
      </c>
    </row>
    <row r="1376" spans="1:19" s="6" customFormat="1" hidden="1" x14ac:dyDescent="0.25">
      <c r="A1376" s="37">
        <v>118</v>
      </c>
      <c r="B1376" s="57" t="s">
        <v>901</v>
      </c>
      <c r="C1376" s="58">
        <v>1977</v>
      </c>
      <c r="D1376" s="40">
        <v>0</v>
      </c>
      <c r="E1376" s="59" t="s">
        <v>1514</v>
      </c>
      <c r="F1376" s="49" t="s">
        <v>66</v>
      </c>
      <c r="G1376" s="40">
        <v>5</v>
      </c>
      <c r="H1376" s="40">
        <v>5</v>
      </c>
      <c r="I1376" s="60">
        <v>8510.9</v>
      </c>
      <c r="J1376" s="60">
        <v>4326.8999999999996</v>
      </c>
      <c r="K1376" s="127">
        <v>188</v>
      </c>
      <c r="L1376" s="39">
        <v>17334743.280000001</v>
      </c>
      <c r="M1376" s="49">
        <v>0</v>
      </c>
      <c r="N1376" s="49">
        <v>0</v>
      </c>
      <c r="O1376" s="49">
        <v>0</v>
      </c>
      <c r="P1376" s="49">
        <f t="shared" si="250"/>
        <v>17334743.280000001</v>
      </c>
      <c r="Q1376" s="49">
        <f t="shared" si="251"/>
        <v>4006.2731470567851</v>
      </c>
      <c r="R1376" s="49">
        <v>18763.55</v>
      </c>
      <c r="S1376" s="62">
        <v>43830</v>
      </c>
    </row>
    <row r="1377" spans="1:19" s="6" customFormat="1" hidden="1" x14ac:dyDescent="0.25">
      <c r="A1377" s="37">
        <v>119</v>
      </c>
      <c r="B1377" s="57" t="s">
        <v>902</v>
      </c>
      <c r="C1377" s="58">
        <v>1977</v>
      </c>
      <c r="D1377" s="40">
        <v>0</v>
      </c>
      <c r="E1377" s="59" t="s">
        <v>1514</v>
      </c>
      <c r="F1377" s="49" t="s">
        <v>66</v>
      </c>
      <c r="G1377" s="40">
        <v>5</v>
      </c>
      <c r="H1377" s="40">
        <v>10</v>
      </c>
      <c r="I1377" s="60">
        <v>13327.7</v>
      </c>
      <c r="J1377" s="60">
        <v>6871.7</v>
      </c>
      <c r="K1377" s="127">
        <v>324</v>
      </c>
      <c r="L1377" s="49">
        <v>31399445.66</v>
      </c>
      <c r="M1377" s="49">
        <v>0</v>
      </c>
      <c r="N1377" s="49">
        <v>0</v>
      </c>
      <c r="O1377" s="49">
        <v>0</v>
      </c>
      <c r="P1377" s="49">
        <f t="shared" si="250"/>
        <v>31399445.66</v>
      </c>
      <c r="Q1377" s="49">
        <f t="shared" si="251"/>
        <v>4569.3854009924762</v>
      </c>
      <c r="R1377" s="49">
        <v>18763.55</v>
      </c>
      <c r="S1377" s="62">
        <v>43830</v>
      </c>
    </row>
    <row r="1378" spans="1:19" s="6" customFormat="1" hidden="1" x14ac:dyDescent="0.25">
      <c r="A1378" s="37">
        <v>120</v>
      </c>
      <c r="B1378" s="57" t="s">
        <v>903</v>
      </c>
      <c r="C1378" s="58">
        <v>1978</v>
      </c>
      <c r="D1378" s="40">
        <v>0</v>
      </c>
      <c r="E1378" s="59" t="s">
        <v>1514</v>
      </c>
      <c r="F1378" s="49" t="s">
        <v>66</v>
      </c>
      <c r="G1378" s="40">
        <v>5</v>
      </c>
      <c r="H1378" s="40">
        <v>4</v>
      </c>
      <c r="I1378" s="60">
        <v>6402.6</v>
      </c>
      <c r="J1378" s="60">
        <v>3325.9</v>
      </c>
      <c r="K1378" s="127">
        <v>205</v>
      </c>
      <c r="L1378" s="49">
        <v>18875376.600000001</v>
      </c>
      <c r="M1378" s="49">
        <v>0</v>
      </c>
      <c r="N1378" s="49">
        <v>0</v>
      </c>
      <c r="O1378" s="49">
        <v>0</v>
      </c>
      <c r="P1378" s="49">
        <f t="shared" si="250"/>
        <v>18875376.600000001</v>
      </c>
      <c r="Q1378" s="49">
        <f t="shared" si="251"/>
        <v>5675.2688294897625</v>
      </c>
      <c r="R1378" s="49">
        <v>18763.55</v>
      </c>
      <c r="S1378" s="62">
        <v>43830</v>
      </c>
    </row>
    <row r="1379" spans="1:19" s="6" customFormat="1" hidden="1" x14ac:dyDescent="0.25">
      <c r="A1379" s="37">
        <v>121</v>
      </c>
      <c r="B1379" s="57" t="s">
        <v>904</v>
      </c>
      <c r="C1379" s="58">
        <v>1979</v>
      </c>
      <c r="D1379" s="40">
        <v>0</v>
      </c>
      <c r="E1379" s="59" t="s">
        <v>1514</v>
      </c>
      <c r="F1379" s="49" t="s">
        <v>28</v>
      </c>
      <c r="G1379" s="40">
        <v>5</v>
      </c>
      <c r="H1379" s="40">
        <v>4</v>
      </c>
      <c r="I1379" s="60">
        <v>10822.2</v>
      </c>
      <c r="J1379" s="60">
        <v>5395.2</v>
      </c>
      <c r="K1379" s="127">
        <v>262</v>
      </c>
      <c r="L1379" s="49">
        <v>56570306.119999997</v>
      </c>
      <c r="M1379" s="49">
        <v>0</v>
      </c>
      <c r="N1379" s="49">
        <v>0</v>
      </c>
      <c r="O1379" s="49">
        <v>0</v>
      </c>
      <c r="P1379" s="49">
        <f t="shared" si="250"/>
        <v>56570306.119999997</v>
      </c>
      <c r="Q1379" s="49">
        <f t="shared" si="251"/>
        <v>10485.302884045077</v>
      </c>
      <c r="R1379" s="49">
        <v>17192.509999999998</v>
      </c>
      <c r="S1379" s="62">
        <v>43830</v>
      </c>
    </row>
    <row r="1380" spans="1:19" s="6" customFormat="1" hidden="1" x14ac:dyDescent="0.25">
      <c r="A1380" s="37">
        <v>122</v>
      </c>
      <c r="B1380" s="57" t="s">
        <v>905</v>
      </c>
      <c r="C1380" s="58">
        <v>1976</v>
      </c>
      <c r="D1380" s="40">
        <v>0</v>
      </c>
      <c r="E1380" s="59" t="s">
        <v>1514</v>
      </c>
      <c r="F1380" s="49" t="s">
        <v>66</v>
      </c>
      <c r="G1380" s="40">
        <v>5</v>
      </c>
      <c r="H1380" s="40">
        <v>4</v>
      </c>
      <c r="I1380" s="60">
        <v>6324.06</v>
      </c>
      <c r="J1380" s="60">
        <v>3255.86</v>
      </c>
      <c r="K1380" s="127">
        <v>185</v>
      </c>
      <c r="L1380" s="49">
        <v>15002604.970000001</v>
      </c>
      <c r="M1380" s="49">
        <v>0</v>
      </c>
      <c r="N1380" s="49">
        <v>0</v>
      </c>
      <c r="O1380" s="49">
        <v>0</v>
      </c>
      <c r="P1380" s="49">
        <f t="shared" si="250"/>
        <v>15002604.970000001</v>
      </c>
      <c r="Q1380" s="49">
        <f t="shared" si="251"/>
        <v>4607.8777865141619</v>
      </c>
      <c r="R1380" s="49">
        <v>18763.55</v>
      </c>
      <c r="S1380" s="62">
        <v>43830</v>
      </c>
    </row>
    <row r="1381" spans="1:19" s="6" customFormat="1" hidden="1" x14ac:dyDescent="0.25">
      <c r="A1381" s="37">
        <v>123</v>
      </c>
      <c r="B1381" s="57" t="s">
        <v>906</v>
      </c>
      <c r="C1381" s="58">
        <v>1980</v>
      </c>
      <c r="D1381" s="40">
        <v>0</v>
      </c>
      <c r="E1381" s="59" t="s">
        <v>1514</v>
      </c>
      <c r="F1381" s="49" t="s">
        <v>66</v>
      </c>
      <c r="G1381" s="40">
        <v>9</v>
      </c>
      <c r="H1381" s="40">
        <v>2</v>
      </c>
      <c r="I1381" s="60">
        <v>4015.8999999999996</v>
      </c>
      <c r="J1381" s="60">
        <v>3564.2</v>
      </c>
      <c r="K1381" s="127">
        <v>204</v>
      </c>
      <c r="L1381" s="49">
        <v>9788892.3499999996</v>
      </c>
      <c r="M1381" s="49">
        <v>0</v>
      </c>
      <c r="N1381" s="49">
        <v>0</v>
      </c>
      <c r="O1381" s="49">
        <v>0</v>
      </c>
      <c r="P1381" s="49">
        <f t="shared" si="250"/>
        <v>9788892.3499999996</v>
      </c>
      <c r="Q1381" s="49">
        <f t="shared" si="251"/>
        <v>2746.4486701082992</v>
      </c>
      <c r="R1381" s="49">
        <v>20727.88</v>
      </c>
      <c r="S1381" s="62">
        <v>43830</v>
      </c>
    </row>
    <row r="1382" spans="1:19" s="6" customFormat="1" hidden="1" x14ac:dyDescent="0.25">
      <c r="A1382" s="37">
        <v>124</v>
      </c>
      <c r="B1382" s="57" t="s">
        <v>907</v>
      </c>
      <c r="C1382" s="58">
        <v>1979</v>
      </c>
      <c r="D1382" s="40">
        <v>0</v>
      </c>
      <c r="E1382" s="59" t="s">
        <v>1514</v>
      </c>
      <c r="F1382" s="49" t="s">
        <v>66</v>
      </c>
      <c r="G1382" s="40">
        <v>5</v>
      </c>
      <c r="H1382" s="40">
        <v>4</v>
      </c>
      <c r="I1382" s="60">
        <v>3682</v>
      </c>
      <c r="J1382" s="60">
        <v>3355</v>
      </c>
      <c r="K1382" s="127">
        <v>208</v>
      </c>
      <c r="L1382" s="49">
        <v>12083629.810000001</v>
      </c>
      <c r="M1382" s="49">
        <v>0</v>
      </c>
      <c r="N1382" s="49">
        <v>0</v>
      </c>
      <c r="O1382" s="49">
        <v>0</v>
      </c>
      <c r="P1382" s="49">
        <f t="shared" si="250"/>
        <v>12083629.810000001</v>
      </c>
      <c r="Q1382" s="49">
        <f t="shared" si="251"/>
        <v>3601.6780357675111</v>
      </c>
      <c r="R1382" s="49">
        <v>18763.55</v>
      </c>
      <c r="S1382" s="62">
        <v>43830</v>
      </c>
    </row>
    <row r="1383" spans="1:19" s="6" customFormat="1" hidden="1" x14ac:dyDescent="0.25">
      <c r="A1383" s="37">
        <v>125</v>
      </c>
      <c r="B1383" s="57" t="s">
        <v>908</v>
      </c>
      <c r="C1383" s="58">
        <v>1980</v>
      </c>
      <c r="D1383" s="40">
        <v>0</v>
      </c>
      <c r="E1383" s="59" t="s">
        <v>1514</v>
      </c>
      <c r="F1383" s="49" t="s">
        <v>66</v>
      </c>
      <c r="G1383" s="40">
        <v>5</v>
      </c>
      <c r="H1383" s="40">
        <v>8</v>
      </c>
      <c r="I1383" s="60">
        <v>6135.5</v>
      </c>
      <c r="J1383" s="60">
        <v>5517.7</v>
      </c>
      <c r="K1383" s="127">
        <v>340</v>
      </c>
      <c r="L1383" s="49">
        <v>18487479.640000001</v>
      </c>
      <c r="M1383" s="49">
        <v>0</v>
      </c>
      <c r="N1383" s="49">
        <v>0</v>
      </c>
      <c r="O1383" s="49">
        <v>0</v>
      </c>
      <c r="P1383" s="49">
        <f t="shared" si="250"/>
        <v>18487479.640000001</v>
      </c>
      <c r="Q1383" s="49">
        <f t="shared" si="251"/>
        <v>3350.5771680229082</v>
      </c>
      <c r="R1383" s="49">
        <v>18763.55</v>
      </c>
      <c r="S1383" s="62">
        <v>43830</v>
      </c>
    </row>
    <row r="1384" spans="1:19" s="6" customFormat="1" hidden="1" x14ac:dyDescent="0.25">
      <c r="A1384" s="37">
        <v>126</v>
      </c>
      <c r="B1384" s="57" t="s">
        <v>909</v>
      </c>
      <c r="C1384" s="58">
        <v>1980</v>
      </c>
      <c r="D1384" s="40">
        <v>0</v>
      </c>
      <c r="E1384" s="59" t="s">
        <v>1514</v>
      </c>
      <c r="F1384" s="49" t="s">
        <v>66</v>
      </c>
      <c r="G1384" s="40">
        <v>9</v>
      </c>
      <c r="H1384" s="40">
        <v>2</v>
      </c>
      <c r="I1384" s="60">
        <v>4047.5</v>
      </c>
      <c r="J1384" s="60">
        <v>3597.4</v>
      </c>
      <c r="K1384" s="127">
        <v>198</v>
      </c>
      <c r="L1384" s="49">
        <v>9788892.3499999996</v>
      </c>
      <c r="M1384" s="49">
        <v>0</v>
      </c>
      <c r="N1384" s="49">
        <v>0</v>
      </c>
      <c r="O1384" s="49">
        <v>0</v>
      </c>
      <c r="P1384" s="49">
        <f t="shared" si="250"/>
        <v>9788892.3499999996</v>
      </c>
      <c r="Q1384" s="49">
        <f t="shared" si="251"/>
        <v>2721.1020042252735</v>
      </c>
      <c r="R1384" s="49">
        <v>20727.88</v>
      </c>
      <c r="S1384" s="62">
        <v>43830</v>
      </c>
    </row>
    <row r="1385" spans="1:19" s="6" customFormat="1" hidden="1" x14ac:dyDescent="0.25">
      <c r="A1385" s="37">
        <v>127</v>
      </c>
      <c r="B1385" s="57" t="s">
        <v>910</v>
      </c>
      <c r="C1385" s="58">
        <v>1980</v>
      </c>
      <c r="D1385" s="40">
        <v>0</v>
      </c>
      <c r="E1385" s="59" t="s">
        <v>1514</v>
      </c>
      <c r="F1385" s="49" t="s">
        <v>66</v>
      </c>
      <c r="G1385" s="40">
        <v>9</v>
      </c>
      <c r="H1385" s="40">
        <v>2</v>
      </c>
      <c r="I1385" s="60">
        <v>4035.4000000000005</v>
      </c>
      <c r="J1385" s="60">
        <v>3582.6</v>
      </c>
      <c r="K1385" s="127">
        <v>169</v>
      </c>
      <c r="L1385" s="49">
        <v>9788892.3499999996</v>
      </c>
      <c r="M1385" s="49">
        <v>0</v>
      </c>
      <c r="N1385" s="49">
        <v>0</v>
      </c>
      <c r="O1385" s="49">
        <v>0</v>
      </c>
      <c r="P1385" s="49">
        <f t="shared" si="250"/>
        <v>9788892.3499999996</v>
      </c>
      <c r="Q1385" s="49">
        <f t="shared" si="251"/>
        <v>2732.3430888181765</v>
      </c>
      <c r="R1385" s="49">
        <v>20727.88</v>
      </c>
      <c r="S1385" s="62">
        <v>43830</v>
      </c>
    </row>
    <row r="1386" spans="1:19" s="6" customFormat="1" hidden="1" x14ac:dyDescent="0.25">
      <c r="A1386" s="37">
        <v>128</v>
      </c>
      <c r="B1386" s="57" t="s">
        <v>911</v>
      </c>
      <c r="C1386" s="58">
        <v>1980</v>
      </c>
      <c r="D1386" s="40">
        <v>0</v>
      </c>
      <c r="E1386" s="59" t="s">
        <v>1514</v>
      </c>
      <c r="F1386" s="49" t="s">
        <v>66</v>
      </c>
      <c r="G1386" s="40">
        <v>5</v>
      </c>
      <c r="H1386" s="40">
        <v>6</v>
      </c>
      <c r="I1386" s="60">
        <v>5192.2000000000007</v>
      </c>
      <c r="J1386" s="60">
        <v>4720.8999999999996</v>
      </c>
      <c r="K1386" s="127">
        <v>267</v>
      </c>
      <c r="L1386" s="49">
        <v>8370758.0499999998</v>
      </c>
      <c r="M1386" s="49">
        <v>0</v>
      </c>
      <c r="N1386" s="49">
        <v>0</v>
      </c>
      <c r="O1386" s="49">
        <v>0</v>
      </c>
      <c r="P1386" s="49">
        <f t="shared" si="250"/>
        <v>8370758.0499999998</v>
      </c>
      <c r="Q1386" s="49">
        <f t="shared" si="251"/>
        <v>1773.1275921964034</v>
      </c>
      <c r="R1386" s="49">
        <v>18763.55</v>
      </c>
      <c r="S1386" s="62">
        <v>43830</v>
      </c>
    </row>
    <row r="1387" spans="1:19" s="6" customFormat="1" hidden="1" x14ac:dyDescent="0.25">
      <c r="A1387" s="37">
        <v>129</v>
      </c>
      <c r="B1387" s="57" t="s">
        <v>912</v>
      </c>
      <c r="C1387" s="58">
        <v>1980</v>
      </c>
      <c r="D1387" s="40">
        <v>0</v>
      </c>
      <c r="E1387" s="59" t="s">
        <v>1514</v>
      </c>
      <c r="F1387" s="49" t="s">
        <v>66</v>
      </c>
      <c r="G1387" s="40">
        <v>5</v>
      </c>
      <c r="H1387" s="40">
        <v>4</v>
      </c>
      <c r="I1387" s="60">
        <v>3660.8</v>
      </c>
      <c r="J1387" s="60">
        <v>3327.3</v>
      </c>
      <c r="K1387" s="127">
        <v>178</v>
      </c>
      <c r="L1387" s="49">
        <v>12181204.939999999</v>
      </c>
      <c r="M1387" s="49">
        <v>0</v>
      </c>
      <c r="N1387" s="49">
        <v>0</v>
      </c>
      <c r="O1387" s="49">
        <v>0</v>
      </c>
      <c r="P1387" s="49">
        <f t="shared" si="250"/>
        <v>12181204.939999999</v>
      </c>
      <c r="Q1387" s="49">
        <f t="shared" si="251"/>
        <v>3660.9878700447807</v>
      </c>
      <c r="R1387" s="49">
        <v>18763.55</v>
      </c>
      <c r="S1387" s="62">
        <v>43830</v>
      </c>
    </row>
    <row r="1388" spans="1:19" s="6" customFormat="1" hidden="1" x14ac:dyDescent="0.25">
      <c r="A1388" s="37">
        <v>130</v>
      </c>
      <c r="B1388" s="57" t="s">
        <v>913</v>
      </c>
      <c r="C1388" s="58">
        <v>1980</v>
      </c>
      <c r="D1388" s="40">
        <v>0</v>
      </c>
      <c r="E1388" s="59" t="s">
        <v>1514</v>
      </c>
      <c r="F1388" s="49" t="s">
        <v>66</v>
      </c>
      <c r="G1388" s="40">
        <v>5</v>
      </c>
      <c r="H1388" s="40">
        <v>8</v>
      </c>
      <c r="I1388" s="60">
        <v>6136.4000000000005</v>
      </c>
      <c r="J1388" s="60">
        <v>5519.1</v>
      </c>
      <c r="K1388" s="127">
        <v>348</v>
      </c>
      <c r="L1388" s="49">
        <v>8816357.6699999999</v>
      </c>
      <c r="M1388" s="49">
        <v>0</v>
      </c>
      <c r="N1388" s="49">
        <v>0</v>
      </c>
      <c r="O1388" s="49">
        <v>0</v>
      </c>
      <c r="P1388" s="49">
        <f t="shared" ref="P1388:P1420" si="252">L1388-(M1388+N1388+O1388)</f>
        <v>8816357.6699999999</v>
      </c>
      <c r="Q1388" s="49">
        <f t="shared" ref="Q1388:Q1419" si="253">L1388/J1388</f>
        <v>1597.4266945697666</v>
      </c>
      <c r="R1388" s="49">
        <v>18763.55</v>
      </c>
      <c r="S1388" s="62">
        <v>43830</v>
      </c>
    </row>
    <row r="1389" spans="1:19" s="6" customFormat="1" hidden="1" x14ac:dyDescent="0.25">
      <c r="A1389" s="37">
        <v>131</v>
      </c>
      <c r="B1389" s="57" t="s">
        <v>914</v>
      </c>
      <c r="C1389" s="58">
        <v>1980</v>
      </c>
      <c r="D1389" s="40">
        <v>0</v>
      </c>
      <c r="E1389" s="59" t="s">
        <v>1514</v>
      </c>
      <c r="F1389" s="49" t="s">
        <v>66</v>
      </c>
      <c r="G1389" s="40">
        <v>9</v>
      </c>
      <c r="H1389" s="40">
        <v>2</v>
      </c>
      <c r="I1389" s="60">
        <v>5104.7</v>
      </c>
      <c r="J1389" s="60">
        <v>3635.5</v>
      </c>
      <c r="K1389" s="127">
        <v>162</v>
      </c>
      <c r="L1389" s="49">
        <v>8497650.7699999996</v>
      </c>
      <c r="M1389" s="49">
        <v>0</v>
      </c>
      <c r="N1389" s="49">
        <v>0</v>
      </c>
      <c r="O1389" s="49">
        <v>0</v>
      </c>
      <c r="P1389" s="49">
        <f t="shared" si="252"/>
        <v>8497650.7699999996</v>
      </c>
      <c r="Q1389" s="49">
        <f t="shared" si="253"/>
        <v>2337.4090964103975</v>
      </c>
      <c r="R1389" s="49">
        <v>20727.88</v>
      </c>
      <c r="S1389" s="62">
        <v>43830</v>
      </c>
    </row>
    <row r="1390" spans="1:19" s="6" customFormat="1" hidden="1" x14ac:dyDescent="0.25">
      <c r="A1390" s="37">
        <v>132</v>
      </c>
      <c r="B1390" s="57" t="s">
        <v>915</v>
      </c>
      <c r="C1390" s="58">
        <v>1980</v>
      </c>
      <c r="D1390" s="40">
        <v>0</v>
      </c>
      <c r="E1390" s="59" t="s">
        <v>1514</v>
      </c>
      <c r="F1390" s="49" t="s">
        <v>66</v>
      </c>
      <c r="G1390" s="40">
        <v>9</v>
      </c>
      <c r="H1390" s="40">
        <v>2</v>
      </c>
      <c r="I1390" s="60">
        <v>5082.3</v>
      </c>
      <c r="J1390" s="60">
        <v>3575.9</v>
      </c>
      <c r="K1390" s="127">
        <v>186</v>
      </c>
      <c r="L1390" s="49">
        <v>8358341.1900000004</v>
      </c>
      <c r="M1390" s="49">
        <v>0</v>
      </c>
      <c r="N1390" s="49">
        <v>0</v>
      </c>
      <c r="O1390" s="49">
        <v>0</v>
      </c>
      <c r="P1390" s="49">
        <f t="shared" si="252"/>
        <v>8358341.1900000004</v>
      </c>
      <c r="Q1390" s="49">
        <f t="shared" si="253"/>
        <v>2337.4090970105431</v>
      </c>
      <c r="R1390" s="49">
        <v>20727.88</v>
      </c>
      <c r="S1390" s="62">
        <v>43830</v>
      </c>
    </row>
    <row r="1391" spans="1:19" s="6" customFormat="1" hidden="1" x14ac:dyDescent="0.25">
      <c r="A1391" s="37">
        <v>133</v>
      </c>
      <c r="B1391" s="57" t="s">
        <v>916</v>
      </c>
      <c r="C1391" s="58">
        <v>1976</v>
      </c>
      <c r="D1391" s="40">
        <v>0</v>
      </c>
      <c r="E1391" s="59" t="s">
        <v>1514</v>
      </c>
      <c r="F1391" s="49" t="s">
        <v>66</v>
      </c>
      <c r="G1391" s="40">
        <v>5</v>
      </c>
      <c r="H1391" s="40">
        <v>8</v>
      </c>
      <c r="I1391" s="60">
        <v>10481.799999999999</v>
      </c>
      <c r="J1391" s="60">
        <v>5497.4</v>
      </c>
      <c r="K1391" s="127">
        <v>273</v>
      </c>
      <c r="L1391" s="49">
        <v>26342376.530000001</v>
      </c>
      <c r="M1391" s="49">
        <v>0</v>
      </c>
      <c r="N1391" s="49">
        <v>0</v>
      </c>
      <c r="O1391" s="49">
        <v>0</v>
      </c>
      <c r="P1391" s="49">
        <f t="shared" si="252"/>
        <v>26342376.530000001</v>
      </c>
      <c r="Q1391" s="49">
        <f t="shared" si="253"/>
        <v>4791.7882144286395</v>
      </c>
      <c r="R1391" s="49">
        <v>18763.55</v>
      </c>
      <c r="S1391" s="62">
        <v>43830</v>
      </c>
    </row>
    <row r="1392" spans="1:19" s="6" customFormat="1" hidden="1" x14ac:dyDescent="0.25">
      <c r="A1392" s="37">
        <v>134</v>
      </c>
      <c r="B1392" s="57" t="s">
        <v>917</v>
      </c>
      <c r="C1392" s="58">
        <v>1977</v>
      </c>
      <c r="D1392" s="40">
        <v>0</v>
      </c>
      <c r="E1392" s="59" t="s">
        <v>1514</v>
      </c>
      <c r="F1392" s="49" t="s">
        <v>28</v>
      </c>
      <c r="G1392" s="40">
        <v>5</v>
      </c>
      <c r="H1392" s="40">
        <v>4</v>
      </c>
      <c r="I1392" s="60">
        <v>5386.3</v>
      </c>
      <c r="J1392" s="60">
        <v>3389.8</v>
      </c>
      <c r="K1392" s="127">
        <v>213</v>
      </c>
      <c r="L1392" s="49">
        <v>27269404.359999999</v>
      </c>
      <c r="M1392" s="49">
        <v>0</v>
      </c>
      <c r="N1392" s="49">
        <v>0</v>
      </c>
      <c r="O1392" s="49">
        <v>0</v>
      </c>
      <c r="P1392" s="49">
        <f t="shared" si="252"/>
        <v>27269404.359999999</v>
      </c>
      <c r="Q1392" s="49">
        <f t="shared" si="253"/>
        <v>8044.5466871201834</v>
      </c>
      <c r="R1392" s="49">
        <v>17192.509999999998</v>
      </c>
      <c r="S1392" s="62">
        <v>43830</v>
      </c>
    </row>
    <row r="1393" spans="1:32" s="6" customFormat="1" hidden="1" x14ac:dyDescent="0.25">
      <c r="A1393" s="37">
        <v>135</v>
      </c>
      <c r="B1393" s="57" t="s">
        <v>918</v>
      </c>
      <c r="C1393" s="58">
        <v>1977</v>
      </c>
      <c r="D1393" s="40">
        <v>0</v>
      </c>
      <c r="E1393" s="59" t="s">
        <v>1514</v>
      </c>
      <c r="F1393" s="49" t="s">
        <v>28</v>
      </c>
      <c r="G1393" s="40">
        <v>5</v>
      </c>
      <c r="H1393" s="40">
        <v>4</v>
      </c>
      <c r="I1393" s="60">
        <v>5403.2</v>
      </c>
      <c r="J1393" s="60">
        <v>3361.7</v>
      </c>
      <c r="K1393" s="127">
        <v>182</v>
      </c>
      <c r="L1393" s="49">
        <v>25398438.649999999</v>
      </c>
      <c r="M1393" s="49">
        <v>0</v>
      </c>
      <c r="N1393" s="49">
        <v>0</v>
      </c>
      <c r="O1393" s="49">
        <v>0</v>
      </c>
      <c r="P1393" s="49">
        <f t="shared" si="252"/>
        <v>25398438.649999999</v>
      </c>
      <c r="Q1393" s="49">
        <f t="shared" si="253"/>
        <v>7555.2365321117295</v>
      </c>
      <c r="R1393" s="49">
        <v>17192.509999999998</v>
      </c>
      <c r="S1393" s="62">
        <v>43830</v>
      </c>
    </row>
    <row r="1394" spans="1:32" s="6" customFormat="1" hidden="1" x14ac:dyDescent="0.25">
      <c r="A1394" s="37">
        <v>136</v>
      </c>
      <c r="B1394" s="57" t="s">
        <v>919</v>
      </c>
      <c r="C1394" s="58">
        <v>1979</v>
      </c>
      <c r="D1394" s="40">
        <v>0</v>
      </c>
      <c r="E1394" s="59" t="s">
        <v>1514</v>
      </c>
      <c r="F1394" s="49" t="s">
        <v>28</v>
      </c>
      <c r="G1394" s="40">
        <v>5</v>
      </c>
      <c r="H1394" s="40">
        <v>1</v>
      </c>
      <c r="I1394" s="60">
        <v>1697.2</v>
      </c>
      <c r="J1394" s="60">
        <v>1044.0999999999999</v>
      </c>
      <c r="K1394" s="127">
        <v>52</v>
      </c>
      <c r="L1394" s="49">
        <v>7326449.5</v>
      </c>
      <c r="M1394" s="49">
        <v>0</v>
      </c>
      <c r="N1394" s="49">
        <v>0</v>
      </c>
      <c r="O1394" s="49">
        <v>0</v>
      </c>
      <c r="P1394" s="49">
        <f t="shared" si="252"/>
        <v>7326449.5</v>
      </c>
      <c r="Q1394" s="49">
        <f t="shared" si="253"/>
        <v>7016.9998084474673</v>
      </c>
      <c r="R1394" s="49">
        <v>17192.509999999998</v>
      </c>
      <c r="S1394" s="62">
        <v>43830</v>
      </c>
    </row>
    <row r="1395" spans="1:32" s="6" customFormat="1" hidden="1" x14ac:dyDescent="0.25">
      <c r="A1395" s="37">
        <v>137</v>
      </c>
      <c r="B1395" s="57" t="s">
        <v>920</v>
      </c>
      <c r="C1395" s="58">
        <v>1977</v>
      </c>
      <c r="D1395" s="40">
        <v>0</v>
      </c>
      <c r="E1395" s="59" t="s">
        <v>1514</v>
      </c>
      <c r="F1395" s="49" t="s">
        <v>28</v>
      </c>
      <c r="G1395" s="40">
        <v>5</v>
      </c>
      <c r="H1395" s="40">
        <v>4</v>
      </c>
      <c r="I1395" s="60">
        <v>5423.5</v>
      </c>
      <c r="J1395" s="60">
        <v>3415.1</v>
      </c>
      <c r="K1395" s="127">
        <v>173</v>
      </c>
      <c r="L1395" s="49">
        <v>25798613.82</v>
      </c>
      <c r="M1395" s="49">
        <v>0</v>
      </c>
      <c r="N1395" s="49">
        <v>0</v>
      </c>
      <c r="O1395" s="49">
        <v>0</v>
      </c>
      <c r="P1395" s="49">
        <f t="shared" si="252"/>
        <v>25798613.82</v>
      </c>
      <c r="Q1395" s="49">
        <f t="shared" si="253"/>
        <v>7554.2777136833474</v>
      </c>
      <c r="R1395" s="49">
        <v>17192.509999999998</v>
      </c>
      <c r="S1395" s="62">
        <v>43830</v>
      </c>
    </row>
    <row r="1396" spans="1:32" s="6" customFormat="1" hidden="1" x14ac:dyDescent="0.25">
      <c r="A1396" s="37">
        <v>138</v>
      </c>
      <c r="B1396" s="57" t="s">
        <v>921</v>
      </c>
      <c r="C1396" s="58">
        <v>1976</v>
      </c>
      <c r="D1396" s="40">
        <v>0</v>
      </c>
      <c r="E1396" s="59" t="s">
        <v>1514</v>
      </c>
      <c r="F1396" s="49" t="s">
        <v>28</v>
      </c>
      <c r="G1396" s="40">
        <v>5</v>
      </c>
      <c r="H1396" s="40">
        <v>4</v>
      </c>
      <c r="I1396" s="60">
        <v>5568.8</v>
      </c>
      <c r="J1396" s="60">
        <v>3574.4</v>
      </c>
      <c r="K1396" s="127">
        <v>214</v>
      </c>
      <c r="L1396" s="49">
        <v>20236503.710000001</v>
      </c>
      <c r="M1396" s="49">
        <v>0</v>
      </c>
      <c r="N1396" s="49">
        <v>0</v>
      </c>
      <c r="O1396" s="49">
        <v>0</v>
      </c>
      <c r="P1396" s="49">
        <f t="shared" si="252"/>
        <v>20236503.710000001</v>
      </c>
      <c r="Q1396" s="49">
        <f t="shared" si="253"/>
        <v>5661.5106619292746</v>
      </c>
      <c r="R1396" s="49">
        <v>17192.509999999998</v>
      </c>
      <c r="S1396" s="62">
        <v>43830</v>
      </c>
    </row>
    <row r="1397" spans="1:32" s="6" customFormat="1" hidden="1" x14ac:dyDescent="0.25">
      <c r="A1397" s="37">
        <v>139</v>
      </c>
      <c r="B1397" s="57" t="s">
        <v>922</v>
      </c>
      <c r="C1397" s="58">
        <v>1976</v>
      </c>
      <c r="D1397" s="40">
        <v>0</v>
      </c>
      <c r="E1397" s="59" t="s">
        <v>1514</v>
      </c>
      <c r="F1397" s="49" t="s">
        <v>28</v>
      </c>
      <c r="G1397" s="40">
        <v>5</v>
      </c>
      <c r="H1397" s="40">
        <v>4</v>
      </c>
      <c r="I1397" s="60">
        <v>5546.5</v>
      </c>
      <c r="J1397" s="60">
        <v>3545</v>
      </c>
      <c r="K1397" s="127">
        <v>169</v>
      </c>
      <c r="L1397" s="49">
        <v>20143696.52</v>
      </c>
      <c r="M1397" s="49">
        <v>0</v>
      </c>
      <c r="N1397" s="49">
        <v>0</v>
      </c>
      <c r="O1397" s="49">
        <v>0</v>
      </c>
      <c r="P1397" s="49">
        <f t="shared" si="252"/>
        <v>20143696.52</v>
      </c>
      <c r="Q1397" s="49">
        <f t="shared" si="253"/>
        <v>5682.2839266572637</v>
      </c>
      <c r="R1397" s="49">
        <v>17192.509999999998</v>
      </c>
      <c r="S1397" s="62">
        <v>43830</v>
      </c>
    </row>
    <row r="1398" spans="1:32" s="6" customFormat="1" hidden="1" x14ac:dyDescent="0.25">
      <c r="A1398" s="37">
        <v>140</v>
      </c>
      <c r="B1398" s="57" t="s">
        <v>923</v>
      </c>
      <c r="C1398" s="58">
        <v>1977</v>
      </c>
      <c r="D1398" s="40">
        <v>0</v>
      </c>
      <c r="E1398" s="59" t="s">
        <v>1514</v>
      </c>
      <c r="F1398" s="49" t="s">
        <v>66</v>
      </c>
      <c r="G1398" s="40">
        <v>5</v>
      </c>
      <c r="H1398" s="40">
        <v>5</v>
      </c>
      <c r="I1398" s="60">
        <v>8060.2</v>
      </c>
      <c r="J1398" s="60">
        <v>4276.8</v>
      </c>
      <c r="K1398" s="127">
        <v>197</v>
      </c>
      <c r="L1398" s="49">
        <v>26956142.09</v>
      </c>
      <c r="M1398" s="49">
        <v>0</v>
      </c>
      <c r="N1398" s="49">
        <v>0</v>
      </c>
      <c r="O1398" s="49">
        <v>0</v>
      </c>
      <c r="P1398" s="49">
        <f t="shared" si="252"/>
        <v>26956142.09</v>
      </c>
      <c r="Q1398" s="49">
        <f t="shared" si="253"/>
        <v>6302.876470725776</v>
      </c>
      <c r="R1398" s="49">
        <v>18763.55</v>
      </c>
      <c r="S1398" s="62">
        <v>43830</v>
      </c>
    </row>
    <row r="1399" spans="1:32" s="6" customFormat="1" hidden="1" x14ac:dyDescent="0.25">
      <c r="A1399" s="37">
        <v>141</v>
      </c>
      <c r="B1399" s="57" t="s">
        <v>924</v>
      </c>
      <c r="C1399" s="58">
        <v>1977</v>
      </c>
      <c r="D1399" s="40">
        <v>0</v>
      </c>
      <c r="E1399" s="59" t="s">
        <v>1514</v>
      </c>
      <c r="F1399" s="49" t="s">
        <v>66</v>
      </c>
      <c r="G1399" s="40">
        <v>5</v>
      </c>
      <c r="H1399" s="40">
        <v>8</v>
      </c>
      <c r="I1399" s="60">
        <v>10422.4</v>
      </c>
      <c r="J1399" s="60">
        <v>5453.4</v>
      </c>
      <c r="K1399" s="127">
        <v>265</v>
      </c>
      <c r="L1399" s="49">
        <v>25410377.640000001</v>
      </c>
      <c r="M1399" s="49">
        <v>0</v>
      </c>
      <c r="N1399" s="49">
        <v>0</v>
      </c>
      <c r="O1399" s="49">
        <v>0</v>
      </c>
      <c r="P1399" s="49">
        <f t="shared" si="252"/>
        <v>25410377.640000001</v>
      </c>
      <c r="Q1399" s="49">
        <f t="shared" si="253"/>
        <v>4659.5477390251954</v>
      </c>
      <c r="R1399" s="49">
        <v>18763.55</v>
      </c>
      <c r="S1399" s="62">
        <v>43830</v>
      </c>
    </row>
    <row r="1400" spans="1:32" s="6" customFormat="1" hidden="1" x14ac:dyDescent="0.25">
      <c r="A1400" s="37">
        <v>142</v>
      </c>
      <c r="B1400" s="57" t="s">
        <v>925</v>
      </c>
      <c r="C1400" s="58">
        <v>1979</v>
      </c>
      <c r="D1400" s="40">
        <v>0</v>
      </c>
      <c r="E1400" s="59" t="s">
        <v>1514</v>
      </c>
      <c r="F1400" s="49" t="s">
        <v>28</v>
      </c>
      <c r="G1400" s="40">
        <v>5</v>
      </c>
      <c r="H1400" s="40">
        <v>1</v>
      </c>
      <c r="I1400" s="60">
        <v>1659.2</v>
      </c>
      <c r="J1400" s="60">
        <v>1035.8</v>
      </c>
      <c r="K1400" s="127">
        <v>35</v>
      </c>
      <c r="L1400" s="49">
        <v>7684014.3899999997</v>
      </c>
      <c r="M1400" s="49">
        <v>0</v>
      </c>
      <c r="N1400" s="49">
        <v>0</v>
      </c>
      <c r="O1400" s="49">
        <v>0</v>
      </c>
      <c r="P1400" s="49">
        <f t="shared" si="252"/>
        <v>7684014.3899999997</v>
      </c>
      <c r="Q1400" s="49">
        <f t="shared" si="253"/>
        <v>7418.4344371500292</v>
      </c>
      <c r="R1400" s="49">
        <v>17192.509999999998</v>
      </c>
      <c r="S1400" s="62">
        <v>43830</v>
      </c>
    </row>
    <row r="1401" spans="1:32" s="208" customFormat="1" hidden="1" x14ac:dyDescent="0.25">
      <c r="A1401" s="37">
        <v>143</v>
      </c>
      <c r="B1401" s="92" t="s">
        <v>629</v>
      </c>
      <c r="C1401" s="93">
        <v>1976</v>
      </c>
      <c r="D1401" s="41">
        <v>0</v>
      </c>
      <c r="E1401" s="59" t="s">
        <v>1514</v>
      </c>
      <c r="F1401" s="49" t="s">
        <v>28</v>
      </c>
      <c r="G1401" s="41">
        <v>5</v>
      </c>
      <c r="H1401" s="41">
        <v>4</v>
      </c>
      <c r="I1401" s="94">
        <v>5478.3</v>
      </c>
      <c r="J1401" s="94">
        <v>3451.9</v>
      </c>
      <c r="K1401" s="163">
        <v>208</v>
      </c>
      <c r="L1401" s="96">
        <v>2757780</v>
      </c>
      <c r="M1401" s="96">
        <v>0</v>
      </c>
      <c r="N1401" s="96">
        <v>0</v>
      </c>
      <c r="O1401" s="96">
        <v>0</v>
      </c>
      <c r="P1401" s="96">
        <f t="shared" si="252"/>
        <v>2757780</v>
      </c>
      <c r="Q1401" s="96">
        <f t="shared" si="253"/>
        <v>798.91653871780761</v>
      </c>
      <c r="R1401" s="49">
        <v>17192.509999999998</v>
      </c>
      <c r="S1401" s="62">
        <v>43830</v>
      </c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  <c r="AF1401" s="6"/>
    </row>
    <row r="1402" spans="1:32" s="6" customFormat="1" hidden="1" x14ac:dyDescent="0.25">
      <c r="A1402" s="37">
        <v>144</v>
      </c>
      <c r="B1402" s="57" t="s">
        <v>926</v>
      </c>
      <c r="C1402" s="58">
        <v>1978</v>
      </c>
      <c r="D1402" s="40">
        <v>0</v>
      </c>
      <c r="E1402" s="59" t="s">
        <v>1514</v>
      </c>
      <c r="F1402" s="49" t="s">
        <v>28</v>
      </c>
      <c r="G1402" s="40">
        <v>5</v>
      </c>
      <c r="H1402" s="40">
        <v>4</v>
      </c>
      <c r="I1402" s="60">
        <v>5459</v>
      </c>
      <c r="J1402" s="60">
        <v>3432</v>
      </c>
      <c r="K1402" s="127">
        <v>209</v>
      </c>
      <c r="L1402" s="49">
        <v>26403239.199999999</v>
      </c>
      <c r="M1402" s="49">
        <v>0</v>
      </c>
      <c r="N1402" s="49">
        <v>0</v>
      </c>
      <c r="O1402" s="49">
        <v>0</v>
      </c>
      <c r="P1402" s="49">
        <f t="shared" si="252"/>
        <v>26403239.199999999</v>
      </c>
      <c r="Q1402" s="49">
        <f t="shared" si="253"/>
        <v>7693.2515151515154</v>
      </c>
      <c r="R1402" s="49">
        <v>17192.509999999998</v>
      </c>
      <c r="S1402" s="62">
        <v>43830</v>
      </c>
    </row>
    <row r="1403" spans="1:32" s="6" customFormat="1" hidden="1" x14ac:dyDescent="0.25">
      <c r="A1403" s="37">
        <v>145</v>
      </c>
      <c r="B1403" s="57" t="s">
        <v>927</v>
      </c>
      <c r="C1403" s="58">
        <v>1978</v>
      </c>
      <c r="D1403" s="40">
        <v>0</v>
      </c>
      <c r="E1403" s="59" t="s">
        <v>1514</v>
      </c>
      <c r="F1403" s="49" t="s">
        <v>66</v>
      </c>
      <c r="G1403" s="40">
        <v>5</v>
      </c>
      <c r="H1403" s="40">
        <v>8</v>
      </c>
      <c r="I1403" s="60">
        <v>10490.8</v>
      </c>
      <c r="J1403" s="60">
        <v>5608.1</v>
      </c>
      <c r="K1403" s="127">
        <v>335</v>
      </c>
      <c r="L1403" s="49">
        <v>25558255.109999999</v>
      </c>
      <c r="M1403" s="49">
        <v>0</v>
      </c>
      <c r="N1403" s="49">
        <v>0</v>
      </c>
      <c r="O1403" s="49">
        <v>0</v>
      </c>
      <c r="P1403" s="49">
        <f t="shared" si="252"/>
        <v>25558255.109999999</v>
      </c>
      <c r="Q1403" s="49">
        <f t="shared" si="253"/>
        <v>4557.3821989622147</v>
      </c>
      <c r="R1403" s="49">
        <v>18763.55</v>
      </c>
      <c r="S1403" s="62">
        <v>43830</v>
      </c>
    </row>
    <row r="1404" spans="1:32" s="6" customFormat="1" hidden="1" x14ac:dyDescent="0.25">
      <c r="A1404" s="37">
        <v>146</v>
      </c>
      <c r="B1404" s="57" t="s">
        <v>928</v>
      </c>
      <c r="C1404" s="58">
        <v>1978</v>
      </c>
      <c r="D1404" s="40">
        <v>0</v>
      </c>
      <c r="E1404" s="59" t="s">
        <v>1514</v>
      </c>
      <c r="F1404" s="49" t="s">
        <v>66</v>
      </c>
      <c r="G1404" s="40">
        <v>5</v>
      </c>
      <c r="H1404" s="40">
        <v>8</v>
      </c>
      <c r="I1404" s="60">
        <v>10432</v>
      </c>
      <c r="J1404" s="60">
        <v>5549.3</v>
      </c>
      <c r="K1404" s="127">
        <v>329</v>
      </c>
      <c r="L1404" s="49">
        <v>26468509.32</v>
      </c>
      <c r="M1404" s="49">
        <v>0</v>
      </c>
      <c r="N1404" s="49">
        <v>0</v>
      </c>
      <c r="O1404" s="49">
        <v>0</v>
      </c>
      <c r="P1404" s="49">
        <f t="shared" si="252"/>
        <v>26468509.32</v>
      </c>
      <c r="Q1404" s="49">
        <f t="shared" si="253"/>
        <v>4769.7023624601297</v>
      </c>
      <c r="R1404" s="49">
        <v>18763.55</v>
      </c>
      <c r="S1404" s="62">
        <v>43830</v>
      </c>
    </row>
    <row r="1405" spans="1:32" s="6" customFormat="1" hidden="1" x14ac:dyDescent="0.25">
      <c r="A1405" s="37">
        <v>147</v>
      </c>
      <c r="B1405" s="57" t="s">
        <v>929</v>
      </c>
      <c r="C1405" s="58">
        <v>1978</v>
      </c>
      <c r="D1405" s="40">
        <v>0</v>
      </c>
      <c r="E1405" s="59" t="s">
        <v>1514</v>
      </c>
      <c r="F1405" s="49" t="s">
        <v>66</v>
      </c>
      <c r="G1405" s="40">
        <v>5</v>
      </c>
      <c r="H1405" s="40">
        <v>9</v>
      </c>
      <c r="I1405" s="60">
        <v>12109.9</v>
      </c>
      <c r="J1405" s="60">
        <v>6506.1</v>
      </c>
      <c r="K1405" s="127">
        <v>399</v>
      </c>
      <c r="L1405" s="49">
        <v>30070449.760000002</v>
      </c>
      <c r="M1405" s="49">
        <v>0</v>
      </c>
      <c r="N1405" s="49">
        <v>0</v>
      </c>
      <c r="O1405" s="49">
        <v>0</v>
      </c>
      <c r="P1405" s="49">
        <f t="shared" si="252"/>
        <v>30070449.760000002</v>
      </c>
      <c r="Q1405" s="49">
        <f t="shared" si="253"/>
        <v>4621.8855781497368</v>
      </c>
      <c r="R1405" s="49">
        <v>18763.55</v>
      </c>
      <c r="S1405" s="62">
        <v>43830</v>
      </c>
    </row>
    <row r="1406" spans="1:32" s="6" customFormat="1" hidden="1" x14ac:dyDescent="0.25">
      <c r="A1406" s="37">
        <v>148</v>
      </c>
      <c r="B1406" s="57" t="s">
        <v>930</v>
      </c>
      <c r="C1406" s="58">
        <v>1978</v>
      </c>
      <c r="D1406" s="40">
        <v>0</v>
      </c>
      <c r="E1406" s="59" t="s">
        <v>1514</v>
      </c>
      <c r="F1406" s="49" t="s">
        <v>28</v>
      </c>
      <c r="G1406" s="40">
        <v>5</v>
      </c>
      <c r="H1406" s="40">
        <v>4</v>
      </c>
      <c r="I1406" s="60">
        <v>5457.8</v>
      </c>
      <c r="J1406" s="60">
        <v>3437</v>
      </c>
      <c r="K1406" s="127">
        <v>177</v>
      </c>
      <c r="L1406" s="49">
        <v>24572687.52</v>
      </c>
      <c r="M1406" s="49">
        <v>0</v>
      </c>
      <c r="N1406" s="49">
        <v>0</v>
      </c>
      <c r="O1406" s="49">
        <v>0</v>
      </c>
      <c r="P1406" s="49">
        <f t="shared" si="252"/>
        <v>24572687.52</v>
      </c>
      <c r="Q1406" s="49">
        <f t="shared" si="253"/>
        <v>7149.4581088158275</v>
      </c>
      <c r="R1406" s="49">
        <v>17192.509999999998</v>
      </c>
      <c r="S1406" s="62">
        <v>43830</v>
      </c>
    </row>
    <row r="1407" spans="1:32" s="6" customFormat="1" hidden="1" x14ac:dyDescent="0.25">
      <c r="A1407" s="37">
        <v>149</v>
      </c>
      <c r="B1407" s="57" t="s">
        <v>931</v>
      </c>
      <c r="C1407" s="58">
        <v>1978</v>
      </c>
      <c r="D1407" s="40">
        <v>0</v>
      </c>
      <c r="E1407" s="59" t="s">
        <v>1514</v>
      </c>
      <c r="F1407" s="49" t="s">
        <v>28</v>
      </c>
      <c r="G1407" s="40">
        <v>5</v>
      </c>
      <c r="H1407" s="40">
        <v>3</v>
      </c>
      <c r="I1407" s="60">
        <v>9700.4</v>
      </c>
      <c r="J1407" s="60">
        <v>6316.5</v>
      </c>
      <c r="K1407" s="127">
        <v>467</v>
      </c>
      <c r="L1407" s="49">
        <v>47693284.600000001</v>
      </c>
      <c r="M1407" s="49">
        <v>0</v>
      </c>
      <c r="N1407" s="49">
        <v>0</v>
      </c>
      <c r="O1407" s="49">
        <v>0</v>
      </c>
      <c r="P1407" s="49">
        <f t="shared" si="252"/>
        <v>47693284.600000001</v>
      </c>
      <c r="Q1407" s="49">
        <f t="shared" si="253"/>
        <v>7550.5872872635164</v>
      </c>
      <c r="R1407" s="49">
        <v>17192.509999999998</v>
      </c>
      <c r="S1407" s="62">
        <v>43830</v>
      </c>
    </row>
    <row r="1408" spans="1:32" s="6" customFormat="1" hidden="1" x14ac:dyDescent="0.25">
      <c r="A1408" s="37">
        <v>150</v>
      </c>
      <c r="B1408" s="57" t="s">
        <v>932</v>
      </c>
      <c r="C1408" s="58">
        <v>1972</v>
      </c>
      <c r="D1408" s="40">
        <v>0</v>
      </c>
      <c r="E1408" s="59" t="s">
        <v>1514</v>
      </c>
      <c r="F1408" s="49" t="s">
        <v>28</v>
      </c>
      <c r="G1408" s="40">
        <v>5</v>
      </c>
      <c r="H1408" s="40">
        <v>4</v>
      </c>
      <c r="I1408" s="60">
        <v>3710.7499999999995</v>
      </c>
      <c r="J1408" s="60">
        <v>3397.05</v>
      </c>
      <c r="K1408" s="127">
        <v>197</v>
      </c>
      <c r="L1408" s="49">
        <v>6749792.7599999998</v>
      </c>
      <c r="M1408" s="49">
        <v>0</v>
      </c>
      <c r="N1408" s="49">
        <v>0</v>
      </c>
      <c r="O1408" s="49">
        <v>0</v>
      </c>
      <c r="P1408" s="49">
        <f t="shared" si="252"/>
        <v>6749792.7599999998</v>
      </c>
      <c r="Q1408" s="49">
        <f t="shared" si="253"/>
        <v>1986.9571422263432</v>
      </c>
      <c r="R1408" s="49">
        <v>17192.509999999998</v>
      </c>
      <c r="S1408" s="62">
        <v>43830</v>
      </c>
    </row>
    <row r="1409" spans="1:19" s="6" customFormat="1" hidden="1" x14ac:dyDescent="0.25">
      <c r="A1409" s="37">
        <v>151</v>
      </c>
      <c r="B1409" s="57" t="s">
        <v>933</v>
      </c>
      <c r="C1409" s="58">
        <v>1973</v>
      </c>
      <c r="D1409" s="40">
        <v>0</v>
      </c>
      <c r="E1409" s="59" t="s">
        <v>1514</v>
      </c>
      <c r="F1409" s="49" t="s">
        <v>66</v>
      </c>
      <c r="G1409" s="40">
        <v>5</v>
      </c>
      <c r="H1409" s="40">
        <v>4</v>
      </c>
      <c r="I1409" s="60">
        <v>3696.15</v>
      </c>
      <c r="J1409" s="60">
        <v>3372.05</v>
      </c>
      <c r="K1409" s="127">
        <v>205</v>
      </c>
      <c r="L1409" s="49">
        <v>5450242.0999999996</v>
      </c>
      <c r="M1409" s="49">
        <v>0</v>
      </c>
      <c r="N1409" s="49">
        <v>0</v>
      </c>
      <c r="O1409" s="49">
        <v>0</v>
      </c>
      <c r="P1409" s="49">
        <f t="shared" si="252"/>
        <v>5450242.0999999996</v>
      </c>
      <c r="Q1409" s="49">
        <f t="shared" si="253"/>
        <v>1616.2993134739993</v>
      </c>
      <c r="R1409" s="49">
        <v>18763.55</v>
      </c>
      <c r="S1409" s="62">
        <v>43830</v>
      </c>
    </row>
    <row r="1410" spans="1:19" s="6" customFormat="1" hidden="1" x14ac:dyDescent="0.25">
      <c r="A1410" s="37">
        <v>152</v>
      </c>
      <c r="B1410" s="57" t="s">
        <v>934</v>
      </c>
      <c r="C1410" s="58">
        <v>1979</v>
      </c>
      <c r="D1410" s="40">
        <v>0</v>
      </c>
      <c r="E1410" s="59" t="s">
        <v>1514</v>
      </c>
      <c r="F1410" s="49" t="s">
        <v>66</v>
      </c>
      <c r="G1410" s="40">
        <v>5</v>
      </c>
      <c r="H1410" s="40">
        <v>4</v>
      </c>
      <c r="I1410" s="60">
        <v>6352.4</v>
      </c>
      <c r="J1410" s="60">
        <v>3322.7</v>
      </c>
      <c r="K1410" s="127">
        <v>220</v>
      </c>
      <c r="L1410" s="49">
        <v>15612680.810000001</v>
      </c>
      <c r="M1410" s="49">
        <v>0</v>
      </c>
      <c r="N1410" s="49">
        <v>0</v>
      </c>
      <c r="O1410" s="49">
        <v>0</v>
      </c>
      <c r="P1410" s="49">
        <f t="shared" si="252"/>
        <v>15612680.810000001</v>
      </c>
      <c r="Q1410" s="49">
        <f t="shared" si="253"/>
        <v>4698.7933939266268</v>
      </c>
      <c r="R1410" s="49">
        <v>18763.55</v>
      </c>
      <c r="S1410" s="62">
        <v>43830</v>
      </c>
    </row>
    <row r="1411" spans="1:19" s="6" customFormat="1" hidden="1" x14ac:dyDescent="0.25">
      <c r="A1411" s="37">
        <v>153</v>
      </c>
      <c r="B1411" s="57" t="s">
        <v>935</v>
      </c>
      <c r="C1411" s="58">
        <v>1971</v>
      </c>
      <c r="D1411" s="40">
        <v>0</v>
      </c>
      <c r="E1411" s="59" t="s">
        <v>1514</v>
      </c>
      <c r="F1411" s="49" t="s">
        <v>66</v>
      </c>
      <c r="G1411" s="40">
        <v>5</v>
      </c>
      <c r="H1411" s="40">
        <v>4</v>
      </c>
      <c r="I1411" s="60">
        <v>3865</v>
      </c>
      <c r="J1411" s="60">
        <v>3525</v>
      </c>
      <c r="K1411" s="127">
        <v>203</v>
      </c>
      <c r="L1411" s="49">
        <v>5697455.0800000001</v>
      </c>
      <c r="M1411" s="49">
        <v>0</v>
      </c>
      <c r="N1411" s="49">
        <v>0</v>
      </c>
      <c r="O1411" s="49">
        <v>0</v>
      </c>
      <c r="P1411" s="49">
        <f t="shared" si="252"/>
        <v>5697455.0800000001</v>
      </c>
      <c r="Q1411" s="49">
        <f t="shared" si="253"/>
        <v>1616.2993134751773</v>
      </c>
      <c r="R1411" s="49">
        <v>18763.55</v>
      </c>
      <c r="S1411" s="62">
        <v>43830</v>
      </c>
    </row>
    <row r="1412" spans="1:19" s="6" customFormat="1" hidden="1" x14ac:dyDescent="0.25">
      <c r="A1412" s="37">
        <v>154</v>
      </c>
      <c r="B1412" s="57" t="s">
        <v>936</v>
      </c>
      <c r="C1412" s="58">
        <v>1980</v>
      </c>
      <c r="D1412" s="40">
        <v>0</v>
      </c>
      <c r="E1412" s="59" t="s">
        <v>1514</v>
      </c>
      <c r="F1412" s="49" t="s">
        <v>28</v>
      </c>
      <c r="G1412" s="40">
        <v>5</v>
      </c>
      <c r="H1412" s="40">
        <v>4</v>
      </c>
      <c r="I1412" s="60">
        <v>4640.8</v>
      </c>
      <c r="J1412" s="60">
        <v>2788.2</v>
      </c>
      <c r="K1412" s="127">
        <v>172</v>
      </c>
      <c r="L1412" s="49">
        <v>11330492.33</v>
      </c>
      <c r="M1412" s="49">
        <v>0</v>
      </c>
      <c r="N1412" s="49">
        <v>0</v>
      </c>
      <c r="O1412" s="49">
        <v>0</v>
      </c>
      <c r="P1412" s="49">
        <f t="shared" si="252"/>
        <v>11330492.33</v>
      </c>
      <c r="Q1412" s="49">
        <f t="shared" si="253"/>
        <v>4063.7301233770895</v>
      </c>
      <c r="R1412" s="49">
        <v>17192.509999999998</v>
      </c>
      <c r="S1412" s="62">
        <v>43830</v>
      </c>
    </row>
    <row r="1413" spans="1:19" s="6" customFormat="1" hidden="1" x14ac:dyDescent="0.25">
      <c r="A1413" s="37">
        <v>155</v>
      </c>
      <c r="B1413" s="57" t="s">
        <v>937</v>
      </c>
      <c r="C1413" s="58">
        <v>1977</v>
      </c>
      <c r="D1413" s="40">
        <v>0</v>
      </c>
      <c r="E1413" s="59" t="s">
        <v>1514</v>
      </c>
      <c r="F1413" s="49" t="s">
        <v>66</v>
      </c>
      <c r="G1413" s="40">
        <v>5</v>
      </c>
      <c r="H1413" s="40">
        <v>6</v>
      </c>
      <c r="I1413" s="60">
        <v>8849</v>
      </c>
      <c r="J1413" s="60">
        <v>4790</v>
      </c>
      <c r="K1413" s="127">
        <v>281</v>
      </c>
      <c r="L1413" s="49">
        <v>18335180.739999998</v>
      </c>
      <c r="M1413" s="49">
        <v>0</v>
      </c>
      <c r="N1413" s="49">
        <v>0</v>
      </c>
      <c r="O1413" s="49">
        <v>0</v>
      </c>
      <c r="P1413" s="49">
        <f t="shared" si="252"/>
        <v>18335180.739999998</v>
      </c>
      <c r="Q1413" s="49">
        <f t="shared" si="253"/>
        <v>3827.8039123173276</v>
      </c>
      <c r="R1413" s="49">
        <v>18763.55</v>
      </c>
      <c r="S1413" s="62">
        <v>43830</v>
      </c>
    </row>
    <row r="1414" spans="1:19" s="6" customFormat="1" hidden="1" x14ac:dyDescent="0.25">
      <c r="A1414" s="37">
        <v>156</v>
      </c>
      <c r="B1414" s="57" t="s">
        <v>938</v>
      </c>
      <c r="C1414" s="58">
        <v>1977</v>
      </c>
      <c r="D1414" s="40">
        <v>0</v>
      </c>
      <c r="E1414" s="59" t="s">
        <v>1514</v>
      </c>
      <c r="F1414" s="49" t="s">
        <v>66</v>
      </c>
      <c r="G1414" s="40">
        <v>5</v>
      </c>
      <c r="H1414" s="40">
        <v>8</v>
      </c>
      <c r="I1414" s="60">
        <v>10458.700000000001</v>
      </c>
      <c r="J1414" s="60">
        <v>5574.3</v>
      </c>
      <c r="K1414" s="127">
        <v>321</v>
      </c>
      <c r="L1414" s="49">
        <v>26117715.82</v>
      </c>
      <c r="M1414" s="49">
        <v>0</v>
      </c>
      <c r="N1414" s="49">
        <v>0</v>
      </c>
      <c r="O1414" s="49">
        <v>0</v>
      </c>
      <c r="P1414" s="49">
        <f t="shared" si="252"/>
        <v>26117715.82</v>
      </c>
      <c r="Q1414" s="49">
        <f t="shared" si="253"/>
        <v>4685.3803742173905</v>
      </c>
      <c r="R1414" s="49">
        <v>18763.55</v>
      </c>
      <c r="S1414" s="62">
        <v>43830</v>
      </c>
    </row>
    <row r="1415" spans="1:19" s="6" customFormat="1" hidden="1" x14ac:dyDescent="0.25">
      <c r="A1415" s="37">
        <v>157</v>
      </c>
      <c r="B1415" s="57" t="s">
        <v>939</v>
      </c>
      <c r="C1415" s="58">
        <v>1977</v>
      </c>
      <c r="D1415" s="40">
        <v>0</v>
      </c>
      <c r="E1415" s="59" t="s">
        <v>1514</v>
      </c>
      <c r="F1415" s="49" t="s">
        <v>28</v>
      </c>
      <c r="G1415" s="40">
        <v>5</v>
      </c>
      <c r="H1415" s="40">
        <v>4</v>
      </c>
      <c r="I1415" s="60">
        <v>5480.2</v>
      </c>
      <c r="J1415" s="60">
        <v>3450.3</v>
      </c>
      <c r="K1415" s="127">
        <v>207</v>
      </c>
      <c r="L1415" s="49">
        <v>27439520.850000001</v>
      </c>
      <c r="M1415" s="49">
        <v>0</v>
      </c>
      <c r="N1415" s="49">
        <v>0</v>
      </c>
      <c r="O1415" s="49">
        <v>0</v>
      </c>
      <c r="P1415" s="49">
        <f t="shared" si="252"/>
        <v>27439520.850000001</v>
      </c>
      <c r="Q1415" s="49">
        <f t="shared" si="253"/>
        <v>7952.792757151552</v>
      </c>
      <c r="R1415" s="49">
        <v>17192.509999999998</v>
      </c>
      <c r="S1415" s="62">
        <v>43830</v>
      </c>
    </row>
    <row r="1416" spans="1:19" s="6" customFormat="1" hidden="1" x14ac:dyDescent="0.25">
      <c r="A1416" s="37">
        <v>158</v>
      </c>
      <c r="B1416" s="57" t="s">
        <v>463</v>
      </c>
      <c r="C1416" s="58">
        <v>1978</v>
      </c>
      <c r="D1416" s="40">
        <v>0</v>
      </c>
      <c r="E1416" s="59" t="s">
        <v>1514</v>
      </c>
      <c r="F1416" s="49" t="s">
        <v>28</v>
      </c>
      <c r="G1416" s="40">
        <v>5</v>
      </c>
      <c r="H1416" s="40">
        <v>4</v>
      </c>
      <c r="I1416" s="60">
        <v>5438.4</v>
      </c>
      <c r="J1416" s="60">
        <v>3427.9</v>
      </c>
      <c r="K1416" s="127">
        <v>209</v>
      </c>
      <c r="L1416" s="49">
        <v>17404616.149999999</v>
      </c>
      <c r="M1416" s="49">
        <v>0</v>
      </c>
      <c r="N1416" s="49">
        <v>0</v>
      </c>
      <c r="O1416" s="49">
        <v>0</v>
      </c>
      <c r="P1416" s="49">
        <f t="shared" si="252"/>
        <v>17404616.149999999</v>
      </c>
      <c r="Q1416" s="49">
        <f t="shared" si="253"/>
        <v>5077.3406896350525</v>
      </c>
      <c r="R1416" s="49">
        <v>17192.509999999998</v>
      </c>
      <c r="S1416" s="62">
        <v>43830</v>
      </c>
    </row>
    <row r="1417" spans="1:19" s="6" customFormat="1" hidden="1" x14ac:dyDescent="0.25">
      <c r="A1417" s="37">
        <v>159</v>
      </c>
      <c r="B1417" s="57" t="s">
        <v>940</v>
      </c>
      <c r="C1417" s="58">
        <v>1978</v>
      </c>
      <c r="D1417" s="40">
        <v>0</v>
      </c>
      <c r="E1417" s="59" t="s">
        <v>1514</v>
      </c>
      <c r="F1417" s="49" t="s">
        <v>66</v>
      </c>
      <c r="G1417" s="40">
        <v>5</v>
      </c>
      <c r="H1417" s="40">
        <v>4</v>
      </c>
      <c r="I1417" s="60">
        <v>6348.9</v>
      </c>
      <c r="J1417" s="60">
        <v>3332.1</v>
      </c>
      <c r="K1417" s="127">
        <v>220</v>
      </c>
      <c r="L1417" s="49">
        <v>10428662.34</v>
      </c>
      <c r="M1417" s="49">
        <v>0</v>
      </c>
      <c r="N1417" s="49">
        <v>0</v>
      </c>
      <c r="O1417" s="49">
        <v>0</v>
      </c>
      <c r="P1417" s="49">
        <f t="shared" si="252"/>
        <v>10428662.34</v>
      </c>
      <c r="Q1417" s="49">
        <f t="shared" si="253"/>
        <v>3129.7567119834339</v>
      </c>
      <c r="R1417" s="49">
        <v>18763.55</v>
      </c>
      <c r="S1417" s="62">
        <v>43830</v>
      </c>
    </row>
    <row r="1418" spans="1:19" s="6" customFormat="1" hidden="1" x14ac:dyDescent="0.25">
      <c r="A1418" s="37">
        <v>160</v>
      </c>
      <c r="B1418" s="57" t="s">
        <v>941</v>
      </c>
      <c r="C1418" s="58">
        <v>1980</v>
      </c>
      <c r="D1418" s="40">
        <v>0</v>
      </c>
      <c r="E1418" s="59" t="s">
        <v>1514</v>
      </c>
      <c r="F1418" s="49" t="s">
        <v>66</v>
      </c>
      <c r="G1418" s="40">
        <v>9</v>
      </c>
      <c r="H1418" s="40">
        <v>2</v>
      </c>
      <c r="I1418" s="60">
        <v>4035.2</v>
      </c>
      <c r="J1418" s="60">
        <v>3579.9</v>
      </c>
      <c r="K1418" s="127">
        <v>201</v>
      </c>
      <c r="L1418" s="49">
        <v>6136948.6500000004</v>
      </c>
      <c r="M1418" s="49">
        <v>0</v>
      </c>
      <c r="N1418" s="49">
        <v>0</v>
      </c>
      <c r="O1418" s="49">
        <v>0</v>
      </c>
      <c r="P1418" s="49">
        <f t="shared" si="252"/>
        <v>6136948.6500000004</v>
      </c>
      <c r="Q1418" s="49">
        <f t="shared" si="253"/>
        <v>1714.2793513785302</v>
      </c>
      <c r="R1418" s="49">
        <v>20727.88</v>
      </c>
      <c r="S1418" s="62">
        <v>43830</v>
      </c>
    </row>
    <row r="1419" spans="1:19" s="6" customFormat="1" hidden="1" x14ac:dyDescent="0.25">
      <c r="A1419" s="37">
        <v>161</v>
      </c>
      <c r="B1419" s="57" t="s">
        <v>942</v>
      </c>
      <c r="C1419" s="58">
        <v>1980</v>
      </c>
      <c r="D1419" s="40">
        <v>0</v>
      </c>
      <c r="E1419" s="59" t="s">
        <v>1514</v>
      </c>
      <c r="F1419" s="49" t="s">
        <v>66</v>
      </c>
      <c r="G1419" s="40">
        <v>9</v>
      </c>
      <c r="H1419" s="40">
        <v>2</v>
      </c>
      <c r="I1419" s="60">
        <v>4054.8</v>
      </c>
      <c r="J1419" s="60">
        <v>3603.9</v>
      </c>
      <c r="K1419" s="127">
        <v>181</v>
      </c>
      <c r="L1419" s="49">
        <v>6136948.6500000004</v>
      </c>
      <c r="M1419" s="49">
        <v>0</v>
      </c>
      <c r="N1419" s="49">
        <v>0</v>
      </c>
      <c r="O1419" s="49">
        <v>0</v>
      </c>
      <c r="P1419" s="49">
        <f t="shared" si="252"/>
        <v>6136948.6500000004</v>
      </c>
      <c r="Q1419" s="49">
        <f t="shared" si="253"/>
        <v>1702.8631898776325</v>
      </c>
      <c r="R1419" s="49">
        <v>20727.88</v>
      </c>
      <c r="S1419" s="62">
        <v>43830</v>
      </c>
    </row>
    <row r="1420" spans="1:19" s="6" customFormat="1" hidden="1" x14ac:dyDescent="0.25">
      <c r="A1420" s="37">
        <v>162</v>
      </c>
      <c r="B1420" s="57" t="s">
        <v>943</v>
      </c>
      <c r="C1420" s="58">
        <v>1980</v>
      </c>
      <c r="D1420" s="40">
        <v>0</v>
      </c>
      <c r="E1420" s="59" t="s">
        <v>1514</v>
      </c>
      <c r="F1420" s="49" t="s">
        <v>66</v>
      </c>
      <c r="G1420" s="40">
        <v>9</v>
      </c>
      <c r="H1420" s="40">
        <v>2</v>
      </c>
      <c r="I1420" s="60">
        <v>4045.8</v>
      </c>
      <c r="J1420" s="60">
        <v>3617.3</v>
      </c>
      <c r="K1420" s="127">
        <v>185</v>
      </c>
      <c r="L1420" s="49">
        <v>6136948.6500000004</v>
      </c>
      <c r="M1420" s="49">
        <v>0</v>
      </c>
      <c r="N1420" s="49">
        <v>0</v>
      </c>
      <c r="O1420" s="49">
        <v>0</v>
      </c>
      <c r="P1420" s="49">
        <f t="shared" si="252"/>
        <v>6136948.6500000004</v>
      </c>
      <c r="Q1420" s="49">
        <f t="shared" ref="Q1420:Q1425" si="254">L1420/J1420</f>
        <v>1696.5550686976474</v>
      </c>
      <c r="R1420" s="49">
        <v>20727.88</v>
      </c>
      <c r="S1420" s="62">
        <v>43830</v>
      </c>
    </row>
    <row r="1421" spans="1:19" s="6" customFormat="1" hidden="1" x14ac:dyDescent="0.25">
      <c r="A1421" s="37">
        <v>163</v>
      </c>
      <c r="B1421" s="57" t="s">
        <v>944</v>
      </c>
      <c r="C1421" s="58">
        <v>1980</v>
      </c>
      <c r="D1421" s="40">
        <v>0</v>
      </c>
      <c r="E1421" s="59" t="s">
        <v>1514</v>
      </c>
      <c r="F1421" s="49" t="s">
        <v>66</v>
      </c>
      <c r="G1421" s="40">
        <v>9</v>
      </c>
      <c r="H1421" s="40">
        <v>2</v>
      </c>
      <c r="I1421" s="60">
        <v>4063.8999999999996</v>
      </c>
      <c r="J1421" s="60">
        <v>3596.2</v>
      </c>
      <c r="K1421" s="127">
        <v>237</v>
      </c>
      <c r="L1421" s="49">
        <v>6136948.6500000004</v>
      </c>
      <c r="M1421" s="49">
        <v>0</v>
      </c>
      <c r="N1421" s="49">
        <v>0</v>
      </c>
      <c r="O1421" s="49">
        <v>0</v>
      </c>
      <c r="P1421" s="49">
        <f t="shared" ref="P1421:P1424" si="255">L1421-(M1421+N1421+O1421)</f>
        <v>6136948.6500000004</v>
      </c>
      <c r="Q1421" s="49">
        <f t="shared" si="254"/>
        <v>1706.5092736777713</v>
      </c>
      <c r="R1421" s="49">
        <v>20727.88</v>
      </c>
      <c r="S1421" s="62">
        <v>43830</v>
      </c>
    </row>
    <row r="1422" spans="1:19" s="6" customFormat="1" hidden="1" x14ac:dyDescent="0.25">
      <c r="A1422" s="37">
        <v>164</v>
      </c>
      <c r="B1422" s="57" t="s">
        <v>945</v>
      </c>
      <c r="C1422" s="58">
        <v>1979</v>
      </c>
      <c r="D1422" s="40">
        <v>0</v>
      </c>
      <c r="E1422" s="59" t="s">
        <v>1514</v>
      </c>
      <c r="F1422" s="49" t="s">
        <v>66</v>
      </c>
      <c r="G1422" s="40">
        <v>5</v>
      </c>
      <c r="H1422" s="40">
        <v>8</v>
      </c>
      <c r="I1422" s="60">
        <v>10365.1</v>
      </c>
      <c r="J1422" s="60">
        <v>5520.4</v>
      </c>
      <c r="K1422" s="127">
        <v>355</v>
      </c>
      <c r="L1422" s="49">
        <v>22734783.870000001</v>
      </c>
      <c r="M1422" s="49">
        <v>0</v>
      </c>
      <c r="N1422" s="49">
        <v>0</v>
      </c>
      <c r="O1422" s="49">
        <v>0</v>
      </c>
      <c r="P1422" s="49">
        <f t="shared" si="255"/>
        <v>22734783.870000001</v>
      </c>
      <c r="Q1422" s="49">
        <f t="shared" si="254"/>
        <v>4118.321837185712</v>
      </c>
      <c r="R1422" s="49">
        <v>18763.55</v>
      </c>
      <c r="S1422" s="62">
        <v>43830</v>
      </c>
    </row>
    <row r="1423" spans="1:19" s="6" customFormat="1" hidden="1" x14ac:dyDescent="0.25">
      <c r="A1423" s="37">
        <v>165</v>
      </c>
      <c r="B1423" s="57" t="s">
        <v>946</v>
      </c>
      <c r="C1423" s="58">
        <v>1979</v>
      </c>
      <c r="D1423" s="40">
        <v>0</v>
      </c>
      <c r="E1423" s="59" t="s">
        <v>1514</v>
      </c>
      <c r="F1423" s="49" t="s">
        <v>66</v>
      </c>
      <c r="G1423" s="40">
        <v>5</v>
      </c>
      <c r="H1423" s="40">
        <v>8</v>
      </c>
      <c r="I1423" s="60">
        <v>10504</v>
      </c>
      <c r="J1423" s="60">
        <v>5616.5</v>
      </c>
      <c r="K1423" s="127">
        <v>361</v>
      </c>
      <c r="L1423" s="49">
        <v>24854587.91</v>
      </c>
      <c r="M1423" s="49">
        <v>0</v>
      </c>
      <c r="N1423" s="49">
        <v>0</v>
      </c>
      <c r="O1423" s="49">
        <v>0</v>
      </c>
      <c r="P1423" s="49">
        <f t="shared" si="255"/>
        <v>24854587.91</v>
      </c>
      <c r="Q1423" s="49">
        <f t="shared" si="254"/>
        <v>4425.2804967506454</v>
      </c>
      <c r="R1423" s="49">
        <v>18763.55</v>
      </c>
      <c r="S1423" s="62">
        <v>43830</v>
      </c>
    </row>
    <row r="1424" spans="1:19" s="6" customFormat="1" hidden="1" x14ac:dyDescent="0.25">
      <c r="A1424" s="37">
        <v>166</v>
      </c>
      <c r="B1424" s="57" t="s">
        <v>947</v>
      </c>
      <c r="C1424" s="58">
        <v>1979</v>
      </c>
      <c r="D1424" s="40">
        <v>0</v>
      </c>
      <c r="E1424" s="59" t="s">
        <v>1514</v>
      </c>
      <c r="F1424" s="49" t="s">
        <v>66</v>
      </c>
      <c r="G1424" s="40">
        <v>5</v>
      </c>
      <c r="H1424" s="40">
        <v>8</v>
      </c>
      <c r="I1424" s="60">
        <v>10477.5</v>
      </c>
      <c r="J1424" s="60">
        <v>5579.4</v>
      </c>
      <c r="K1424" s="127">
        <v>359</v>
      </c>
      <c r="L1424" s="49">
        <v>24786647.800000001</v>
      </c>
      <c r="M1424" s="49">
        <v>0</v>
      </c>
      <c r="N1424" s="49">
        <v>0</v>
      </c>
      <c r="O1424" s="49">
        <v>0</v>
      </c>
      <c r="P1424" s="49">
        <f t="shared" si="255"/>
        <v>24786647.800000001</v>
      </c>
      <c r="Q1424" s="49">
        <f t="shared" si="254"/>
        <v>4442.5292683801126</v>
      </c>
      <c r="R1424" s="49">
        <v>18763.55</v>
      </c>
      <c r="S1424" s="62">
        <v>43830</v>
      </c>
    </row>
    <row r="1425" spans="1:243" s="6" customFormat="1" ht="16.5" hidden="1" customHeight="1" x14ac:dyDescent="0.25">
      <c r="A1425" s="91"/>
      <c r="B1425" s="168" t="s">
        <v>639</v>
      </c>
      <c r="C1425" s="168"/>
      <c r="D1425" s="139"/>
      <c r="E1425" s="139"/>
      <c r="F1425" s="49"/>
      <c r="G1425" s="91"/>
      <c r="H1425" s="91"/>
      <c r="I1425" s="48">
        <f t="shared" ref="I1425:K1425" si="256">ROUND(SUM(I1355:I1424),2)</f>
        <v>404771.75</v>
      </c>
      <c r="J1425" s="48">
        <f t="shared" si="256"/>
        <v>260924.95</v>
      </c>
      <c r="K1425" s="42">
        <f t="shared" si="256"/>
        <v>14820</v>
      </c>
      <c r="L1425" s="48">
        <f>ROUND(SUM(L1355:L1424),2)</f>
        <v>1111757830.5899999</v>
      </c>
      <c r="M1425" s="48">
        <f t="shared" ref="M1425:O1425" si="257">ROUND(SUM(M1355:M1424),2)</f>
        <v>0</v>
      </c>
      <c r="N1425" s="48">
        <f t="shared" si="257"/>
        <v>1636215.45</v>
      </c>
      <c r="O1425" s="48">
        <f t="shared" si="257"/>
        <v>0</v>
      </c>
      <c r="P1425" s="48">
        <f>ROUND(SUM(L1425-N1425-O1425),2)</f>
        <v>1110121615.1400001</v>
      </c>
      <c r="Q1425" s="48">
        <f t="shared" si="254"/>
        <v>4260.8337400850314</v>
      </c>
      <c r="R1425" s="49"/>
      <c r="S1425" s="49"/>
      <c r="FM1425" s="145">
        <v>2</v>
      </c>
      <c r="FN1425" s="39" t="s">
        <v>882</v>
      </c>
      <c r="FO1425" s="145">
        <v>2</v>
      </c>
      <c r="FP1425" s="39" t="s">
        <v>882</v>
      </c>
      <c r="FQ1425" s="145">
        <v>2</v>
      </c>
      <c r="FR1425" s="39" t="s">
        <v>882</v>
      </c>
      <c r="FS1425" s="145">
        <v>2</v>
      </c>
      <c r="FT1425" s="39" t="s">
        <v>882</v>
      </c>
      <c r="FU1425" s="145">
        <v>2</v>
      </c>
      <c r="FV1425" s="39" t="s">
        <v>882</v>
      </c>
      <c r="FW1425" s="145">
        <v>2</v>
      </c>
      <c r="FX1425" s="39" t="s">
        <v>882</v>
      </c>
      <c r="FY1425" s="145">
        <v>2</v>
      </c>
      <c r="FZ1425" s="39" t="s">
        <v>882</v>
      </c>
      <c r="GA1425" s="145">
        <v>2</v>
      </c>
      <c r="GB1425" s="39" t="s">
        <v>882</v>
      </c>
      <c r="GC1425" s="145">
        <v>2</v>
      </c>
      <c r="GD1425" s="39" t="s">
        <v>882</v>
      </c>
      <c r="GE1425" s="145">
        <v>2</v>
      </c>
      <c r="GF1425" s="39" t="s">
        <v>882</v>
      </c>
      <c r="GG1425" s="145">
        <v>2</v>
      </c>
      <c r="GH1425" s="39" t="s">
        <v>882</v>
      </c>
      <c r="GI1425" s="145">
        <v>2</v>
      </c>
      <c r="GJ1425" s="39" t="s">
        <v>882</v>
      </c>
      <c r="GK1425" s="145">
        <v>2</v>
      </c>
      <c r="GL1425" s="39" t="s">
        <v>882</v>
      </c>
      <c r="GM1425" s="145">
        <v>2</v>
      </c>
      <c r="GN1425" s="39" t="s">
        <v>882</v>
      </c>
      <c r="GO1425" s="145">
        <v>2</v>
      </c>
      <c r="GP1425" s="39" t="s">
        <v>882</v>
      </c>
      <c r="GQ1425" s="145">
        <v>2</v>
      </c>
      <c r="GR1425" s="39" t="s">
        <v>882</v>
      </c>
      <c r="GS1425" s="145">
        <v>2</v>
      </c>
      <c r="GT1425" s="39" t="s">
        <v>882</v>
      </c>
      <c r="GU1425" s="145">
        <v>2</v>
      </c>
      <c r="GV1425" s="39" t="s">
        <v>882</v>
      </c>
      <c r="GW1425" s="145">
        <v>2</v>
      </c>
      <c r="GX1425" s="39" t="s">
        <v>882</v>
      </c>
      <c r="GY1425" s="145">
        <v>2</v>
      </c>
      <c r="GZ1425" s="39" t="s">
        <v>882</v>
      </c>
      <c r="HA1425" s="145">
        <v>2</v>
      </c>
      <c r="HB1425" s="39" t="s">
        <v>882</v>
      </c>
      <c r="HC1425" s="145">
        <v>2</v>
      </c>
      <c r="HD1425" s="39" t="s">
        <v>882</v>
      </c>
      <c r="HE1425" s="145">
        <v>2</v>
      </c>
      <c r="HF1425" s="39" t="s">
        <v>882</v>
      </c>
      <c r="HG1425" s="145">
        <v>2</v>
      </c>
      <c r="HH1425" s="39" t="s">
        <v>882</v>
      </c>
      <c r="HI1425" s="145">
        <v>2</v>
      </c>
      <c r="HJ1425" s="39" t="s">
        <v>882</v>
      </c>
      <c r="HK1425" s="145">
        <v>2</v>
      </c>
      <c r="HL1425" s="39" t="s">
        <v>882</v>
      </c>
      <c r="HM1425" s="145">
        <v>2</v>
      </c>
      <c r="HN1425" s="39" t="s">
        <v>882</v>
      </c>
      <c r="HO1425" s="145">
        <v>2</v>
      </c>
      <c r="HP1425" s="39" t="s">
        <v>882</v>
      </c>
      <c r="HQ1425" s="145">
        <v>2</v>
      </c>
      <c r="HR1425" s="39" t="s">
        <v>882</v>
      </c>
      <c r="HS1425" s="145">
        <v>2</v>
      </c>
      <c r="HT1425" s="39" t="s">
        <v>882</v>
      </c>
      <c r="HU1425" s="145">
        <v>2</v>
      </c>
      <c r="HV1425" s="39" t="s">
        <v>882</v>
      </c>
      <c r="HW1425" s="145">
        <v>2</v>
      </c>
      <c r="HX1425" s="39" t="s">
        <v>882</v>
      </c>
      <c r="HY1425" s="145">
        <v>2</v>
      </c>
      <c r="HZ1425" s="39" t="s">
        <v>882</v>
      </c>
      <c r="IA1425" s="145">
        <v>2</v>
      </c>
      <c r="IB1425" s="39" t="s">
        <v>882</v>
      </c>
      <c r="IC1425" s="145">
        <v>2</v>
      </c>
      <c r="ID1425" s="39" t="s">
        <v>882</v>
      </c>
      <c r="IE1425" s="145">
        <v>2</v>
      </c>
      <c r="IF1425" s="39" t="s">
        <v>882</v>
      </c>
      <c r="IG1425" s="145">
        <v>2</v>
      </c>
      <c r="IH1425" s="39" t="s">
        <v>882</v>
      </c>
      <c r="II1425" s="145">
        <v>2</v>
      </c>
    </row>
    <row r="1426" spans="1:243" s="3" customFormat="1" hidden="1" x14ac:dyDescent="0.25">
      <c r="A1426" s="40"/>
      <c r="B1426" s="55" t="s">
        <v>269</v>
      </c>
      <c r="C1426" s="55"/>
      <c r="D1426" s="46"/>
      <c r="E1426" s="46"/>
      <c r="F1426" s="40"/>
      <c r="G1426" s="40"/>
      <c r="H1426" s="40"/>
      <c r="I1426" s="40"/>
      <c r="J1426" s="40"/>
      <c r="K1426" s="47"/>
      <c r="L1426" s="49"/>
      <c r="M1426" s="49"/>
      <c r="N1426" s="49"/>
      <c r="O1426" s="49"/>
      <c r="P1426" s="49"/>
      <c r="Q1426" s="49"/>
      <c r="R1426" s="49"/>
      <c r="S1426" s="40"/>
    </row>
    <row r="1427" spans="1:243" s="199" customFormat="1" hidden="1" x14ac:dyDescent="0.25">
      <c r="A1427" s="37">
        <v>167</v>
      </c>
      <c r="B1427" s="57" t="s">
        <v>948</v>
      </c>
      <c r="C1427" s="58">
        <v>1997</v>
      </c>
      <c r="D1427" s="40">
        <v>0</v>
      </c>
      <c r="E1427" s="59" t="s">
        <v>1514</v>
      </c>
      <c r="F1427" s="1" t="s">
        <v>51</v>
      </c>
      <c r="G1427" s="40">
        <v>2</v>
      </c>
      <c r="H1427" s="40">
        <v>2</v>
      </c>
      <c r="I1427" s="60">
        <v>886.1</v>
      </c>
      <c r="J1427" s="60">
        <v>886.1</v>
      </c>
      <c r="K1427" s="127">
        <v>41</v>
      </c>
      <c r="L1427" s="49">
        <v>709460.29</v>
      </c>
      <c r="M1427" s="49">
        <v>0</v>
      </c>
      <c r="N1427" s="49">
        <v>0</v>
      </c>
      <c r="O1427" s="49">
        <v>0</v>
      </c>
      <c r="P1427" s="49">
        <f>L1427-(M1427+N1427+O1427)</f>
        <v>709460.29</v>
      </c>
      <c r="Q1427" s="49">
        <f>L1427/J1427</f>
        <v>800.65488093894601</v>
      </c>
      <c r="R1427" s="49">
        <v>12392.77</v>
      </c>
      <c r="S1427" s="62">
        <v>43830</v>
      </c>
    </row>
    <row r="1428" spans="1:243" s="199" customFormat="1" hidden="1" x14ac:dyDescent="0.25">
      <c r="A1428" s="37">
        <v>168</v>
      </c>
      <c r="B1428" s="57" t="s">
        <v>949</v>
      </c>
      <c r="C1428" s="58">
        <v>1988</v>
      </c>
      <c r="D1428" s="40">
        <v>0</v>
      </c>
      <c r="E1428" s="59" t="s">
        <v>1514</v>
      </c>
      <c r="F1428" s="1" t="s">
        <v>66</v>
      </c>
      <c r="G1428" s="40">
        <v>5</v>
      </c>
      <c r="H1428" s="40">
        <v>6</v>
      </c>
      <c r="I1428" s="60">
        <v>6357.1</v>
      </c>
      <c r="J1428" s="60">
        <v>4528.3</v>
      </c>
      <c r="K1428" s="127">
        <v>229</v>
      </c>
      <c r="L1428" s="49">
        <v>16079792.609999999</v>
      </c>
      <c r="M1428" s="49">
        <v>0</v>
      </c>
      <c r="N1428" s="49">
        <v>0</v>
      </c>
      <c r="O1428" s="49">
        <v>100000</v>
      </c>
      <c r="P1428" s="49">
        <f>L1428-(M1428+N1428+O1428)</f>
        <v>15979792.609999999</v>
      </c>
      <c r="Q1428" s="49">
        <f>L1428/J1428</f>
        <v>3550.9556809398669</v>
      </c>
      <c r="R1428" s="49">
        <v>18763.55</v>
      </c>
      <c r="S1428" s="62">
        <v>43830</v>
      </c>
    </row>
    <row r="1429" spans="1:243" s="199" customFormat="1" hidden="1" x14ac:dyDescent="0.25">
      <c r="A1429" s="37">
        <v>169</v>
      </c>
      <c r="B1429" s="57" t="s">
        <v>950</v>
      </c>
      <c r="C1429" s="58">
        <v>1987</v>
      </c>
      <c r="D1429" s="40">
        <v>0</v>
      </c>
      <c r="E1429" s="59" t="s">
        <v>1514</v>
      </c>
      <c r="F1429" s="1" t="s">
        <v>66</v>
      </c>
      <c r="G1429" s="40">
        <v>5</v>
      </c>
      <c r="H1429" s="40">
        <v>10</v>
      </c>
      <c r="I1429" s="60">
        <v>12715.35</v>
      </c>
      <c r="J1429" s="60">
        <v>7640.5</v>
      </c>
      <c r="K1429" s="127">
        <v>413</v>
      </c>
      <c r="L1429" s="49">
        <v>40381885.119999997</v>
      </c>
      <c r="M1429" s="49">
        <v>0</v>
      </c>
      <c r="N1429" s="49">
        <v>0</v>
      </c>
      <c r="O1429" s="49">
        <v>100000</v>
      </c>
      <c r="P1429" s="49">
        <f>L1429-(M1429+N1429+O1429)</f>
        <v>40281885.119999997</v>
      </c>
      <c r="Q1429" s="49">
        <f>L1429/J1429</f>
        <v>5285.2411648452326</v>
      </c>
      <c r="R1429" s="49">
        <v>18763.55</v>
      </c>
      <c r="S1429" s="62">
        <v>43830</v>
      </c>
    </row>
    <row r="1430" spans="1:243" s="199" customFormat="1" hidden="1" x14ac:dyDescent="0.25">
      <c r="A1430" s="37">
        <v>170</v>
      </c>
      <c r="B1430" s="57" t="s">
        <v>951</v>
      </c>
      <c r="C1430" s="58">
        <v>1987</v>
      </c>
      <c r="D1430" s="40">
        <v>0</v>
      </c>
      <c r="E1430" s="59" t="s">
        <v>1514</v>
      </c>
      <c r="F1430" s="1" t="s">
        <v>66</v>
      </c>
      <c r="G1430" s="40">
        <v>5</v>
      </c>
      <c r="H1430" s="40">
        <v>6</v>
      </c>
      <c r="I1430" s="60">
        <v>6401</v>
      </c>
      <c r="J1430" s="60">
        <v>4541.7</v>
      </c>
      <c r="K1430" s="127">
        <v>200</v>
      </c>
      <c r="L1430" s="49">
        <v>24003979.82</v>
      </c>
      <c r="M1430" s="49">
        <v>0</v>
      </c>
      <c r="N1430" s="49">
        <v>0</v>
      </c>
      <c r="O1430" s="49">
        <v>100000</v>
      </c>
      <c r="P1430" s="49">
        <f>L1430-(M1430+N1430+O1430)</f>
        <v>23903979.82</v>
      </c>
      <c r="Q1430" s="49">
        <f>L1430/J1430</f>
        <v>5285.2411696060954</v>
      </c>
      <c r="R1430" s="49">
        <v>18763.55</v>
      </c>
      <c r="S1430" s="62">
        <v>43830</v>
      </c>
    </row>
    <row r="1431" spans="1:243" s="209" customFormat="1" ht="14.25" hidden="1" x14ac:dyDescent="0.25">
      <c r="A1431" s="173"/>
      <c r="B1431" s="9" t="s">
        <v>952</v>
      </c>
      <c r="C1431" s="9"/>
      <c r="D1431" s="174"/>
      <c r="E1431" s="174"/>
      <c r="F1431" s="175"/>
      <c r="G1431" s="175"/>
      <c r="H1431" s="175"/>
      <c r="I1431" s="176">
        <f t="shared" ref="I1431:K1431" si="258">SUM(I1427:I1430)</f>
        <v>26359.550000000003</v>
      </c>
      <c r="J1431" s="176">
        <f t="shared" si="258"/>
        <v>17596.600000000002</v>
      </c>
      <c r="K1431" s="42">
        <f t="shared" si="258"/>
        <v>883</v>
      </c>
      <c r="L1431" s="176">
        <f>SUM(L1427:L1430)</f>
        <v>81175117.840000004</v>
      </c>
      <c r="M1431" s="176">
        <f t="shared" ref="M1431:P1431" si="259">SUM(M1427:M1430)</f>
        <v>0</v>
      </c>
      <c r="N1431" s="176">
        <f t="shared" si="259"/>
        <v>0</v>
      </c>
      <c r="O1431" s="176">
        <f t="shared" si="259"/>
        <v>300000</v>
      </c>
      <c r="P1431" s="176">
        <f t="shared" si="259"/>
        <v>80875117.840000004</v>
      </c>
      <c r="Q1431" s="176">
        <f>L1431/J1431</f>
        <v>4613.113774251844</v>
      </c>
      <c r="R1431" s="176"/>
      <c r="S1431" s="175"/>
    </row>
    <row r="1432" spans="1:243" s="3" customFormat="1" hidden="1" x14ac:dyDescent="0.25">
      <c r="A1432" s="40"/>
      <c r="B1432" s="50" t="s">
        <v>290</v>
      </c>
      <c r="C1432" s="51"/>
      <c r="D1432" s="56"/>
      <c r="E1432" s="56"/>
      <c r="F1432" s="40"/>
      <c r="G1432" s="40"/>
      <c r="H1432" s="40"/>
      <c r="I1432" s="40"/>
      <c r="J1432" s="40"/>
      <c r="K1432" s="47"/>
      <c r="L1432" s="49"/>
      <c r="M1432" s="49"/>
      <c r="N1432" s="49"/>
      <c r="O1432" s="49"/>
      <c r="P1432" s="49"/>
      <c r="Q1432" s="49"/>
      <c r="R1432" s="49"/>
      <c r="S1432" s="40"/>
    </row>
    <row r="1433" spans="1:243" s="199" customFormat="1" hidden="1" x14ac:dyDescent="0.25">
      <c r="A1433" s="37">
        <v>171</v>
      </c>
      <c r="B1433" s="57" t="s">
        <v>124</v>
      </c>
      <c r="C1433" s="58">
        <v>1986</v>
      </c>
      <c r="D1433" s="40">
        <v>2012</v>
      </c>
      <c r="E1433" s="59" t="s">
        <v>1514</v>
      </c>
      <c r="F1433" s="1" t="s">
        <v>66</v>
      </c>
      <c r="G1433" s="40">
        <v>5</v>
      </c>
      <c r="H1433" s="40">
        <v>4</v>
      </c>
      <c r="I1433" s="60">
        <v>2677</v>
      </c>
      <c r="J1433" s="60">
        <v>2264.1</v>
      </c>
      <c r="K1433" s="61">
        <v>123</v>
      </c>
      <c r="L1433" s="49">
        <v>5367111.4800000004</v>
      </c>
      <c r="M1433" s="49">
        <v>0</v>
      </c>
      <c r="N1433" s="49">
        <f>ROUND(L1433*10%,2)</f>
        <v>536711.15</v>
      </c>
      <c r="O1433" s="49">
        <v>211147.08</v>
      </c>
      <c r="P1433" s="49">
        <f t="shared" ref="P1433:P1445" si="260">L1433-(M1433+N1433+O1433)</f>
        <v>4619253.25</v>
      </c>
      <c r="Q1433" s="49">
        <f t="shared" ref="Q1433:Q1446" si="261">L1433/J1433</f>
        <v>2370.5275738704122</v>
      </c>
      <c r="R1433" s="49">
        <v>18763.55</v>
      </c>
      <c r="S1433" s="62">
        <v>43830</v>
      </c>
    </row>
    <row r="1434" spans="1:243" s="199" customFormat="1" hidden="1" x14ac:dyDescent="0.25">
      <c r="A1434" s="37">
        <v>172</v>
      </c>
      <c r="B1434" s="57" t="s">
        <v>953</v>
      </c>
      <c r="C1434" s="58">
        <v>1985</v>
      </c>
      <c r="D1434" s="40">
        <v>0</v>
      </c>
      <c r="E1434" s="59" t="s">
        <v>1514</v>
      </c>
      <c r="F1434" s="1" t="s">
        <v>66</v>
      </c>
      <c r="G1434" s="40">
        <v>5</v>
      </c>
      <c r="H1434" s="40">
        <v>4</v>
      </c>
      <c r="I1434" s="60">
        <v>2677</v>
      </c>
      <c r="J1434" s="60">
        <v>2260.9899999999998</v>
      </c>
      <c r="K1434" s="61">
        <v>120</v>
      </c>
      <c r="L1434" s="49">
        <v>1572346.68</v>
      </c>
      <c r="M1434" s="49">
        <v>0</v>
      </c>
      <c r="N1434" s="49">
        <f>ROUND(L1434*10%,2)</f>
        <v>157234.67000000001</v>
      </c>
      <c r="O1434" s="49">
        <v>61857.64</v>
      </c>
      <c r="P1434" s="49">
        <f t="shared" si="260"/>
        <v>1353254.3699999999</v>
      </c>
      <c r="Q1434" s="49">
        <f t="shared" si="261"/>
        <v>695.42398683762428</v>
      </c>
      <c r="R1434" s="49">
        <v>18763.55</v>
      </c>
      <c r="S1434" s="62">
        <v>43830</v>
      </c>
    </row>
    <row r="1435" spans="1:243" s="199" customFormat="1" hidden="1" x14ac:dyDescent="0.25">
      <c r="A1435" s="37">
        <v>173</v>
      </c>
      <c r="B1435" s="57" t="s">
        <v>954</v>
      </c>
      <c r="C1435" s="58">
        <v>1986</v>
      </c>
      <c r="D1435" s="40">
        <v>0</v>
      </c>
      <c r="E1435" s="59" t="s">
        <v>1514</v>
      </c>
      <c r="F1435" s="1" t="s">
        <v>28</v>
      </c>
      <c r="G1435" s="40">
        <v>5</v>
      </c>
      <c r="H1435" s="40">
        <v>6</v>
      </c>
      <c r="I1435" s="60">
        <v>3999.6</v>
      </c>
      <c r="J1435" s="60">
        <v>3402.3</v>
      </c>
      <c r="K1435" s="61">
        <v>188</v>
      </c>
      <c r="L1435" s="49">
        <v>9927683.1300000008</v>
      </c>
      <c r="M1435" s="49">
        <v>0</v>
      </c>
      <c r="N1435" s="49">
        <f>ROUND(L1435*10%,2)</f>
        <v>992768.31</v>
      </c>
      <c r="O1435" s="49">
        <v>390564.15</v>
      </c>
      <c r="P1435" s="49">
        <f t="shared" si="260"/>
        <v>8544350.6700000018</v>
      </c>
      <c r="Q1435" s="49">
        <f t="shared" si="261"/>
        <v>2917.9329071510451</v>
      </c>
      <c r="R1435" s="49">
        <v>17192.509999999998</v>
      </c>
      <c r="S1435" s="62">
        <v>43830</v>
      </c>
    </row>
    <row r="1436" spans="1:243" s="199" customFormat="1" hidden="1" x14ac:dyDescent="0.25">
      <c r="A1436" s="37">
        <v>174</v>
      </c>
      <c r="B1436" s="57" t="s">
        <v>955</v>
      </c>
      <c r="C1436" s="58">
        <v>1988</v>
      </c>
      <c r="D1436" s="40">
        <v>0</v>
      </c>
      <c r="E1436" s="59" t="s">
        <v>1514</v>
      </c>
      <c r="F1436" s="1" t="s">
        <v>66</v>
      </c>
      <c r="G1436" s="40">
        <v>5</v>
      </c>
      <c r="H1436" s="40">
        <v>6</v>
      </c>
      <c r="I1436" s="60">
        <v>4614.8</v>
      </c>
      <c r="J1436" s="60">
        <v>4614.8</v>
      </c>
      <c r="K1436" s="61">
        <v>233</v>
      </c>
      <c r="L1436" s="49">
        <v>7730268.0300000003</v>
      </c>
      <c r="M1436" s="49">
        <v>0</v>
      </c>
      <c r="N1436" s="49">
        <f>ROUND(L1436*10%,2)</f>
        <v>773026.8</v>
      </c>
      <c r="O1436" s="49">
        <v>304115.83</v>
      </c>
      <c r="P1436" s="49">
        <f t="shared" si="260"/>
        <v>6653125.4000000004</v>
      </c>
      <c r="Q1436" s="49">
        <f t="shared" si="261"/>
        <v>1675.1035862875965</v>
      </c>
      <c r="R1436" s="49">
        <v>18763.55</v>
      </c>
      <c r="S1436" s="62">
        <v>43830</v>
      </c>
    </row>
    <row r="1437" spans="1:243" s="199" customFormat="1" hidden="1" x14ac:dyDescent="0.25">
      <c r="A1437" s="37">
        <v>175</v>
      </c>
      <c r="B1437" s="57" t="s">
        <v>956</v>
      </c>
      <c r="C1437" s="58">
        <v>1986</v>
      </c>
      <c r="D1437" s="40">
        <v>0</v>
      </c>
      <c r="E1437" s="59" t="s">
        <v>1514</v>
      </c>
      <c r="F1437" s="1" t="s">
        <v>66</v>
      </c>
      <c r="G1437" s="40">
        <v>9</v>
      </c>
      <c r="H1437" s="40">
        <v>6</v>
      </c>
      <c r="I1437" s="60">
        <v>12975.8</v>
      </c>
      <c r="J1437" s="60">
        <v>11463.5</v>
      </c>
      <c r="K1437" s="61">
        <v>558</v>
      </c>
      <c r="L1437" s="49">
        <v>39768170.399999999</v>
      </c>
      <c r="M1437" s="49">
        <v>0</v>
      </c>
      <c r="N1437" s="49">
        <v>0</v>
      </c>
      <c r="O1437" s="49">
        <v>1564516.25</v>
      </c>
      <c r="P1437" s="49">
        <f t="shared" si="260"/>
        <v>38203654.149999999</v>
      </c>
      <c r="Q1437" s="49">
        <f t="shared" si="261"/>
        <v>3469.1124351201638</v>
      </c>
      <c r="R1437" s="49">
        <v>20727.88</v>
      </c>
      <c r="S1437" s="62">
        <v>43830</v>
      </c>
    </row>
    <row r="1438" spans="1:243" s="199" customFormat="1" hidden="1" x14ac:dyDescent="0.25">
      <c r="A1438" s="37">
        <v>176</v>
      </c>
      <c r="B1438" s="57" t="s">
        <v>957</v>
      </c>
      <c r="C1438" s="58">
        <v>1985</v>
      </c>
      <c r="D1438" s="40">
        <v>0</v>
      </c>
      <c r="E1438" s="59" t="s">
        <v>1514</v>
      </c>
      <c r="F1438" s="1" t="s">
        <v>28</v>
      </c>
      <c r="G1438" s="40">
        <v>5</v>
      </c>
      <c r="H1438" s="40">
        <v>1</v>
      </c>
      <c r="I1438" s="60">
        <v>1942.3</v>
      </c>
      <c r="J1438" s="60">
        <v>1612</v>
      </c>
      <c r="K1438" s="61">
        <v>97</v>
      </c>
      <c r="L1438" s="49">
        <v>3225954.39</v>
      </c>
      <c r="M1438" s="49">
        <v>0</v>
      </c>
      <c r="N1438" s="49">
        <f>ROUND(L1438*10%,2)</f>
        <v>322595.44</v>
      </c>
      <c r="O1438" s="49">
        <v>126912</v>
      </c>
      <c r="P1438" s="49">
        <f t="shared" si="260"/>
        <v>2776446.95</v>
      </c>
      <c r="Q1438" s="49">
        <f t="shared" si="261"/>
        <v>2001.212400744417</v>
      </c>
      <c r="R1438" s="49">
        <v>17192.509999999998</v>
      </c>
      <c r="S1438" s="62">
        <v>43830</v>
      </c>
    </row>
    <row r="1439" spans="1:243" s="199" customFormat="1" hidden="1" x14ac:dyDescent="0.25">
      <c r="A1439" s="37">
        <v>177</v>
      </c>
      <c r="B1439" s="57" t="s">
        <v>958</v>
      </c>
      <c r="C1439" s="58">
        <v>1986</v>
      </c>
      <c r="D1439" s="40">
        <v>0</v>
      </c>
      <c r="E1439" s="59" t="s">
        <v>1514</v>
      </c>
      <c r="F1439" s="1" t="s">
        <v>28</v>
      </c>
      <c r="G1439" s="40">
        <v>5</v>
      </c>
      <c r="H1439" s="40">
        <v>1</v>
      </c>
      <c r="I1439" s="60">
        <v>1909.9</v>
      </c>
      <c r="J1439" s="60">
        <v>1577.2</v>
      </c>
      <c r="K1439" s="61">
        <v>104</v>
      </c>
      <c r="L1439" s="49">
        <v>3156312.21</v>
      </c>
      <c r="M1439" s="49">
        <v>0</v>
      </c>
      <c r="N1439" s="49">
        <v>0</v>
      </c>
      <c r="O1439" s="49">
        <v>124172.21</v>
      </c>
      <c r="P1439" s="49">
        <f t="shared" si="260"/>
        <v>3032140</v>
      </c>
      <c r="Q1439" s="49">
        <f t="shared" si="261"/>
        <v>2001.2124080649251</v>
      </c>
      <c r="R1439" s="49">
        <v>17192.509999999998</v>
      </c>
      <c r="S1439" s="62">
        <v>43830</v>
      </c>
    </row>
    <row r="1440" spans="1:243" s="199" customFormat="1" hidden="1" x14ac:dyDescent="0.25">
      <c r="A1440" s="37">
        <v>178</v>
      </c>
      <c r="B1440" s="57" t="s">
        <v>959</v>
      </c>
      <c r="C1440" s="58">
        <v>1987</v>
      </c>
      <c r="D1440" s="40">
        <v>2011</v>
      </c>
      <c r="E1440" s="59" t="s">
        <v>1514</v>
      </c>
      <c r="F1440" s="1" t="s">
        <v>66</v>
      </c>
      <c r="G1440" s="40">
        <v>5</v>
      </c>
      <c r="H1440" s="40">
        <v>6</v>
      </c>
      <c r="I1440" s="60">
        <v>5350.4</v>
      </c>
      <c r="J1440" s="60">
        <v>5119.8999999999996</v>
      </c>
      <c r="K1440" s="61">
        <v>234</v>
      </c>
      <c r="L1440" s="49">
        <v>12837528.550000001</v>
      </c>
      <c r="M1440" s="49">
        <v>0</v>
      </c>
      <c r="N1440" s="49">
        <v>0</v>
      </c>
      <c r="O1440" s="49">
        <v>505040.13</v>
      </c>
      <c r="P1440" s="49">
        <f t="shared" si="260"/>
        <v>12332488.42</v>
      </c>
      <c r="Q1440" s="49">
        <f t="shared" si="261"/>
        <v>2507.3787671634213</v>
      </c>
      <c r="R1440" s="49">
        <v>18763.55</v>
      </c>
      <c r="S1440" s="62">
        <v>43830</v>
      </c>
    </row>
    <row r="1441" spans="1:19" s="199" customFormat="1" hidden="1" x14ac:dyDescent="0.25">
      <c r="A1441" s="37">
        <v>179</v>
      </c>
      <c r="B1441" s="57" t="s">
        <v>960</v>
      </c>
      <c r="C1441" s="58">
        <v>1994</v>
      </c>
      <c r="D1441" s="40">
        <v>0</v>
      </c>
      <c r="E1441" s="59" t="s">
        <v>1514</v>
      </c>
      <c r="F1441" s="1" t="s">
        <v>66</v>
      </c>
      <c r="G1441" s="40">
        <v>5</v>
      </c>
      <c r="H1441" s="40">
        <v>4</v>
      </c>
      <c r="I1441" s="60">
        <v>3672</v>
      </c>
      <c r="J1441" s="60">
        <v>3344.2</v>
      </c>
      <c r="K1441" s="61">
        <v>161</v>
      </c>
      <c r="L1441" s="49">
        <v>7966562.9900000002</v>
      </c>
      <c r="M1441" s="49">
        <v>0</v>
      </c>
      <c r="N1441" s="49">
        <f>ROUND(L1441*10%,2)</f>
        <v>796656.3</v>
      </c>
      <c r="O1441" s="49">
        <v>313411.89</v>
      </c>
      <c r="P1441" s="49">
        <f t="shared" si="260"/>
        <v>6856494.8000000007</v>
      </c>
      <c r="Q1441" s="49">
        <f t="shared" si="261"/>
        <v>2382.2029154954848</v>
      </c>
      <c r="R1441" s="49">
        <v>18763.55</v>
      </c>
      <c r="S1441" s="62">
        <v>43830</v>
      </c>
    </row>
    <row r="1442" spans="1:19" s="199" customFormat="1" hidden="1" x14ac:dyDescent="0.25">
      <c r="A1442" s="37">
        <v>180</v>
      </c>
      <c r="B1442" s="57" t="s">
        <v>961</v>
      </c>
      <c r="C1442" s="58">
        <v>1994</v>
      </c>
      <c r="D1442" s="40">
        <v>0</v>
      </c>
      <c r="E1442" s="59" t="s">
        <v>1514</v>
      </c>
      <c r="F1442" s="1" t="s">
        <v>66</v>
      </c>
      <c r="G1442" s="40">
        <v>9</v>
      </c>
      <c r="H1442" s="40">
        <v>2</v>
      </c>
      <c r="I1442" s="60">
        <v>2988</v>
      </c>
      <c r="J1442" s="60">
        <v>2442.5</v>
      </c>
      <c r="K1442" s="61">
        <v>101</v>
      </c>
      <c r="L1442" s="49">
        <v>11118454.880000001</v>
      </c>
      <c r="M1442" s="49">
        <v>0</v>
      </c>
      <c r="N1442" s="49">
        <v>0</v>
      </c>
      <c r="O1442" s="49">
        <v>437410.2</v>
      </c>
      <c r="P1442" s="49">
        <f t="shared" si="260"/>
        <v>10681044.680000002</v>
      </c>
      <c r="Q1442" s="49">
        <f t="shared" si="261"/>
        <v>4552.0797871033783</v>
      </c>
      <c r="R1442" s="49">
        <v>20727.88</v>
      </c>
      <c r="S1442" s="62">
        <v>43830</v>
      </c>
    </row>
    <row r="1443" spans="1:19" s="199" customFormat="1" hidden="1" x14ac:dyDescent="0.25">
      <c r="A1443" s="37">
        <v>181</v>
      </c>
      <c r="B1443" s="57" t="s">
        <v>962</v>
      </c>
      <c r="C1443" s="58">
        <v>1990</v>
      </c>
      <c r="D1443" s="40">
        <v>0</v>
      </c>
      <c r="E1443" s="59" t="s">
        <v>1514</v>
      </c>
      <c r="F1443" s="1" t="s">
        <v>28</v>
      </c>
      <c r="G1443" s="40">
        <v>3</v>
      </c>
      <c r="H1443" s="40">
        <v>2</v>
      </c>
      <c r="I1443" s="60">
        <v>1527</v>
      </c>
      <c r="J1443" s="60">
        <v>1421.1</v>
      </c>
      <c r="K1443" s="61">
        <v>60</v>
      </c>
      <c r="L1443" s="49">
        <v>898305.31</v>
      </c>
      <c r="M1443" s="49">
        <v>0</v>
      </c>
      <c r="N1443" s="49">
        <v>0</v>
      </c>
      <c r="O1443" s="126">
        <v>35340.15</v>
      </c>
      <c r="P1443" s="49">
        <f t="shared" si="260"/>
        <v>862965.16</v>
      </c>
      <c r="Q1443" s="49">
        <f t="shared" si="261"/>
        <v>632.11970304693557</v>
      </c>
      <c r="R1443" s="49">
        <v>17192.509999999998</v>
      </c>
      <c r="S1443" s="62">
        <v>43830</v>
      </c>
    </row>
    <row r="1444" spans="1:19" s="199" customFormat="1" hidden="1" x14ac:dyDescent="0.25">
      <c r="A1444" s="37">
        <v>182</v>
      </c>
      <c r="B1444" s="57" t="s">
        <v>963</v>
      </c>
      <c r="C1444" s="58">
        <v>1986</v>
      </c>
      <c r="D1444" s="40">
        <v>0</v>
      </c>
      <c r="E1444" s="59" t="s">
        <v>1514</v>
      </c>
      <c r="F1444" s="1" t="s">
        <v>28</v>
      </c>
      <c r="G1444" s="40">
        <v>2</v>
      </c>
      <c r="H1444" s="40">
        <v>3</v>
      </c>
      <c r="I1444" s="60">
        <v>771</v>
      </c>
      <c r="J1444" s="60">
        <v>656.9</v>
      </c>
      <c r="K1444" s="61">
        <v>3</v>
      </c>
      <c r="L1444" s="49">
        <v>1414307.28</v>
      </c>
      <c r="M1444" s="49">
        <v>0</v>
      </c>
      <c r="N1444" s="49">
        <v>0</v>
      </c>
      <c r="O1444" s="49">
        <v>55640.14</v>
      </c>
      <c r="P1444" s="49">
        <f t="shared" si="260"/>
        <v>1358667.1400000001</v>
      </c>
      <c r="Q1444" s="49">
        <f t="shared" si="261"/>
        <v>2153.002405236718</v>
      </c>
      <c r="R1444" s="49">
        <v>17192.509999999998</v>
      </c>
      <c r="S1444" s="62">
        <v>43830</v>
      </c>
    </row>
    <row r="1445" spans="1:19" s="199" customFormat="1" hidden="1" x14ac:dyDescent="0.25">
      <c r="A1445" s="37">
        <v>183</v>
      </c>
      <c r="B1445" s="57" t="s">
        <v>964</v>
      </c>
      <c r="C1445" s="58">
        <v>1986</v>
      </c>
      <c r="D1445" s="40">
        <v>0</v>
      </c>
      <c r="E1445" s="59" t="s">
        <v>1514</v>
      </c>
      <c r="F1445" s="1" t="s">
        <v>28</v>
      </c>
      <c r="G1445" s="40">
        <v>2</v>
      </c>
      <c r="H1445" s="40">
        <v>3</v>
      </c>
      <c r="I1445" s="60">
        <v>762.4</v>
      </c>
      <c r="J1445" s="60">
        <v>674.6</v>
      </c>
      <c r="K1445" s="61">
        <v>47</v>
      </c>
      <c r="L1445" s="49">
        <v>2805535.34</v>
      </c>
      <c r="M1445" s="49">
        <v>0</v>
      </c>
      <c r="N1445" s="49">
        <f>ROUND(L1445*10%,2)</f>
        <v>280553.53000000003</v>
      </c>
      <c r="O1445" s="49">
        <v>110372.33</v>
      </c>
      <c r="P1445" s="49">
        <f t="shared" si="260"/>
        <v>2414609.48</v>
      </c>
      <c r="Q1445" s="49">
        <f t="shared" si="261"/>
        <v>4158.8131337088644</v>
      </c>
      <c r="R1445" s="49">
        <v>17192.509999999998</v>
      </c>
      <c r="S1445" s="62">
        <v>43830</v>
      </c>
    </row>
    <row r="1446" spans="1:19" s="73" customFormat="1" ht="14.25" hidden="1" x14ac:dyDescent="0.25">
      <c r="A1446" s="53"/>
      <c r="B1446" s="50" t="s">
        <v>301</v>
      </c>
      <c r="C1446" s="52"/>
      <c r="D1446" s="53"/>
      <c r="E1446" s="56"/>
      <c r="F1446" s="53"/>
      <c r="G1446" s="53"/>
      <c r="H1446" s="53"/>
      <c r="I1446" s="48">
        <f>SUM(I1433:I1445)</f>
        <v>45867.200000000004</v>
      </c>
      <c r="J1446" s="48">
        <f>SUM(J1433:J1445)</f>
        <v>40854.089999999997</v>
      </c>
      <c r="K1446" s="130">
        <f>SUM(K1433:K1445)</f>
        <v>2029</v>
      </c>
      <c r="L1446" s="48">
        <f>ROUND(SUM(L1433:L1445),2)</f>
        <v>107788540.67</v>
      </c>
      <c r="M1446" s="48">
        <f>ROUND(SUM(M1433:M1445),2)</f>
        <v>0</v>
      </c>
      <c r="N1446" s="48">
        <f>ROUND(SUM(N1433:N1445),2)</f>
        <v>3859546.2</v>
      </c>
      <c r="O1446" s="48">
        <f>ROUND(SUM(O1433:O1445),2)</f>
        <v>4240500</v>
      </c>
      <c r="P1446" s="48">
        <f>ROUND(SUM(P1433:P1445),2)</f>
        <v>99688494.469999999</v>
      </c>
      <c r="Q1446" s="48">
        <f t="shared" si="261"/>
        <v>2638.378205707189</v>
      </c>
      <c r="R1446" s="48"/>
      <c r="S1446" s="53"/>
    </row>
    <row r="1447" spans="1:19" s="73" customFormat="1" ht="14.25" hidden="1" x14ac:dyDescent="0.25">
      <c r="A1447" s="53"/>
      <c r="B1447" s="50" t="s">
        <v>314</v>
      </c>
      <c r="C1447" s="52"/>
      <c r="D1447" s="53"/>
      <c r="E1447" s="56"/>
      <c r="F1447" s="53"/>
      <c r="G1447" s="53"/>
      <c r="H1447" s="53"/>
      <c r="I1447" s="48"/>
      <c r="J1447" s="48"/>
      <c r="K1447" s="53"/>
      <c r="L1447" s="48"/>
      <c r="M1447" s="48"/>
      <c r="N1447" s="48"/>
      <c r="O1447" s="48"/>
      <c r="P1447" s="48"/>
      <c r="Q1447" s="48"/>
      <c r="R1447" s="48"/>
      <c r="S1447" s="53"/>
    </row>
    <row r="1448" spans="1:19" s="3" customFormat="1" hidden="1" x14ac:dyDescent="0.25">
      <c r="A1448" s="40">
        <v>184</v>
      </c>
      <c r="B1448" s="57" t="s">
        <v>965</v>
      </c>
      <c r="C1448" s="58">
        <v>1983</v>
      </c>
      <c r="D1448" s="40">
        <v>0</v>
      </c>
      <c r="E1448" s="59" t="s">
        <v>1514</v>
      </c>
      <c r="F1448" s="1" t="s">
        <v>51</v>
      </c>
      <c r="G1448" s="40">
        <v>2</v>
      </c>
      <c r="H1448" s="40">
        <v>3</v>
      </c>
      <c r="I1448" s="60">
        <v>785.5</v>
      </c>
      <c r="J1448" s="60">
        <v>712.4</v>
      </c>
      <c r="K1448" s="61">
        <v>36</v>
      </c>
      <c r="L1448" s="49">
        <v>3511699.75</v>
      </c>
      <c r="M1448" s="49">
        <v>0</v>
      </c>
      <c r="N1448" s="49">
        <v>0</v>
      </c>
      <c r="O1448" s="49">
        <f>ROUND(L1448*0.045,2)</f>
        <v>158026.49</v>
      </c>
      <c r="P1448" s="49">
        <f>L1448-(M1448+N1448+O1448)</f>
        <v>3353673.26</v>
      </c>
      <c r="Q1448" s="49">
        <f>L1448/J1448</f>
        <v>4929.3932481751826</v>
      </c>
      <c r="R1448" s="49">
        <v>12392.77</v>
      </c>
      <c r="S1448" s="62">
        <v>43830</v>
      </c>
    </row>
    <row r="1449" spans="1:19" s="3" customFormat="1" hidden="1" x14ac:dyDescent="0.25">
      <c r="A1449" s="40">
        <v>185</v>
      </c>
      <c r="B1449" s="57" t="s">
        <v>966</v>
      </c>
      <c r="C1449" s="58">
        <v>1982</v>
      </c>
      <c r="D1449" s="40">
        <v>0</v>
      </c>
      <c r="E1449" s="59" t="s">
        <v>1514</v>
      </c>
      <c r="F1449" s="1" t="s">
        <v>51</v>
      </c>
      <c r="G1449" s="40">
        <v>2</v>
      </c>
      <c r="H1449" s="40">
        <v>1</v>
      </c>
      <c r="I1449" s="60">
        <v>1244.8</v>
      </c>
      <c r="J1449" s="60">
        <v>994.8</v>
      </c>
      <c r="K1449" s="61">
        <v>90</v>
      </c>
      <c r="L1449" s="49">
        <v>1614906.86</v>
      </c>
      <c r="M1449" s="49">
        <v>0</v>
      </c>
      <c r="N1449" s="49">
        <v>0</v>
      </c>
      <c r="O1449" s="49">
        <f>ROUND(L1449*0.045,2)</f>
        <v>72670.81</v>
      </c>
      <c r="P1449" s="49">
        <f>L1449-(M1449+N1449+O1449)</f>
        <v>1542236.05</v>
      </c>
      <c r="Q1449" s="49">
        <f>L1449/J1449</f>
        <v>1623.3482710092483</v>
      </c>
      <c r="R1449" s="49">
        <v>12392.77</v>
      </c>
      <c r="S1449" s="62">
        <v>43830</v>
      </c>
    </row>
    <row r="1450" spans="1:19" s="3" customFormat="1" hidden="1" x14ac:dyDescent="0.25">
      <c r="A1450" s="40">
        <v>186</v>
      </c>
      <c r="B1450" s="57" t="s">
        <v>967</v>
      </c>
      <c r="C1450" s="58">
        <v>1978</v>
      </c>
      <c r="D1450" s="40">
        <v>0</v>
      </c>
      <c r="E1450" s="59" t="s">
        <v>1514</v>
      </c>
      <c r="F1450" s="1" t="s">
        <v>28</v>
      </c>
      <c r="G1450" s="40">
        <v>2</v>
      </c>
      <c r="H1450" s="40">
        <v>2</v>
      </c>
      <c r="I1450" s="60">
        <v>556.1</v>
      </c>
      <c r="J1450" s="60">
        <v>510.5</v>
      </c>
      <c r="K1450" s="61">
        <v>37</v>
      </c>
      <c r="L1450" s="49">
        <v>6943457.2599999998</v>
      </c>
      <c r="M1450" s="49">
        <v>0</v>
      </c>
      <c r="N1450" s="49">
        <v>0</v>
      </c>
      <c r="O1450" s="49">
        <f>ROUND(L1450*0.045,2)</f>
        <v>312455.58</v>
      </c>
      <c r="P1450" s="49">
        <f>L1450-(M1450+N1450+O1450)</f>
        <v>6631001.6799999997</v>
      </c>
      <c r="Q1450" s="49">
        <f>L1450/J1450</f>
        <v>13601.287482859942</v>
      </c>
      <c r="R1450" s="49">
        <v>17192.509999999998</v>
      </c>
      <c r="S1450" s="62">
        <v>43830</v>
      </c>
    </row>
    <row r="1451" spans="1:19" s="3" customFormat="1" hidden="1" x14ac:dyDescent="0.25">
      <c r="A1451" s="40">
        <v>187</v>
      </c>
      <c r="B1451" s="57" t="s">
        <v>968</v>
      </c>
      <c r="C1451" s="58">
        <v>1995</v>
      </c>
      <c r="D1451" s="40">
        <v>0</v>
      </c>
      <c r="E1451" s="59" t="s">
        <v>1514</v>
      </c>
      <c r="F1451" s="1" t="s">
        <v>66</v>
      </c>
      <c r="G1451" s="40">
        <v>3</v>
      </c>
      <c r="H1451" s="40">
        <v>4</v>
      </c>
      <c r="I1451" s="60">
        <v>1683.4</v>
      </c>
      <c r="J1451" s="60">
        <v>1517.54</v>
      </c>
      <c r="K1451" s="61">
        <v>58</v>
      </c>
      <c r="L1451" s="49">
        <v>2775955.7</v>
      </c>
      <c r="M1451" s="49">
        <v>0</v>
      </c>
      <c r="N1451" s="49">
        <v>0</v>
      </c>
      <c r="O1451" s="49">
        <f>ROUND(L1451*0.045,2)</f>
        <v>124918.01</v>
      </c>
      <c r="P1451" s="49">
        <f>L1451-(M1451+N1451+O1451)</f>
        <v>2651037.6900000004</v>
      </c>
      <c r="Q1451" s="49">
        <f>L1451/J1451</f>
        <v>1829.2471368135273</v>
      </c>
      <c r="R1451" s="49">
        <v>18763.55</v>
      </c>
      <c r="S1451" s="62">
        <v>43830</v>
      </c>
    </row>
    <row r="1452" spans="1:19" s="73" customFormat="1" ht="14.25" hidden="1" x14ac:dyDescent="0.25">
      <c r="A1452" s="53"/>
      <c r="B1452" s="50" t="s">
        <v>313</v>
      </c>
      <c r="C1452" s="52"/>
      <c r="D1452" s="53"/>
      <c r="E1452" s="56"/>
      <c r="F1452" s="53"/>
      <c r="G1452" s="53"/>
      <c r="H1452" s="53"/>
      <c r="I1452" s="48">
        <f t="shared" ref="I1452:P1452" si="262">SUM(I1448:I1451)</f>
        <v>4269.8</v>
      </c>
      <c r="J1452" s="48">
        <f t="shared" si="262"/>
        <v>3735.24</v>
      </c>
      <c r="K1452" s="130">
        <f t="shared" si="262"/>
        <v>221</v>
      </c>
      <c r="L1452" s="48">
        <f>SUM(L1448:L1451)</f>
        <v>14846019.57</v>
      </c>
      <c r="M1452" s="48">
        <f t="shared" si="262"/>
        <v>0</v>
      </c>
      <c r="N1452" s="48">
        <f t="shared" si="262"/>
        <v>0</v>
      </c>
      <c r="O1452" s="48">
        <f t="shared" si="262"/>
        <v>668070.89</v>
      </c>
      <c r="P1452" s="48">
        <f t="shared" si="262"/>
        <v>14177948.68</v>
      </c>
      <c r="Q1452" s="48">
        <f>L1452/J1452</f>
        <v>3974.5825087544576</v>
      </c>
      <c r="R1452" s="48"/>
      <c r="S1452" s="53"/>
    </row>
    <row r="1453" spans="1:19" s="3" customFormat="1" hidden="1" x14ac:dyDescent="0.25">
      <c r="A1453" s="40"/>
      <c r="B1453" s="50" t="s">
        <v>315</v>
      </c>
      <c r="C1453" s="52"/>
      <c r="D1453" s="40"/>
      <c r="E1453" s="41"/>
      <c r="F1453" s="40"/>
      <c r="G1453" s="40"/>
      <c r="H1453" s="40"/>
      <c r="I1453" s="40"/>
      <c r="J1453" s="40"/>
      <c r="K1453" s="40"/>
      <c r="L1453" s="49"/>
      <c r="M1453" s="49"/>
      <c r="N1453" s="49"/>
      <c r="O1453" s="49"/>
      <c r="P1453" s="49"/>
      <c r="Q1453" s="49"/>
      <c r="R1453" s="49"/>
      <c r="S1453" s="40"/>
    </row>
    <row r="1454" spans="1:19" s="3" customFormat="1" hidden="1" x14ac:dyDescent="0.25">
      <c r="A1454" s="37">
        <v>188</v>
      </c>
      <c r="B1454" s="57" t="s">
        <v>969</v>
      </c>
      <c r="C1454" s="58">
        <v>1989</v>
      </c>
      <c r="D1454" s="40">
        <v>0</v>
      </c>
      <c r="E1454" s="59" t="s">
        <v>1514</v>
      </c>
      <c r="F1454" s="1" t="s">
        <v>66</v>
      </c>
      <c r="G1454" s="40">
        <v>5</v>
      </c>
      <c r="H1454" s="40">
        <v>6</v>
      </c>
      <c r="I1454" s="60">
        <v>12570.4</v>
      </c>
      <c r="J1454" s="60">
        <v>7379.4</v>
      </c>
      <c r="K1454" s="61">
        <v>369</v>
      </c>
      <c r="L1454" s="49">
        <v>19449317.120000001</v>
      </c>
      <c r="M1454" s="49">
        <v>0</v>
      </c>
      <c r="N1454" s="49">
        <v>0</v>
      </c>
      <c r="O1454" s="49">
        <v>33327.01</v>
      </c>
      <c r="P1454" s="49">
        <f>L1454-(M1454+N1454+O1454)</f>
        <v>19415990.109999999</v>
      </c>
      <c r="Q1454" s="49">
        <f>L1454/J1454</f>
        <v>2635.6231021492263</v>
      </c>
      <c r="R1454" s="49">
        <v>18763.55</v>
      </c>
      <c r="S1454" s="62">
        <v>43830</v>
      </c>
    </row>
    <row r="1455" spans="1:19" s="3" customFormat="1" hidden="1" x14ac:dyDescent="0.25">
      <c r="A1455" s="37">
        <v>189</v>
      </c>
      <c r="B1455" s="57" t="s">
        <v>970</v>
      </c>
      <c r="C1455" s="58">
        <v>1986</v>
      </c>
      <c r="D1455" s="40">
        <v>0</v>
      </c>
      <c r="E1455" s="59" t="s">
        <v>1514</v>
      </c>
      <c r="F1455" s="1" t="s">
        <v>66</v>
      </c>
      <c r="G1455" s="40">
        <v>5</v>
      </c>
      <c r="H1455" s="40">
        <v>6</v>
      </c>
      <c r="I1455" s="60">
        <v>12273.4</v>
      </c>
      <c r="J1455" s="60">
        <v>7363.1</v>
      </c>
      <c r="K1455" s="61">
        <v>408</v>
      </c>
      <c r="L1455" s="49">
        <v>11900973.470000001</v>
      </c>
      <c r="M1455" s="49">
        <v>0</v>
      </c>
      <c r="N1455" s="49">
        <v>0</v>
      </c>
      <c r="O1455" s="49">
        <v>33327</v>
      </c>
      <c r="P1455" s="49">
        <f>L1455-(M1455+N1455+O1455)</f>
        <v>11867646.470000001</v>
      </c>
      <c r="Q1455" s="49">
        <f>L1455/J1455</f>
        <v>1616.2993127894501</v>
      </c>
      <c r="R1455" s="49">
        <v>18763.55</v>
      </c>
      <c r="S1455" s="62">
        <v>43830</v>
      </c>
    </row>
    <row r="1456" spans="1:19" s="3" customFormat="1" hidden="1" x14ac:dyDescent="0.25">
      <c r="A1456" s="37">
        <v>190</v>
      </c>
      <c r="B1456" s="57" t="s">
        <v>971</v>
      </c>
      <c r="C1456" s="58">
        <v>1989</v>
      </c>
      <c r="D1456" s="40">
        <v>0</v>
      </c>
      <c r="E1456" s="59" t="s">
        <v>1514</v>
      </c>
      <c r="F1456" s="1" t="s">
        <v>66</v>
      </c>
      <c r="G1456" s="40">
        <v>5</v>
      </c>
      <c r="H1456" s="40">
        <v>6</v>
      </c>
      <c r="I1456" s="60">
        <v>12674.4</v>
      </c>
      <c r="J1456" s="60">
        <v>7420</v>
      </c>
      <c r="K1456" s="61">
        <v>420</v>
      </c>
      <c r="L1456" s="49">
        <v>11992940.9</v>
      </c>
      <c r="M1456" s="49">
        <v>0</v>
      </c>
      <c r="N1456" s="49">
        <v>0</v>
      </c>
      <c r="O1456" s="49">
        <v>33327</v>
      </c>
      <c r="P1456" s="49">
        <f>L1456-(M1456+N1456+O1456)</f>
        <v>11959613.9</v>
      </c>
      <c r="Q1456" s="49">
        <f>L1456/J1456</f>
        <v>1616.2993126684637</v>
      </c>
      <c r="R1456" s="49">
        <v>18763.55</v>
      </c>
      <c r="S1456" s="62">
        <v>43830</v>
      </c>
    </row>
    <row r="1457" spans="1:32" s="210" customFormat="1" hidden="1" x14ac:dyDescent="0.25">
      <c r="A1457" s="150">
        <v>191</v>
      </c>
      <c r="B1457" s="92" t="s">
        <v>228</v>
      </c>
      <c r="C1457" s="93">
        <v>1986</v>
      </c>
      <c r="D1457" s="41">
        <v>2017</v>
      </c>
      <c r="E1457" s="59" t="s">
        <v>1514</v>
      </c>
      <c r="F1457" s="1" t="s">
        <v>66</v>
      </c>
      <c r="G1457" s="41">
        <v>5</v>
      </c>
      <c r="H1457" s="41">
        <v>6</v>
      </c>
      <c r="I1457" s="94">
        <v>12512.7</v>
      </c>
      <c r="J1457" s="94">
        <v>7400</v>
      </c>
      <c r="K1457" s="95">
        <v>401</v>
      </c>
      <c r="L1457" s="96">
        <v>18269972.280000001</v>
      </c>
      <c r="M1457" s="96">
        <v>0</v>
      </c>
      <c r="N1457" s="96">
        <v>0</v>
      </c>
      <c r="O1457" s="96">
        <v>33327</v>
      </c>
      <c r="P1457" s="49">
        <f>L1457-(M1457+N1457+O1457)</f>
        <v>18236645.280000001</v>
      </c>
      <c r="Q1457" s="96">
        <f>L1457/J1457</f>
        <v>2468.9151729729733</v>
      </c>
      <c r="R1457" s="96"/>
      <c r="S1457" s="62">
        <v>43830</v>
      </c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</row>
    <row r="1458" spans="1:32" s="3" customFormat="1" hidden="1" x14ac:dyDescent="0.25">
      <c r="A1458" s="37">
        <v>192</v>
      </c>
      <c r="B1458" s="57" t="s">
        <v>324</v>
      </c>
      <c r="C1458" s="58">
        <v>1987</v>
      </c>
      <c r="D1458" s="40">
        <v>0</v>
      </c>
      <c r="E1458" s="59" t="s">
        <v>1514</v>
      </c>
      <c r="F1458" s="1" t="s">
        <v>66</v>
      </c>
      <c r="G1458" s="40">
        <v>5</v>
      </c>
      <c r="H1458" s="40">
        <v>6</v>
      </c>
      <c r="I1458" s="60">
        <v>12501.5</v>
      </c>
      <c r="J1458" s="60">
        <v>7339.7</v>
      </c>
      <c r="K1458" s="61">
        <v>384</v>
      </c>
      <c r="L1458" s="49">
        <v>11863152.07</v>
      </c>
      <c r="M1458" s="49">
        <v>0</v>
      </c>
      <c r="N1458" s="49">
        <v>0</v>
      </c>
      <c r="O1458" s="49">
        <v>33327</v>
      </c>
      <c r="P1458" s="49">
        <f>L1458-(M1458+N1458+O1458)</f>
        <v>11829825.07</v>
      </c>
      <c r="Q1458" s="49">
        <f>L1458/J1458</f>
        <v>1616.2993133234329</v>
      </c>
      <c r="R1458" s="49">
        <v>18763.55</v>
      </c>
      <c r="S1458" s="62">
        <v>43830</v>
      </c>
    </row>
    <row r="1459" spans="1:32" s="73" customFormat="1" ht="14.25" hidden="1" x14ac:dyDescent="0.25">
      <c r="A1459" s="113"/>
      <c r="B1459" s="55" t="s">
        <v>972</v>
      </c>
      <c r="C1459" s="55"/>
      <c r="D1459" s="53"/>
      <c r="E1459" s="56"/>
      <c r="F1459" s="53"/>
      <c r="G1459" s="53"/>
      <c r="H1459" s="53"/>
      <c r="I1459" s="48">
        <f t="shared" ref="I1459:Q1459" si="263">ROUND(SUM(I1454:I1458),2)</f>
        <v>62532.4</v>
      </c>
      <c r="J1459" s="48">
        <f t="shared" si="263"/>
        <v>36902.199999999997</v>
      </c>
      <c r="K1459" s="130">
        <f t="shared" si="263"/>
        <v>1982</v>
      </c>
      <c r="L1459" s="48">
        <f t="shared" si="263"/>
        <v>73476355.840000004</v>
      </c>
      <c r="M1459" s="48">
        <f t="shared" si="263"/>
        <v>0</v>
      </c>
      <c r="N1459" s="48">
        <f t="shared" si="263"/>
        <v>0</v>
      </c>
      <c r="O1459" s="48">
        <f t="shared" si="263"/>
        <v>166635.01</v>
      </c>
      <c r="P1459" s="48">
        <f t="shared" si="263"/>
        <v>73309720.829999998</v>
      </c>
      <c r="Q1459" s="48">
        <f t="shared" si="263"/>
        <v>9953.44</v>
      </c>
      <c r="R1459" s="48"/>
      <c r="S1459" s="53"/>
    </row>
    <row r="1460" spans="1:32" s="3" customFormat="1" hidden="1" x14ac:dyDescent="0.25">
      <c r="A1460" s="40"/>
      <c r="B1460" s="50" t="s">
        <v>326</v>
      </c>
      <c r="C1460" s="52"/>
      <c r="D1460" s="40"/>
      <c r="E1460" s="41"/>
      <c r="F1460" s="40"/>
      <c r="G1460" s="40"/>
      <c r="H1460" s="40"/>
      <c r="I1460" s="40"/>
      <c r="J1460" s="40"/>
      <c r="K1460" s="40"/>
      <c r="L1460" s="49"/>
      <c r="M1460" s="49"/>
      <c r="N1460" s="49"/>
      <c r="O1460" s="49"/>
      <c r="P1460" s="49"/>
      <c r="Q1460" s="49"/>
      <c r="R1460" s="49"/>
      <c r="S1460" s="40"/>
    </row>
    <row r="1461" spans="1:32" s="199" customFormat="1" hidden="1" x14ac:dyDescent="0.25">
      <c r="A1461" s="37">
        <v>193</v>
      </c>
      <c r="B1461" s="57" t="s">
        <v>1255</v>
      </c>
      <c r="C1461" s="58">
        <v>1983</v>
      </c>
      <c r="D1461" s="40">
        <v>0</v>
      </c>
      <c r="E1461" s="59" t="s">
        <v>1514</v>
      </c>
      <c r="F1461" s="1" t="s">
        <v>28</v>
      </c>
      <c r="G1461" s="40">
        <v>5</v>
      </c>
      <c r="H1461" s="40">
        <v>4</v>
      </c>
      <c r="I1461" s="60">
        <v>3727.9</v>
      </c>
      <c r="J1461" s="60">
        <v>3382.73</v>
      </c>
      <c r="K1461" s="61">
        <v>214</v>
      </c>
      <c r="L1461" s="49">
        <v>26365222.280000001</v>
      </c>
      <c r="M1461" s="49">
        <v>0</v>
      </c>
      <c r="N1461" s="49">
        <f t="shared" ref="N1461:N1463" si="264">ROUND(L1461*10%,2)</f>
        <v>2636522.23</v>
      </c>
      <c r="O1461" s="49">
        <v>1186435</v>
      </c>
      <c r="P1461" s="49">
        <f>L1461-(M1461+N1461+O1461)</f>
        <v>22542265.050000001</v>
      </c>
      <c r="Q1461" s="49">
        <f t="shared" ref="Q1461:Q1465" si="265">L1461/J1461</f>
        <v>7794.0664138136954</v>
      </c>
      <c r="R1461" s="49">
        <v>17192.509999999998</v>
      </c>
      <c r="S1461" s="62">
        <v>43830</v>
      </c>
    </row>
    <row r="1462" spans="1:32" s="199" customFormat="1" hidden="1" x14ac:dyDescent="0.25">
      <c r="A1462" s="37">
        <v>194</v>
      </c>
      <c r="B1462" s="57" t="s">
        <v>1256</v>
      </c>
      <c r="C1462" s="58">
        <v>1983</v>
      </c>
      <c r="D1462" s="40">
        <v>0</v>
      </c>
      <c r="E1462" s="59" t="s">
        <v>1514</v>
      </c>
      <c r="F1462" s="1" t="s">
        <v>28</v>
      </c>
      <c r="G1462" s="40">
        <v>5</v>
      </c>
      <c r="H1462" s="40">
        <v>6</v>
      </c>
      <c r="I1462" s="60">
        <v>5004.2</v>
      </c>
      <c r="J1462" s="60">
        <v>4514.7</v>
      </c>
      <c r="K1462" s="61">
        <v>334</v>
      </c>
      <c r="L1462" s="49">
        <v>34442057.659999996</v>
      </c>
      <c r="M1462" s="49">
        <v>0</v>
      </c>
      <c r="N1462" s="49">
        <f t="shared" si="264"/>
        <v>3444205.77</v>
      </c>
      <c r="O1462" s="49">
        <v>1569675.29</v>
      </c>
      <c r="P1462" s="49">
        <f>L1462-(M1462+N1462+O1462)</f>
        <v>29428176.599999994</v>
      </c>
      <c r="Q1462" s="49">
        <f t="shared" si="265"/>
        <v>7628.8696170288167</v>
      </c>
      <c r="R1462" s="49">
        <v>17192.509999999998</v>
      </c>
      <c r="S1462" s="62">
        <v>43830</v>
      </c>
    </row>
    <row r="1463" spans="1:32" s="199" customFormat="1" hidden="1" x14ac:dyDescent="0.25">
      <c r="A1463" s="37">
        <v>195</v>
      </c>
      <c r="B1463" s="57" t="s">
        <v>1257</v>
      </c>
      <c r="C1463" s="58">
        <v>1983</v>
      </c>
      <c r="D1463" s="40">
        <v>0</v>
      </c>
      <c r="E1463" s="59" t="s">
        <v>1514</v>
      </c>
      <c r="F1463" s="1" t="s">
        <v>28</v>
      </c>
      <c r="G1463" s="40">
        <v>5</v>
      </c>
      <c r="H1463" s="40">
        <v>6</v>
      </c>
      <c r="I1463" s="60">
        <v>5031.8999999999996</v>
      </c>
      <c r="J1463" s="60">
        <v>4530.1000000000004</v>
      </c>
      <c r="K1463" s="61">
        <v>240</v>
      </c>
      <c r="L1463" s="49">
        <v>27533177.059999999</v>
      </c>
      <c r="M1463" s="49">
        <v>0</v>
      </c>
      <c r="N1463" s="49">
        <f t="shared" si="264"/>
        <v>2753317.71</v>
      </c>
      <c r="O1463" s="49">
        <v>1238992.97</v>
      </c>
      <c r="P1463" s="49">
        <f>L1463-(M1463+N1463+O1463)</f>
        <v>23540866.379999999</v>
      </c>
      <c r="Q1463" s="49">
        <f t="shared" si="265"/>
        <v>6077.8298624754416</v>
      </c>
      <c r="R1463" s="49">
        <v>17192.509999999998</v>
      </c>
      <c r="S1463" s="62">
        <v>43830</v>
      </c>
    </row>
    <row r="1464" spans="1:32" s="199" customFormat="1" hidden="1" x14ac:dyDescent="0.25">
      <c r="A1464" s="37">
        <v>196</v>
      </c>
      <c r="B1464" s="57" t="s">
        <v>1258</v>
      </c>
      <c r="C1464" s="58">
        <v>1983</v>
      </c>
      <c r="D1464" s="40">
        <v>0</v>
      </c>
      <c r="E1464" s="59" t="s">
        <v>1514</v>
      </c>
      <c r="F1464" s="1" t="s">
        <v>28</v>
      </c>
      <c r="G1464" s="40">
        <v>5</v>
      </c>
      <c r="H1464" s="40">
        <v>6</v>
      </c>
      <c r="I1464" s="60">
        <v>5046.6000000000004</v>
      </c>
      <c r="J1464" s="60">
        <v>4509.5</v>
      </c>
      <c r="K1464" s="61">
        <v>309</v>
      </c>
      <c r="L1464" s="49">
        <v>36961554.32</v>
      </c>
      <c r="M1464" s="49">
        <v>0</v>
      </c>
      <c r="N1464" s="49">
        <f>ROUND(L1464*10%,2)-421423.68</f>
        <v>3274731.75</v>
      </c>
      <c r="O1464" s="49">
        <v>1663269.94</v>
      </c>
      <c r="P1464" s="49">
        <f>L1464-(M1464+N1464+O1464)</f>
        <v>32023552.630000003</v>
      </c>
      <c r="Q1464" s="49">
        <f t="shared" si="265"/>
        <v>8196.3752788557485</v>
      </c>
      <c r="R1464" s="49">
        <v>17192.509999999998</v>
      </c>
      <c r="S1464" s="62">
        <v>43830</v>
      </c>
    </row>
    <row r="1465" spans="1:32" s="211" customFormat="1" hidden="1" x14ac:dyDescent="0.25">
      <c r="A1465" s="129"/>
      <c r="B1465" s="177" t="s">
        <v>329</v>
      </c>
      <c r="C1465" s="178"/>
      <c r="D1465" s="129"/>
      <c r="E1465" s="179"/>
      <c r="F1465" s="129"/>
      <c r="G1465" s="180"/>
      <c r="H1465" s="180"/>
      <c r="I1465" s="129">
        <f>SUM(I1461:I1464)</f>
        <v>18810.599999999999</v>
      </c>
      <c r="J1465" s="129">
        <f>SUM(J1461:J1464)</f>
        <v>16937.03</v>
      </c>
      <c r="K1465" s="130">
        <f>SUM(K1461:K1464)</f>
        <v>1097</v>
      </c>
      <c r="L1465" s="80">
        <f>ROUND(SUM(L1461:L1464),2)</f>
        <v>125302011.31999999</v>
      </c>
      <c r="M1465" s="80">
        <f>ROUND(SUM(M1461:M1464),2)</f>
        <v>0</v>
      </c>
      <c r="N1465" s="80">
        <f>ROUND(SUM(N1461:N1464),2)</f>
        <v>12108777.460000001</v>
      </c>
      <c r="O1465" s="80">
        <f>ROUND(SUM(O1461:O1464),2)</f>
        <v>5658373.2000000002</v>
      </c>
      <c r="P1465" s="80">
        <f>ROUND(SUM(P1461:P1464),2)</f>
        <v>107534860.66</v>
      </c>
      <c r="Q1465" s="48">
        <f t="shared" si="265"/>
        <v>7398.110018108252</v>
      </c>
      <c r="R1465" s="48"/>
      <c r="S1465" s="181"/>
    </row>
    <row r="1466" spans="1:32" s="3" customFormat="1" hidden="1" x14ac:dyDescent="0.25">
      <c r="A1466" s="40"/>
      <c r="B1466" s="50" t="s">
        <v>330</v>
      </c>
      <c r="C1466" s="52"/>
      <c r="D1466" s="40"/>
      <c r="E1466" s="41"/>
      <c r="F1466" s="40"/>
      <c r="G1466" s="40"/>
      <c r="H1466" s="40"/>
      <c r="I1466" s="40"/>
      <c r="J1466" s="40"/>
      <c r="K1466" s="40"/>
      <c r="L1466" s="49"/>
      <c r="M1466" s="49"/>
      <c r="N1466" s="49"/>
      <c r="O1466" s="49"/>
      <c r="P1466" s="49"/>
      <c r="Q1466" s="49"/>
      <c r="R1466" s="49"/>
      <c r="S1466" s="40"/>
    </row>
    <row r="1467" spans="1:32" s="3" customFormat="1" hidden="1" x14ac:dyDescent="0.25">
      <c r="A1467" s="40">
        <v>197</v>
      </c>
      <c r="B1467" s="171" t="s">
        <v>131</v>
      </c>
      <c r="C1467" s="121" t="s">
        <v>1463</v>
      </c>
      <c r="D1467" s="40">
        <v>0</v>
      </c>
      <c r="E1467" s="59" t="s">
        <v>1514</v>
      </c>
      <c r="F1467" s="121" t="s">
        <v>66</v>
      </c>
      <c r="G1467" s="121" t="s">
        <v>1457</v>
      </c>
      <c r="H1467" s="121" t="s">
        <v>1461</v>
      </c>
      <c r="I1467" s="122">
        <v>6763.4</v>
      </c>
      <c r="J1467" s="122">
        <v>5813.1</v>
      </c>
      <c r="K1467" s="121">
        <v>272</v>
      </c>
      <c r="L1467" s="49">
        <v>9205422.9800000004</v>
      </c>
      <c r="M1467" s="49">
        <v>0</v>
      </c>
      <c r="N1467" s="49">
        <v>0</v>
      </c>
      <c r="O1467" s="49">
        <v>78246.100000000006</v>
      </c>
      <c r="P1467" s="49">
        <f t="shared" ref="P1467:P1482" si="266">L1467-(M1467+N1467+O1467)</f>
        <v>9127176.8800000008</v>
      </c>
      <c r="Q1467" s="49">
        <f>L1467/J1467</f>
        <v>1583.5652199342862</v>
      </c>
      <c r="R1467" s="49">
        <v>20727.88</v>
      </c>
      <c r="S1467" s="62">
        <v>43830</v>
      </c>
    </row>
    <row r="1468" spans="1:32" s="3" customFormat="1" hidden="1" x14ac:dyDescent="0.25">
      <c r="A1468" s="40">
        <v>198</v>
      </c>
      <c r="B1468" s="171" t="s">
        <v>1395</v>
      </c>
      <c r="C1468" s="121" t="s">
        <v>1455</v>
      </c>
      <c r="D1468" s="40">
        <v>0</v>
      </c>
      <c r="E1468" s="59" t="s">
        <v>1514</v>
      </c>
      <c r="F1468" s="121" t="s">
        <v>66</v>
      </c>
      <c r="G1468" s="121" t="s">
        <v>1457</v>
      </c>
      <c r="H1468" s="121">
        <v>1</v>
      </c>
      <c r="I1468" s="122">
        <v>6651.5</v>
      </c>
      <c r="J1468" s="122">
        <v>5733.7</v>
      </c>
      <c r="K1468" s="121">
        <v>271</v>
      </c>
      <c r="L1468" s="49">
        <v>3328614.58</v>
      </c>
      <c r="M1468" s="49">
        <v>0</v>
      </c>
      <c r="N1468" s="49">
        <v>0</v>
      </c>
      <c r="O1468" s="49">
        <v>28293.22</v>
      </c>
      <c r="P1468" s="49">
        <f t="shared" si="266"/>
        <v>3300321.36</v>
      </c>
      <c r="Q1468" s="49">
        <f>L1468/J1468</f>
        <v>580.53518321502702</v>
      </c>
      <c r="R1468" s="49">
        <v>20727.88</v>
      </c>
      <c r="S1468" s="62">
        <v>43830</v>
      </c>
    </row>
    <row r="1469" spans="1:32" s="3" customFormat="1" hidden="1" x14ac:dyDescent="0.25">
      <c r="A1469" s="40">
        <v>199</v>
      </c>
      <c r="B1469" s="171" t="s">
        <v>649</v>
      </c>
      <c r="C1469" s="121" t="s">
        <v>1459</v>
      </c>
      <c r="D1469" s="40">
        <v>0</v>
      </c>
      <c r="E1469" s="59" t="s">
        <v>1514</v>
      </c>
      <c r="F1469" s="121" t="s">
        <v>28</v>
      </c>
      <c r="G1469" s="121" t="s">
        <v>1457</v>
      </c>
      <c r="H1469" s="121">
        <v>3</v>
      </c>
      <c r="I1469" s="122">
        <v>3673.8</v>
      </c>
      <c r="J1469" s="122">
        <v>3673.8</v>
      </c>
      <c r="K1469" s="121">
        <v>75</v>
      </c>
      <c r="L1469" s="49">
        <v>9205422.9800000004</v>
      </c>
      <c r="M1469" s="49">
        <v>0</v>
      </c>
      <c r="N1469" s="49">
        <v>0</v>
      </c>
      <c r="O1469" s="49">
        <v>78246.100000000006</v>
      </c>
      <c r="P1469" s="49">
        <f t="shared" si="266"/>
        <v>9127176.8800000008</v>
      </c>
      <c r="Q1469" s="49">
        <f>L1469/J1469</f>
        <v>2505.6951875442323</v>
      </c>
      <c r="R1469" s="49">
        <v>20723.82</v>
      </c>
      <c r="S1469" s="62">
        <v>43830</v>
      </c>
    </row>
    <row r="1470" spans="1:32" s="199" customFormat="1" hidden="1" x14ac:dyDescent="0.25">
      <c r="A1470" s="40">
        <v>200</v>
      </c>
      <c r="B1470" s="57" t="s">
        <v>868</v>
      </c>
      <c r="C1470" s="58">
        <v>1983</v>
      </c>
      <c r="D1470" s="40">
        <v>0</v>
      </c>
      <c r="E1470" s="59" t="s">
        <v>1514</v>
      </c>
      <c r="F1470" s="1" t="s">
        <v>66</v>
      </c>
      <c r="G1470" s="40">
        <v>5</v>
      </c>
      <c r="H1470" s="40">
        <v>4</v>
      </c>
      <c r="I1470" s="60">
        <v>4488</v>
      </c>
      <c r="J1470" s="60">
        <v>3313.2</v>
      </c>
      <c r="K1470" s="61">
        <v>223</v>
      </c>
      <c r="L1470" s="49">
        <v>18864374.850000001</v>
      </c>
      <c r="M1470" s="49">
        <v>0</v>
      </c>
      <c r="N1470" s="49">
        <v>0</v>
      </c>
      <c r="O1470" s="49">
        <v>160347.19</v>
      </c>
      <c r="P1470" s="49">
        <f t="shared" si="266"/>
        <v>18704027.66</v>
      </c>
      <c r="Q1470" s="49">
        <v>5682.8527405529394</v>
      </c>
      <c r="R1470" s="49">
        <v>18763.55</v>
      </c>
      <c r="S1470" s="62">
        <v>43830</v>
      </c>
    </row>
    <row r="1471" spans="1:32" s="199" customFormat="1" hidden="1" x14ac:dyDescent="0.25">
      <c r="A1471" s="40">
        <v>201</v>
      </c>
      <c r="B1471" s="57" t="s">
        <v>974</v>
      </c>
      <c r="C1471" s="58">
        <v>1985</v>
      </c>
      <c r="D1471" s="40">
        <v>0</v>
      </c>
      <c r="E1471" s="59" t="s">
        <v>1514</v>
      </c>
      <c r="F1471" s="1" t="s">
        <v>66</v>
      </c>
      <c r="G1471" s="40">
        <v>5</v>
      </c>
      <c r="H1471" s="40">
        <v>4</v>
      </c>
      <c r="I1471" s="60">
        <v>4383</v>
      </c>
      <c r="J1471" s="60">
        <v>3329.4</v>
      </c>
      <c r="K1471" s="61">
        <v>217</v>
      </c>
      <c r="L1471" s="49">
        <v>26120702.550000001</v>
      </c>
      <c r="M1471" s="49">
        <v>0</v>
      </c>
      <c r="N1471" s="49">
        <v>0</v>
      </c>
      <c r="O1471" s="49">
        <v>222025.97</v>
      </c>
      <c r="P1471" s="49">
        <f t="shared" si="266"/>
        <v>25898676.580000002</v>
      </c>
      <c r="Q1471" s="49">
        <v>6630.1640055265207</v>
      </c>
      <c r="R1471" s="49">
        <v>18763.55</v>
      </c>
      <c r="S1471" s="62">
        <v>43830</v>
      </c>
    </row>
    <row r="1472" spans="1:32" s="199" customFormat="1" hidden="1" x14ac:dyDescent="0.25">
      <c r="A1472" s="40">
        <v>202</v>
      </c>
      <c r="B1472" s="57" t="s">
        <v>975</v>
      </c>
      <c r="C1472" s="58">
        <v>1985</v>
      </c>
      <c r="D1472" s="40">
        <v>0</v>
      </c>
      <c r="E1472" s="59" t="s">
        <v>1514</v>
      </c>
      <c r="F1472" s="1" t="s">
        <v>66</v>
      </c>
      <c r="G1472" s="40">
        <v>5</v>
      </c>
      <c r="H1472" s="40">
        <v>4</v>
      </c>
      <c r="I1472" s="60">
        <v>4483.1000000000004</v>
      </c>
      <c r="J1472" s="60">
        <v>3306.3</v>
      </c>
      <c r="K1472" s="61">
        <v>186</v>
      </c>
      <c r="L1472" s="49">
        <v>28497308.16</v>
      </c>
      <c r="M1472" s="49">
        <v>0</v>
      </c>
      <c r="N1472" s="49">
        <f>ROUND(L1472*10%,2)</f>
        <v>2849730.82</v>
      </c>
      <c r="O1472" s="49">
        <v>242227.12</v>
      </c>
      <c r="P1472" s="49">
        <f t="shared" si="266"/>
        <v>25405350.219999999</v>
      </c>
      <c r="Q1472" s="49">
        <v>7446.8700874088854</v>
      </c>
      <c r="R1472" s="49">
        <v>18763.55</v>
      </c>
      <c r="S1472" s="62">
        <v>43830</v>
      </c>
    </row>
    <row r="1473" spans="1:32" s="199" customFormat="1" hidden="1" x14ac:dyDescent="0.25">
      <c r="A1473" s="40">
        <v>203</v>
      </c>
      <c r="B1473" s="171" t="s">
        <v>1396</v>
      </c>
      <c r="C1473" s="121" t="s">
        <v>1469</v>
      </c>
      <c r="D1473" s="40">
        <v>0</v>
      </c>
      <c r="E1473" s="59" t="s">
        <v>1514</v>
      </c>
      <c r="F1473" s="121" t="s">
        <v>66</v>
      </c>
      <c r="G1473" s="121" t="s">
        <v>1457</v>
      </c>
      <c r="H1473" s="121" t="s">
        <v>1466</v>
      </c>
      <c r="I1473" s="122">
        <v>13017.7</v>
      </c>
      <c r="J1473" s="122">
        <v>11291.8</v>
      </c>
      <c r="K1473" s="121">
        <v>567</v>
      </c>
      <c r="L1473" s="49">
        <v>15342371.640000001</v>
      </c>
      <c r="M1473" s="49">
        <v>0</v>
      </c>
      <c r="N1473" s="49">
        <v>0</v>
      </c>
      <c r="O1473" s="49">
        <v>130410.16</v>
      </c>
      <c r="P1473" s="49">
        <f t="shared" si="266"/>
        <v>15211961.48</v>
      </c>
      <c r="Q1473" s="49">
        <f t="shared" ref="Q1473:Q1483" si="267">L1473/J1473</f>
        <v>1358.7179758762998</v>
      </c>
      <c r="R1473" s="49">
        <v>20727.88</v>
      </c>
      <c r="S1473" s="62">
        <v>43830</v>
      </c>
    </row>
    <row r="1474" spans="1:32" s="199" customFormat="1" hidden="1" x14ac:dyDescent="0.25">
      <c r="A1474" s="40">
        <v>204</v>
      </c>
      <c r="B1474" s="171" t="s">
        <v>1397</v>
      </c>
      <c r="C1474" s="121" t="s">
        <v>1465</v>
      </c>
      <c r="D1474" s="40">
        <v>0</v>
      </c>
      <c r="E1474" s="59" t="s">
        <v>1514</v>
      </c>
      <c r="F1474" s="121" t="s">
        <v>28</v>
      </c>
      <c r="G1474" s="121" t="s">
        <v>1457</v>
      </c>
      <c r="H1474" s="121" t="s">
        <v>1460</v>
      </c>
      <c r="I1474" s="122">
        <v>4086.4</v>
      </c>
      <c r="J1474" s="122">
        <v>3796.5</v>
      </c>
      <c r="K1474" s="121">
        <v>218</v>
      </c>
      <c r="L1474" s="49">
        <v>6657229.1600000001</v>
      </c>
      <c r="M1474" s="49">
        <v>0</v>
      </c>
      <c r="N1474" s="49">
        <v>0</v>
      </c>
      <c r="O1474" s="49">
        <v>56586.45</v>
      </c>
      <c r="P1474" s="49">
        <f t="shared" si="266"/>
        <v>6600642.71</v>
      </c>
      <c r="Q1474" s="49">
        <f t="shared" si="267"/>
        <v>1753.5174924272355</v>
      </c>
      <c r="R1474" s="49">
        <v>20723.82</v>
      </c>
      <c r="S1474" s="62">
        <v>43830</v>
      </c>
    </row>
    <row r="1475" spans="1:32" s="199" customFormat="1" hidden="1" x14ac:dyDescent="0.25">
      <c r="A1475" s="40">
        <v>205</v>
      </c>
      <c r="B1475" s="171" t="s">
        <v>1398</v>
      </c>
      <c r="C1475" s="121" t="s">
        <v>1465</v>
      </c>
      <c r="D1475" s="40">
        <v>0</v>
      </c>
      <c r="E1475" s="59" t="s">
        <v>1514</v>
      </c>
      <c r="F1475" s="121" t="s">
        <v>28</v>
      </c>
      <c r="G1475" s="121" t="s">
        <v>1457</v>
      </c>
      <c r="H1475" s="121" t="s">
        <v>1460</v>
      </c>
      <c r="I1475" s="122">
        <v>4167</v>
      </c>
      <c r="J1475" s="122">
        <v>3885.9</v>
      </c>
      <c r="K1475" s="121">
        <v>218</v>
      </c>
      <c r="L1475" s="49">
        <v>6657229.1600000001</v>
      </c>
      <c r="M1475" s="49">
        <v>0</v>
      </c>
      <c r="N1475" s="49">
        <v>0</v>
      </c>
      <c r="O1475" s="49">
        <v>56586.45</v>
      </c>
      <c r="P1475" s="49">
        <f t="shared" si="266"/>
        <v>6600642.71</v>
      </c>
      <c r="Q1475" s="49">
        <f t="shared" si="267"/>
        <v>1713.175624694408</v>
      </c>
      <c r="R1475" s="49">
        <v>20723.82</v>
      </c>
      <c r="S1475" s="62">
        <v>43830</v>
      </c>
    </row>
    <row r="1476" spans="1:32" s="199" customFormat="1" hidden="1" x14ac:dyDescent="0.25">
      <c r="A1476" s="40">
        <v>206</v>
      </c>
      <c r="B1476" s="171" t="s">
        <v>1399</v>
      </c>
      <c r="C1476" s="121" t="s">
        <v>1473</v>
      </c>
      <c r="D1476" s="40">
        <v>0</v>
      </c>
      <c r="E1476" s="59" t="s">
        <v>1514</v>
      </c>
      <c r="F1476" s="121" t="s">
        <v>66</v>
      </c>
      <c r="G1476" s="121" t="s">
        <v>1457</v>
      </c>
      <c r="H1476" s="121" t="s">
        <v>1464</v>
      </c>
      <c r="I1476" s="122">
        <v>10334.299999999999</v>
      </c>
      <c r="J1476" s="122">
        <v>8952.9</v>
      </c>
      <c r="K1476" s="121">
        <v>404</v>
      </c>
      <c r="L1476" s="49">
        <v>12273897.310000001</v>
      </c>
      <c r="M1476" s="49">
        <v>0</v>
      </c>
      <c r="N1476" s="49">
        <v>0</v>
      </c>
      <c r="O1476" s="49">
        <v>104328.13</v>
      </c>
      <c r="P1476" s="49">
        <f t="shared" si="266"/>
        <v>12169569.18</v>
      </c>
      <c r="Q1476" s="49">
        <f t="shared" si="267"/>
        <v>1370.9409587954742</v>
      </c>
      <c r="R1476" s="49">
        <v>20727.88</v>
      </c>
      <c r="S1476" s="62">
        <v>43830</v>
      </c>
    </row>
    <row r="1477" spans="1:32" s="199" customFormat="1" hidden="1" x14ac:dyDescent="0.25">
      <c r="A1477" s="40">
        <v>207</v>
      </c>
      <c r="B1477" s="171" t="s">
        <v>1400</v>
      </c>
      <c r="C1477" s="121" t="s">
        <v>1459</v>
      </c>
      <c r="D1477" s="40">
        <v>0</v>
      </c>
      <c r="E1477" s="59" t="s">
        <v>1514</v>
      </c>
      <c r="F1477" s="121" t="s">
        <v>28</v>
      </c>
      <c r="G1477" s="121" t="s">
        <v>1457</v>
      </c>
      <c r="H1477" s="121" t="s">
        <v>1470</v>
      </c>
      <c r="I1477" s="122">
        <v>14422.9</v>
      </c>
      <c r="J1477" s="122">
        <v>12147.43</v>
      </c>
      <c r="K1477" s="121">
        <v>604</v>
      </c>
      <c r="L1477" s="49">
        <v>19971687.48</v>
      </c>
      <c r="M1477" s="49">
        <v>0</v>
      </c>
      <c r="N1477" s="49">
        <f>ROUND(L1477*10%,2)</f>
        <v>1997168.75</v>
      </c>
      <c r="O1477" s="49">
        <v>169759.34</v>
      </c>
      <c r="P1477" s="49">
        <f t="shared" si="266"/>
        <v>17804759.390000001</v>
      </c>
      <c r="Q1477" s="49">
        <f t="shared" si="267"/>
        <v>1644.1080524851759</v>
      </c>
      <c r="R1477" s="49">
        <v>20723.82</v>
      </c>
      <c r="S1477" s="62">
        <v>43830</v>
      </c>
    </row>
    <row r="1478" spans="1:32" s="199" customFormat="1" hidden="1" x14ac:dyDescent="0.25">
      <c r="A1478" s="40">
        <v>208</v>
      </c>
      <c r="B1478" s="171" t="s">
        <v>1401</v>
      </c>
      <c r="C1478" s="121" t="s">
        <v>1469</v>
      </c>
      <c r="D1478" s="40">
        <v>0</v>
      </c>
      <c r="E1478" s="59" t="s">
        <v>1514</v>
      </c>
      <c r="F1478" s="121" t="s">
        <v>28</v>
      </c>
      <c r="G1478" s="121" t="s">
        <v>1457</v>
      </c>
      <c r="H1478" s="121" t="s">
        <v>1461</v>
      </c>
      <c r="I1478" s="122">
        <v>6407</v>
      </c>
      <c r="J1478" s="122">
        <v>5844.3</v>
      </c>
      <c r="K1478" s="121">
        <v>357</v>
      </c>
      <c r="L1478" s="49">
        <v>9985843.7400000002</v>
      </c>
      <c r="M1478" s="49">
        <v>0</v>
      </c>
      <c r="N1478" s="49">
        <f>ROUND(L1478*10%,2)</f>
        <v>998584.37</v>
      </c>
      <c r="O1478" s="49">
        <v>84879.67</v>
      </c>
      <c r="P1478" s="49">
        <f t="shared" si="266"/>
        <v>8902379.6999999993</v>
      </c>
      <c r="Q1478" s="49">
        <f t="shared" si="267"/>
        <v>1708.6466711154458</v>
      </c>
      <c r="R1478" s="49">
        <v>20723.82</v>
      </c>
      <c r="S1478" s="62">
        <v>43830</v>
      </c>
    </row>
    <row r="1479" spans="1:32" s="199" customFormat="1" hidden="1" x14ac:dyDescent="0.25">
      <c r="A1479" s="40">
        <v>209</v>
      </c>
      <c r="B1479" s="171" t="s">
        <v>1402</v>
      </c>
      <c r="C1479" s="121" t="s">
        <v>1465</v>
      </c>
      <c r="D1479" s="40">
        <v>0</v>
      </c>
      <c r="E1479" s="59" t="s">
        <v>1514</v>
      </c>
      <c r="F1479" s="121" t="s">
        <v>28</v>
      </c>
      <c r="G1479" s="121" t="s">
        <v>1457</v>
      </c>
      <c r="H1479" s="121" t="s">
        <v>1466</v>
      </c>
      <c r="I1479" s="122">
        <v>10438</v>
      </c>
      <c r="J1479" s="122">
        <v>9590.7999999999993</v>
      </c>
      <c r="K1479" s="121">
        <v>508</v>
      </c>
      <c r="L1479" s="122">
        <v>16643072.9</v>
      </c>
      <c r="M1479" s="49">
        <v>0</v>
      </c>
      <c r="N1479" s="49">
        <v>0</v>
      </c>
      <c r="O1479" s="49">
        <v>141466.12</v>
      </c>
      <c r="P1479" s="49">
        <f t="shared" si="266"/>
        <v>16501606.780000001</v>
      </c>
      <c r="Q1479" s="49">
        <f t="shared" si="267"/>
        <v>1735.3164386703927</v>
      </c>
      <c r="R1479" s="49">
        <v>20723.82</v>
      </c>
      <c r="S1479" s="62">
        <v>43830</v>
      </c>
    </row>
    <row r="1480" spans="1:32" s="199" customFormat="1" hidden="1" x14ac:dyDescent="0.25">
      <c r="A1480" s="40">
        <v>210</v>
      </c>
      <c r="B1480" s="171" t="s">
        <v>1403</v>
      </c>
      <c r="C1480" s="121" t="s">
        <v>1469</v>
      </c>
      <c r="D1480" s="40">
        <v>0</v>
      </c>
      <c r="E1480" s="59" t="s">
        <v>1514</v>
      </c>
      <c r="F1480" s="121" t="s">
        <v>28</v>
      </c>
      <c r="G1480" s="121" t="s">
        <v>1457</v>
      </c>
      <c r="H1480" s="121" t="s">
        <v>1466</v>
      </c>
      <c r="I1480" s="122">
        <v>10674.1</v>
      </c>
      <c r="J1480" s="122">
        <v>9648.6</v>
      </c>
      <c r="K1480" s="121">
        <v>534</v>
      </c>
      <c r="L1480" s="49">
        <v>16643072.9</v>
      </c>
      <c r="M1480" s="49">
        <v>0</v>
      </c>
      <c r="N1480" s="49">
        <v>0</v>
      </c>
      <c r="O1480" s="49">
        <v>141466.12</v>
      </c>
      <c r="P1480" s="49">
        <f t="shared" si="266"/>
        <v>16501606.780000001</v>
      </c>
      <c r="Q1480" s="49">
        <f t="shared" si="267"/>
        <v>1724.921014447692</v>
      </c>
      <c r="R1480" s="49">
        <v>20723.82</v>
      </c>
      <c r="S1480" s="62">
        <v>43830</v>
      </c>
    </row>
    <row r="1481" spans="1:32" s="199" customFormat="1" hidden="1" x14ac:dyDescent="0.25">
      <c r="A1481" s="40">
        <v>211</v>
      </c>
      <c r="B1481" s="171" t="s">
        <v>1404</v>
      </c>
      <c r="C1481" s="121" t="s">
        <v>1465</v>
      </c>
      <c r="D1481" s="40">
        <v>0</v>
      </c>
      <c r="E1481" s="59" t="s">
        <v>1514</v>
      </c>
      <c r="F1481" s="121" t="s">
        <v>28</v>
      </c>
      <c r="G1481" s="121" t="s">
        <v>1457</v>
      </c>
      <c r="H1481" s="121" t="s">
        <v>1466</v>
      </c>
      <c r="I1481" s="122">
        <v>12199.5</v>
      </c>
      <c r="J1481" s="122">
        <v>9710.2000000000007</v>
      </c>
      <c r="K1481" s="121">
        <v>535</v>
      </c>
      <c r="L1481" s="49">
        <v>16643072.9</v>
      </c>
      <c r="M1481" s="49">
        <v>0</v>
      </c>
      <c r="N1481" s="49">
        <f>ROUND(L1481*10%,2)</f>
        <v>1664307.29</v>
      </c>
      <c r="O1481" s="49">
        <v>141466.12</v>
      </c>
      <c r="P1481" s="49">
        <f t="shared" si="266"/>
        <v>14837299.49</v>
      </c>
      <c r="Q1481" s="49">
        <f t="shared" si="267"/>
        <v>1713.9783835554365</v>
      </c>
      <c r="R1481" s="49">
        <v>20723.82</v>
      </c>
      <c r="S1481" s="62">
        <v>43830</v>
      </c>
    </row>
    <row r="1482" spans="1:32" s="199" customFormat="1" hidden="1" x14ac:dyDescent="0.25">
      <c r="A1482" s="40">
        <v>212</v>
      </c>
      <c r="B1482" s="171" t="s">
        <v>1405</v>
      </c>
      <c r="C1482" s="121" t="s">
        <v>1465</v>
      </c>
      <c r="D1482" s="40">
        <v>0</v>
      </c>
      <c r="E1482" s="59" t="s">
        <v>1514</v>
      </c>
      <c r="F1482" s="121" t="s">
        <v>28</v>
      </c>
      <c r="G1482" s="121" t="s">
        <v>1457</v>
      </c>
      <c r="H1482" s="121" t="s">
        <v>1464</v>
      </c>
      <c r="I1482" s="122">
        <v>10003.799999999999</v>
      </c>
      <c r="J1482" s="122">
        <v>7805.9</v>
      </c>
      <c r="K1482" s="121">
        <v>485</v>
      </c>
      <c r="L1482" s="49">
        <v>13314458.32</v>
      </c>
      <c r="M1482" s="49">
        <v>0</v>
      </c>
      <c r="N1482" s="49">
        <v>0</v>
      </c>
      <c r="O1482" s="49">
        <v>113172.9</v>
      </c>
      <c r="P1482" s="49">
        <f t="shared" si="266"/>
        <v>13201285.42</v>
      </c>
      <c r="Q1482" s="49">
        <f t="shared" si="267"/>
        <v>1705.6916332517712</v>
      </c>
      <c r="R1482" s="49">
        <v>20723.82</v>
      </c>
      <c r="S1482" s="62">
        <v>43830</v>
      </c>
    </row>
    <row r="1483" spans="1:32" s="3" customFormat="1" hidden="1" x14ac:dyDescent="0.25">
      <c r="A1483" s="40"/>
      <c r="B1483" s="50" t="s">
        <v>335</v>
      </c>
      <c r="C1483" s="52"/>
      <c r="D1483" s="182"/>
      <c r="E1483" s="183"/>
      <c r="F1483" s="182"/>
      <c r="G1483" s="182"/>
      <c r="H1483" s="182"/>
      <c r="I1483" s="184">
        <f>SUM(I1467:I1482)</f>
        <v>126193.5</v>
      </c>
      <c r="J1483" s="184">
        <f t="shared" ref="J1483:K1483" si="268">SUM(J1467:J1482)</f>
        <v>107843.83</v>
      </c>
      <c r="K1483" s="140">
        <f t="shared" si="268"/>
        <v>5674</v>
      </c>
      <c r="L1483" s="184">
        <f>SUM(L1467:L1482)</f>
        <v>229353781.60999998</v>
      </c>
      <c r="M1483" s="184">
        <f t="shared" ref="M1483:P1483" si="269">SUM(M1467:M1482)</f>
        <v>0</v>
      </c>
      <c r="N1483" s="184">
        <f t="shared" si="269"/>
        <v>7509791.2300000004</v>
      </c>
      <c r="O1483" s="184">
        <f t="shared" si="269"/>
        <v>1949507.1600000001</v>
      </c>
      <c r="P1483" s="184">
        <f t="shared" si="269"/>
        <v>219894483.22</v>
      </c>
      <c r="Q1483" s="48">
        <f t="shared" si="267"/>
        <v>2126.7214045532319</v>
      </c>
      <c r="R1483" s="184"/>
      <c r="S1483" s="40"/>
    </row>
    <row r="1484" spans="1:32" s="3" customFormat="1" hidden="1" x14ac:dyDescent="0.25">
      <c r="A1484" s="40"/>
      <c r="B1484" s="50" t="s">
        <v>336</v>
      </c>
      <c r="C1484" s="52"/>
      <c r="D1484" s="40"/>
      <c r="E1484" s="41"/>
      <c r="F1484" s="40"/>
      <c r="G1484" s="40"/>
      <c r="H1484" s="40"/>
      <c r="I1484" s="40"/>
      <c r="J1484" s="40"/>
      <c r="K1484" s="40"/>
      <c r="L1484" s="49"/>
      <c r="M1484" s="49"/>
      <c r="N1484" s="49"/>
      <c r="O1484" s="49"/>
      <c r="P1484" s="49"/>
      <c r="Q1484" s="49"/>
      <c r="R1484" s="49"/>
      <c r="S1484" s="40"/>
    </row>
    <row r="1485" spans="1:32" s="142" customFormat="1" hidden="1" x14ac:dyDescent="0.25">
      <c r="A1485" s="40">
        <v>213</v>
      </c>
      <c r="B1485" s="185" t="s">
        <v>1406</v>
      </c>
      <c r="C1485" s="121" t="s">
        <v>1459</v>
      </c>
      <c r="D1485" s="40">
        <v>0</v>
      </c>
      <c r="E1485" s="41" t="s">
        <v>1516</v>
      </c>
      <c r="F1485" s="121" t="s">
        <v>66</v>
      </c>
      <c r="G1485" s="121" t="s">
        <v>1457</v>
      </c>
      <c r="H1485" s="121" t="s">
        <v>1466</v>
      </c>
      <c r="I1485" s="122">
        <v>14339.1</v>
      </c>
      <c r="J1485" s="122">
        <v>11237.5</v>
      </c>
      <c r="K1485" s="121">
        <v>404</v>
      </c>
      <c r="L1485" s="39">
        <v>15279836.609999999</v>
      </c>
      <c r="M1485" s="49">
        <v>0</v>
      </c>
      <c r="N1485" s="49">
        <v>0</v>
      </c>
      <c r="O1485" s="49">
        <v>0</v>
      </c>
      <c r="P1485" s="49">
        <f t="shared" ref="P1485:P1515" si="270">L1485-(M1485+N1485+O1485)</f>
        <v>15279836.609999999</v>
      </c>
      <c r="Q1485" s="49">
        <f t="shared" ref="Q1485:Q1516" si="271">L1485/J1485</f>
        <v>1359.7184969966629</v>
      </c>
      <c r="R1485" s="49">
        <v>20727.88</v>
      </c>
      <c r="S1485" s="62">
        <v>43830</v>
      </c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</row>
    <row r="1486" spans="1:32" s="3" customFormat="1" hidden="1" x14ac:dyDescent="0.25">
      <c r="A1486" s="40">
        <v>214</v>
      </c>
      <c r="B1486" s="147" t="s">
        <v>1407</v>
      </c>
      <c r="C1486" s="121" t="s">
        <v>1455</v>
      </c>
      <c r="D1486" s="40">
        <v>0</v>
      </c>
      <c r="E1486" s="59" t="s">
        <v>1514</v>
      </c>
      <c r="F1486" s="121" t="s">
        <v>66</v>
      </c>
      <c r="G1486" s="121" t="s">
        <v>1457</v>
      </c>
      <c r="H1486" s="121" t="s">
        <v>1460</v>
      </c>
      <c r="I1486" s="122">
        <v>4716.1000000000004</v>
      </c>
      <c r="J1486" s="122">
        <v>4009</v>
      </c>
      <c r="K1486" s="121">
        <v>195</v>
      </c>
      <c r="L1486" s="39">
        <v>5876545.4400000004</v>
      </c>
      <c r="M1486" s="49">
        <v>0</v>
      </c>
      <c r="N1486" s="49">
        <v>0</v>
      </c>
      <c r="O1486" s="49">
        <v>0</v>
      </c>
      <c r="P1486" s="49">
        <f t="shared" si="270"/>
        <v>5876545.4400000004</v>
      </c>
      <c r="Q1486" s="49">
        <f t="shared" si="271"/>
        <v>1465.838223996009</v>
      </c>
      <c r="R1486" s="49">
        <v>20727.88</v>
      </c>
      <c r="S1486" s="62">
        <v>43830</v>
      </c>
    </row>
    <row r="1487" spans="1:32" s="3" customFormat="1" hidden="1" x14ac:dyDescent="0.25">
      <c r="A1487" s="40">
        <v>215</v>
      </c>
      <c r="B1487" s="147" t="s">
        <v>1408</v>
      </c>
      <c r="C1487" s="121" t="s">
        <v>1463</v>
      </c>
      <c r="D1487" s="40">
        <v>0</v>
      </c>
      <c r="E1487" s="59" t="s">
        <v>1514</v>
      </c>
      <c r="F1487" s="121" t="s">
        <v>66</v>
      </c>
      <c r="G1487" s="121" t="s">
        <v>1457</v>
      </c>
      <c r="H1487" s="121" t="s">
        <v>1460</v>
      </c>
      <c r="I1487" s="122">
        <v>4894</v>
      </c>
      <c r="J1487" s="122">
        <v>4084.1</v>
      </c>
      <c r="K1487" s="121">
        <v>169</v>
      </c>
      <c r="L1487" s="39">
        <v>5876780.2599999998</v>
      </c>
      <c r="M1487" s="49">
        <v>0</v>
      </c>
      <c r="N1487" s="49">
        <v>0</v>
      </c>
      <c r="O1487" s="49">
        <v>0</v>
      </c>
      <c r="P1487" s="49">
        <f t="shared" si="270"/>
        <v>5876780.2599999998</v>
      </c>
      <c r="Q1487" s="49">
        <f t="shared" si="271"/>
        <v>1438.9413236698415</v>
      </c>
      <c r="R1487" s="49">
        <v>20727.88</v>
      </c>
      <c r="S1487" s="62">
        <v>43830</v>
      </c>
    </row>
    <row r="1488" spans="1:32" s="3" customFormat="1" hidden="1" x14ac:dyDescent="0.25">
      <c r="A1488" s="40">
        <v>216</v>
      </c>
      <c r="B1488" s="147" t="s">
        <v>1409</v>
      </c>
      <c r="C1488" s="121" t="s">
        <v>1463</v>
      </c>
      <c r="D1488" s="40">
        <v>0</v>
      </c>
      <c r="E1488" s="59" t="s">
        <v>1514</v>
      </c>
      <c r="F1488" s="121" t="s">
        <v>66</v>
      </c>
      <c r="G1488" s="121" t="s">
        <v>1457</v>
      </c>
      <c r="H1488" s="121" t="s">
        <v>1474</v>
      </c>
      <c r="I1488" s="122">
        <v>18462</v>
      </c>
      <c r="J1488" s="122">
        <v>15704.1</v>
      </c>
      <c r="K1488" s="121">
        <v>736</v>
      </c>
      <c r="L1488" s="39">
        <v>20480805.57</v>
      </c>
      <c r="M1488" s="49">
        <v>0</v>
      </c>
      <c r="N1488" s="49">
        <v>0</v>
      </c>
      <c r="O1488" s="49">
        <v>0</v>
      </c>
      <c r="P1488" s="49">
        <f t="shared" si="270"/>
        <v>20480805.57</v>
      </c>
      <c r="Q1488" s="49">
        <f t="shared" si="271"/>
        <v>1304.1693296655014</v>
      </c>
      <c r="R1488" s="49">
        <v>20727.88</v>
      </c>
      <c r="S1488" s="62">
        <v>43830</v>
      </c>
    </row>
    <row r="1489" spans="1:32" s="142" customFormat="1" hidden="1" x14ac:dyDescent="0.25">
      <c r="A1489" s="40">
        <v>217</v>
      </c>
      <c r="B1489" s="147" t="s">
        <v>1410</v>
      </c>
      <c r="C1489" s="121" t="s">
        <v>1462</v>
      </c>
      <c r="D1489" s="40">
        <v>0</v>
      </c>
      <c r="E1489" s="41" t="s">
        <v>1516</v>
      </c>
      <c r="F1489" s="121" t="s">
        <v>66</v>
      </c>
      <c r="G1489" s="121" t="s">
        <v>1457</v>
      </c>
      <c r="H1489" s="121" t="s">
        <v>1474</v>
      </c>
      <c r="I1489" s="122">
        <v>18451</v>
      </c>
      <c r="J1489" s="122">
        <v>15785.9</v>
      </c>
      <c r="K1489" s="121">
        <v>794</v>
      </c>
      <c r="L1489" s="39">
        <v>21391771.25</v>
      </c>
      <c r="M1489" s="49">
        <v>0</v>
      </c>
      <c r="N1489" s="49">
        <v>0</v>
      </c>
      <c r="O1489" s="49">
        <v>0</v>
      </c>
      <c r="P1489" s="49">
        <f t="shared" si="270"/>
        <v>21391771.25</v>
      </c>
      <c r="Q1489" s="49">
        <f t="shared" si="271"/>
        <v>1355.1188877415923</v>
      </c>
      <c r="R1489" s="49">
        <v>20727.88</v>
      </c>
      <c r="S1489" s="62">
        <v>43830</v>
      </c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</row>
    <row r="1490" spans="1:32" s="3" customFormat="1" hidden="1" x14ac:dyDescent="0.25">
      <c r="A1490" s="40">
        <v>218</v>
      </c>
      <c r="B1490" s="147" t="s">
        <v>1411</v>
      </c>
      <c r="C1490" s="121" t="s">
        <v>1462</v>
      </c>
      <c r="D1490" s="40">
        <v>0</v>
      </c>
      <c r="E1490" s="59" t="s">
        <v>1514</v>
      </c>
      <c r="F1490" s="121" t="s">
        <v>66</v>
      </c>
      <c r="G1490" s="121" t="s">
        <v>1457</v>
      </c>
      <c r="H1490" s="121" t="s">
        <v>1457</v>
      </c>
      <c r="I1490" s="122">
        <v>21038.2</v>
      </c>
      <c r="J1490" s="122">
        <v>17866.599999999999</v>
      </c>
      <c r="K1490" s="121">
        <v>863</v>
      </c>
      <c r="L1490" s="39">
        <v>23398384.039999999</v>
      </c>
      <c r="M1490" s="49">
        <v>0</v>
      </c>
      <c r="N1490" s="49">
        <v>0</v>
      </c>
      <c r="O1490" s="49">
        <v>0</v>
      </c>
      <c r="P1490" s="49">
        <f t="shared" si="270"/>
        <v>23398384.039999999</v>
      </c>
      <c r="Q1490" s="49">
        <f t="shared" si="271"/>
        <v>1309.6159336415435</v>
      </c>
      <c r="R1490" s="49">
        <v>20727.88</v>
      </c>
      <c r="S1490" s="62">
        <v>43830</v>
      </c>
    </row>
    <row r="1491" spans="1:32" s="3" customFormat="1" hidden="1" x14ac:dyDescent="0.25">
      <c r="A1491" s="40">
        <v>219</v>
      </c>
      <c r="B1491" s="147" t="s">
        <v>1412</v>
      </c>
      <c r="C1491" s="121" t="s">
        <v>1462</v>
      </c>
      <c r="D1491" s="40">
        <v>0</v>
      </c>
      <c r="E1491" s="59" t="s">
        <v>1514</v>
      </c>
      <c r="F1491" s="121" t="s">
        <v>66</v>
      </c>
      <c r="G1491" s="121" t="s">
        <v>1457</v>
      </c>
      <c r="H1491" s="121" t="s">
        <v>1458</v>
      </c>
      <c r="I1491" s="122">
        <v>6355.5</v>
      </c>
      <c r="J1491" s="122">
        <v>4794.8999999999996</v>
      </c>
      <c r="K1491" s="121">
        <v>299</v>
      </c>
      <c r="L1491" s="39">
        <v>5879357.3799999999</v>
      </c>
      <c r="M1491" s="49">
        <v>0</v>
      </c>
      <c r="N1491" s="49">
        <v>0</v>
      </c>
      <c r="O1491" s="49">
        <v>0</v>
      </c>
      <c r="P1491" s="49">
        <f t="shared" si="270"/>
        <v>5879357.3799999999</v>
      </c>
      <c r="Q1491" s="49">
        <f t="shared" si="271"/>
        <v>1226.1689253164823</v>
      </c>
      <c r="R1491" s="49">
        <v>20727.88</v>
      </c>
      <c r="S1491" s="62">
        <v>43830</v>
      </c>
    </row>
    <row r="1492" spans="1:32" s="3" customFormat="1" hidden="1" x14ac:dyDescent="0.25">
      <c r="A1492" s="40">
        <v>220</v>
      </c>
      <c r="B1492" s="147" t="s">
        <v>1413</v>
      </c>
      <c r="C1492" s="121" t="s">
        <v>1465</v>
      </c>
      <c r="D1492" s="40">
        <v>0</v>
      </c>
      <c r="E1492" s="59" t="s">
        <v>1514</v>
      </c>
      <c r="F1492" s="121" t="s">
        <v>66</v>
      </c>
      <c r="G1492" s="121" t="s">
        <v>1457</v>
      </c>
      <c r="H1492" s="121" t="s">
        <v>1458</v>
      </c>
      <c r="I1492" s="122">
        <v>6610</v>
      </c>
      <c r="J1492" s="122">
        <v>4782.5</v>
      </c>
      <c r="K1492" s="121">
        <v>349</v>
      </c>
      <c r="L1492" s="39">
        <v>5879128.46</v>
      </c>
      <c r="M1492" s="49">
        <v>0</v>
      </c>
      <c r="N1492" s="49">
        <v>0</v>
      </c>
      <c r="O1492" s="49">
        <v>0</v>
      </c>
      <c r="P1492" s="49">
        <f t="shared" si="270"/>
        <v>5879128.46</v>
      </c>
      <c r="Q1492" s="49">
        <f t="shared" si="271"/>
        <v>1229.3002530057502</v>
      </c>
      <c r="R1492" s="49">
        <v>20727.88</v>
      </c>
      <c r="S1492" s="62">
        <v>43830</v>
      </c>
    </row>
    <row r="1493" spans="1:32" s="3" customFormat="1" hidden="1" x14ac:dyDescent="0.25">
      <c r="A1493" s="40">
        <v>221</v>
      </c>
      <c r="B1493" s="147" t="s">
        <v>1414</v>
      </c>
      <c r="C1493" s="121" t="s">
        <v>1462</v>
      </c>
      <c r="D1493" s="40">
        <v>0</v>
      </c>
      <c r="E1493" s="59" t="s">
        <v>1514</v>
      </c>
      <c r="F1493" s="121" t="s">
        <v>66</v>
      </c>
      <c r="G1493" s="121" t="s">
        <v>1457</v>
      </c>
      <c r="H1493" s="121" t="s">
        <v>1458</v>
      </c>
      <c r="I1493" s="122">
        <v>6704.4</v>
      </c>
      <c r="J1493" s="122">
        <v>4800.8</v>
      </c>
      <c r="K1493" s="121">
        <v>280</v>
      </c>
      <c r="L1493" s="39">
        <v>5879311.3600000003</v>
      </c>
      <c r="M1493" s="49">
        <v>0</v>
      </c>
      <c r="N1493" s="49">
        <v>0</v>
      </c>
      <c r="O1493" s="49">
        <v>0</v>
      </c>
      <c r="P1493" s="49">
        <f t="shared" si="270"/>
        <v>5879311.3600000003</v>
      </c>
      <c r="Q1493" s="49">
        <f t="shared" si="271"/>
        <v>1224.6524245959008</v>
      </c>
      <c r="R1493" s="49">
        <v>20727.88</v>
      </c>
      <c r="S1493" s="62">
        <v>43830</v>
      </c>
    </row>
    <row r="1494" spans="1:32" s="3" customFormat="1" hidden="1" x14ac:dyDescent="0.25">
      <c r="A1494" s="40">
        <v>222</v>
      </c>
      <c r="B1494" s="57" t="s">
        <v>1299</v>
      </c>
      <c r="C1494" s="121" t="s">
        <v>1455</v>
      </c>
      <c r="D1494" s="40">
        <v>0</v>
      </c>
      <c r="E1494" s="59" t="s">
        <v>1514</v>
      </c>
      <c r="F1494" s="121" t="s">
        <v>28</v>
      </c>
      <c r="G1494" s="121" t="s">
        <v>1457</v>
      </c>
      <c r="H1494" s="121" t="s">
        <v>1475</v>
      </c>
      <c r="I1494" s="122">
        <v>25753.9</v>
      </c>
      <c r="J1494" s="122">
        <v>21913.8</v>
      </c>
      <c r="K1494" s="121">
        <v>867</v>
      </c>
      <c r="L1494" s="39">
        <v>12880297.539999999</v>
      </c>
      <c r="M1494" s="49">
        <v>0</v>
      </c>
      <c r="N1494" s="49">
        <v>0</v>
      </c>
      <c r="O1494" s="49">
        <v>0</v>
      </c>
      <c r="P1494" s="49">
        <f t="shared" si="270"/>
        <v>12880297.539999999</v>
      </c>
      <c r="Q1494" s="49">
        <f t="shared" si="271"/>
        <v>587.7710638958099</v>
      </c>
      <c r="R1494" s="49">
        <v>20723.82</v>
      </c>
      <c r="S1494" s="62">
        <v>43830</v>
      </c>
    </row>
    <row r="1495" spans="1:32" s="199" customFormat="1" hidden="1" x14ac:dyDescent="0.25">
      <c r="A1495" s="40">
        <v>223</v>
      </c>
      <c r="B1495" s="57" t="s">
        <v>976</v>
      </c>
      <c r="C1495" s="58">
        <v>1980</v>
      </c>
      <c r="D1495" s="40">
        <v>0</v>
      </c>
      <c r="E1495" s="59" t="s">
        <v>1514</v>
      </c>
      <c r="F1495" s="124" t="s">
        <v>66</v>
      </c>
      <c r="G1495" s="40">
        <v>5</v>
      </c>
      <c r="H1495" s="40">
        <v>6</v>
      </c>
      <c r="I1495" s="60">
        <v>6804.6</v>
      </c>
      <c r="J1495" s="60">
        <v>4089.4</v>
      </c>
      <c r="K1495" s="61">
        <v>220</v>
      </c>
      <c r="L1495" s="1">
        <v>8096336.2300000004</v>
      </c>
      <c r="M1495" s="49">
        <v>0</v>
      </c>
      <c r="N1495" s="49">
        <v>0</v>
      </c>
      <c r="O1495" s="49">
        <v>0</v>
      </c>
      <c r="P1495" s="49">
        <f t="shared" si="270"/>
        <v>8096336.2300000004</v>
      </c>
      <c r="Q1495" s="49">
        <f t="shared" si="271"/>
        <v>1979.8347508191912</v>
      </c>
      <c r="R1495" s="49">
        <v>18763.55</v>
      </c>
      <c r="S1495" s="62">
        <v>43830</v>
      </c>
    </row>
    <row r="1496" spans="1:32" s="199" customFormat="1" hidden="1" x14ac:dyDescent="0.25">
      <c r="A1496" s="40">
        <v>224</v>
      </c>
      <c r="B1496" s="57" t="s">
        <v>1415</v>
      </c>
      <c r="C1496" s="121" t="s">
        <v>1456</v>
      </c>
      <c r="D1496" s="40">
        <v>0</v>
      </c>
      <c r="E1496" s="59" t="s">
        <v>1514</v>
      </c>
      <c r="F1496" s="121" t="s">
        <v>66</v>
      </c>
      <c r="G1496" s="121" t="s">
        <v>1457</v>
      </c>
      <c r="H1496" s="121" t="s">
        <v>1470</v>
      </c>
      <c r="I1496" s="122">
        <v>16719.900000000001</v>
      </c>
      <c r="J1496" s="122">
        <v>12208</v>
      </c>
      <c r="K1496" s="121">
        <v>461</v>
      </c>
      <c r="L1496" s="39">
        <v>17743847.34</v>
      </c>
      <c r="M1496" s="49">
        <v>0</v>
      </c>
      <c r="N1496" s="49">
        <v>0</v>
      </c>
      <c r="O1496" s="49">
        <v>0</v>
      </c>
      <c r="P1496" s="49">
        <f t="shared" si="270"/>
        <v>17743847.34</v>
      </c>
      <c r="Q1496" s="49">
        <f t="shared" si="271"/>
        <v>1453.4606274574051</v>
      </c>
      <c r="R1496" s="49">
        <v>20727.88</v>
      </c>
      <c r="S1496" s="62">
        <v>43830</v>
      </c>
    </row>
    <row r="1497" spans="1:32" s="199" customFormat="1" hidden="1" x14ac:dyDescent="0.25">
      <c r="A1497" s="40">
        <v>225</v>
      </c>
      <c r="B1497" s="57" t="s">
        <v>1298</v>
      </c>
      <c r="C1497" s="121" t="s">
        <v>1456</v>
      </c>
      <c r="D1497" s="40">
        <v>0</v>
      </c>
      <c r="E1497" s="59" t="s">
        <v>1514</v>
      </c>
      <c r="F1497" s="121" t="s">
        <v>66</v>
      </c>
      <c r="G1497" s="121" t="s">
        <v>1457</v>
      </c>
      <c r="H1497" s="121" t="s">
        <v>1457</v>
      </c>
      <c r="I1497" s="122">
        <v>21499.200000000001</v>
      </c>
      <c r="J1497" s="122">
        <v>18834.8</v>
      </c>
      <c r="K1497" s="121">
        <v>804</v>
      </c>
      <c r="L1497" s="39">
        <v>26311746.370000001</v>
      </c>
      <c r="M1497" s="49">
        <v>0</v>
      </c>
      <c r="N1497" s="49">
        <v>0</v>
      </c>
      <c r="O1497" s="49">
        <v>0</v>
      </c>
      <c r="P1497" s="49">
        <f t="shared" si="270"/>
        <v>26311746.370000001</v>
      </c>
      <c r="Q1497" s="49">
        <f t="shared" si="271"/>
        <v>1396.9750870728653</v>
      </c>
      <c r="R1497" s="49">
        <v>20727.88</v>
      </c>
      <c r="S1497" s="62">
        <v>43830</v>
      </c>
    </row>
    <row r="1498" spans="1:32" s="199" customFormat="1" hidden="1" x14ac:dyDescent="0.25">
      <c r="A1498" s="40">
        <v>226</v>
      </c>
      <c r="B1498" s="57" t="s">
        <v>977</v>
      </c>
      <c r="C1498" s="58">
        <v>1982</v>
      </c>
      <c r="D1498" s="40">
        <v>0</v>
      </c>
      <c r="E1498" s="59" t="s">
        <v>1514</v>
      </c>
      <c r="F1498" s="124" t="s">
        <v>66</v>
      </c>
      <c r="G1498" s="40">
        <v>5</v>
      </c>
      <c r="H1498" s="40">
        <v>5</v>
      </c>
      <c r="I1498" s="60">
        <v>5154</v>
      </c>
      <c r="J1498" s="60">
        <v>4575.7</v>
      </c>
      <c r="K1498" s="61">
        <v>179</v>
      </c>
      <c r="L1498" s="1">
        <v>20310140.850000001</v>
      </c>
      <c r="M1498" s="49">
        <v>0</v>
      </c>
      <c r="N1498" s="49">
        <v>0</v>
      </c>
      <c r="O1498" s="49">
        <f t="shared" ref="O1498:O1550" si="272">ROUND(L1498*0.045,2)</f>
        <v>913956.34</v>
      </c>
      <c r="P1498" s="49">
        <f t="shared" si="270"/>
        <v>19396184.510000002</v>
      </c>
      <c r="Q1498" s="49">
        <f t="shared" si="271"/>
        <v>4438.695904451778</v>
      </c>
      <c r="R1498" s="49">
        <v>18763.55</v>
      </c>
      <c r="S1498" s="62">
        <v>43830</v>
      </c>
    </row>
    <row r="1499" spans="1:32" s="199" customFormat="1" hidden="1" x14ac:dyDescent="0.25">
      <c r="A1499" s="40">
        <v>227</v>
      </c>
      <c r="B1499" s="57" t="s">
        <v>978</v>
      </c>
      <c r="C1499" s="58">
        <v>1977</v>
      </c>
      <c r="D1499" s="40">
        <v>0</v>
      </c>
      <c r="E1499" s="59" t="s">
        <v>1514</v>
      </c>
      <c r="F1499" s="124" t="s">
        <v>66</v>
      </c>
      <c r="G1499" s="40">
        <v>5</v>
      </c>
      <c r="H1499" s="40">
        <v>10</v>
      </c>
      <c r="I1499" s="60">
        <v>13661.3</v>
      </c>
      <c r="J1499" s="60">
        <v>8472.2999999999993</v>
      </c>
      <c r="K1499" s="61">
        <v>368</v>
      </c>
      <c r="L1499" s="1">
        <v>51095628.200000003</v>
      </c>
      <c r="M1499" s="49">
        <v>0</v>
      </c>
      <c r="N1499" s="49">
        <v>0</v>
      </c>
      <c r="O1499" s="49">
        <v>0</v>
      </c>
      <c r="P1499" s="49">
        <f t="shared" si="270"/>
        <v>51095628.200000003</v>
      </c>
      <c r="Q1499" s="49">
        <f t="shared" si="271"/>
        <v>6030.9040284220355</v>
      </c>
      <c r="R1499" s="49">
        <v>18763.55</v>
      </c>
      <c r="S1499" s="62">
        <v>43830</v>
      </c>
    </row>
    <row r="1500" spans="1:32" s="199" customFormat="1" hidden="1" x14ac:dyDescent="0.25">
      <c r="A1500" s="40">
        <v>228</v>
      </c>
      <c r="B1500" s="57" t="s">
        <v>979</v>
      </c>
      <c r="C1500" s="58">
        <v>1977</v>
      </c>
      <c r="D1500" s="40">
        <v>0</v>
      </c>
      <c r="E1500" s="59" t="s">
        <v>1514</v>
      </c>
      <c r="F1500" s="124" t="s">
        <v>66</v>
      </c>
      <c r="G1500" s="40">
        <v>5</v>
      </c>
      <c r="H1500" s="40">
        <v>6</v>
      </c>
      <c r="I1500" s="60">
        <v>7544.2</v>
      </c>
      <c r="J1500" s="60">
        <v>4957.2</v>
      </c>
      <c r="K1500" s="61">
        <v>219</v>
      </c>
      <c r="L1500" s="1">
        <v>18650056.460000001</v>
      </c>
      <c r="M1500" s="49">
        <v>0</v>
      </c>
      <c r="N1500" s="49">
        <v>0</v>
      </c>
      <c r="O1500" s="49">
        <v>0</v>
      </c>
      <c r="P1500" s="49">
        <f t="shared" si="270"/>
        <v>18650056.460000001</v>
      </c>
      <c r="Q1500" s="49">
        <f t="shared" si="271"/>
        <v>3762.2158597595421</v>
      </c>
      <c r="R1500" s="49">
        <v>18763.55</v>
      </c>
      <c r="S1500" s="62">
        <v>43830</v>
      </c>
    </row>
    <row r="1501" spans="1:32" s="199" customFormat="1" hidden="1" x14ac:dyDescent="0.25">
      <c r="A1501" s="40">
        <v>229</v>
      </c>
      <c r="B1501" s="57" t="s">
        <v>1416</v>
      </c>
      <c r="C1501" s="121" t="s">
        <v>1473</v>
      </c>
      <c r="D1501" s="40">
        <v>0</v>
      </c>
      <c r="E1501" s="59" t="s">
        <v>1514</v>
      </c>
      <c r="F1501" s="121" t="s">
        <v>66</v>
      </c>
      <c r="G1501" s="121" t="s">
        <v>1457</v>
      </c>
      <c r="H1501" s="121" t="s">
        <v>1476</v>
      </c>
      <c r="I1501" s="122">
        <v>30596.5</v>
      </c>
      <c r="J1501" s="122">
        <v>26412.1</v>
      </c>
      <c r="K1501" s="121">
        <v>1221</v>
      </c>
      <c r="L1501" s="39">
        <v>11722522.98</v>
      </c>
      <c r="M1501" s="49">
        <v>0</v>
      </c>
      <c r="N1501" s="49">
        <v>0</v>
      </c>
      <c r="O1501" s="49">
        <v>0</v>
      </c>
      <c r="P1501" s="49">
        <f t="shared" si="270"/>
        <v>11722522.98</v>
      </c>
      <c r="Q1501" s="49">
        <f t="shared" si="271"/>
        <v>443.83153857512281</v>
      </c>
      <c r="R1501" s="49">
        <v>20727.88</v>
      </c>
      <c r="S1501" s="62">
        <v>43830</v>
      </c>
    </row>
    <row r="1502" spans="1:32" s="199" customFormat="1" hidden="1" x14ac:dyDescent="0.25">
      <c r="A1502" s="40">
        <v>230</v>
      </c>
      <c r="B1502" s="57" t="s">
        <v>1417</v>
      </c>
      <c r="C1502" s="121">
        <v>1992</v>
      </c>
      <c r="D1502" s="40">
        <v>0</v>
      </c>
      <c r="E1502" s="59" t="s">
        <v>1514</v>
      </c>
      <c r="F1502" s="121" t="s">
        <v>66</v>
      </c>
      <c r="G1502" s="121" t="s">
        <v>1457</v>
      </c>
      <c r="H1502" s="121" t="s">
        <v>1461</v>
      </c>
      <c r="I1502" s="122">
        <v>7165.5</v>
      </c>
      <c r="J1502" s="122">
        <v>6228.9</v>
      </c>
      <c r="K1502" s="121">
        <v>254</v>
      </c>
      <c r="L1502" s="39">
        <v>8795087.9600000009</v>
      </c>
      <c r="M1502" s="49">
        <v>0</v>
      </c>
      <c r="N1502" s="49">
        <v>0</v>
      </c>
      <c r="O1502" s="49">
        <v>0</v>
      </c>
      <c r="P1502" s="49">
        <f t="shared" si="270"/>
        <v>8795087.9600000009</v>
      </c>
      <c r="Q1502" s="49">
        <f t="shared" si="271"/>
        <v>1411.9809211899374</v>
      </c>
      <c r="R1502" s="49">
        <v>20727.88</v>
      </c>
      <c r="S1502" s="62">
        <v>43830</v>
      </c>
    </row>
    <row r="1503" spans="1:32" s="199" customFormat="1" hidden="1" x14ac:dyDescent="0.25">
      <c r="A1503" s="40">
        <v>231</v>
      </c>
      <c r="B1503" s="57" t="s">
        <v>1418</v>
      </c>
      <c r="C1503" s="121" t="s">
        <v>1469</v>
      </c>
      <c r="D1503" s="40">
        <v>0</v>
      </c>
      <c r="E1503" s="59" t="s">
        <v>1514</v>
      </c>
      <c r="F1503" s="121" t="s">
        <v>66</v>
      </c>
      <c r="G1503" s="121" t="s">
        <v>1457</v>
      </c>
      <c r="H1503" s="121" t="s">
        <v>1461</v>
      </c>
      <c r="I1503" s="122">
        <v>7154.3</v>
      </c>
      <c r="J1503" s="122">
        <v>6187.4</v>
      </c>
      <c r="K1503" s="121">
        <v>258</v>
      </c>
      <c r="L1503" s="39">
        <v>8793091.4000000004</v>
      </c>
      <c r="M1503" s="49">
        <v>0</v>
      </c>
      <c r="N1503" s="49">
        <v>0</v>
      </c>
      <c r="O1503" s="49">
        <v>0</v>
      </c>
      <c r="P1503" s="49">
        <f t="shared" si="270"/>
        <v>8793091.4000000004</v>
      </c>
      <c r="Q1503" s="49">
        <f t="shared" si="271"/>
        <v>1421.128648543815</v>
      </c>
      <c r="R1503" s="49">
        <v>20727.88</v>
      </c>
      <c r="S1503" s="62">
        <v>43830</v>
      </c>
    </row>
    <row r="1504" spans="1:32" s="199" customFormat="1" hidden="1" x14ac:dyDescent="0.25">
      <c r="A1504" s="40">
        <v>232</v>
      </c>
      <c r="B1504" s="57" t="s">
        <v>1421</v>
      </c>
      <c r="C1504" s="121" t="s">
        <v>1462</v>
      </c>
      <c r="D1504" s="40">
        <v>0</v>
      </c>
      <c r="E1504" s="59" t="s">
        <v>1514</v>
      </c>
      <c r="F1504" s="121" t="s">
        <v>28</v>
      </c>
      <c r="G1504" s="121" t="s">
        <v>1457</v>
      </c>
      <c r="H1504" s="121" t="s">
        <v>1464</v>
      </c>
      <c r="I1504" s="122">
        <v>10074.200000000001</v>
      </c>
      <c r="J1504" s="122">
        <v>8416.2000000000007</v>
      </c>
      <c r="K1504" s="121">
        <v>451</v>
      </c>
      <c r="L1504" s="39">
        <v>12742963.24</v>
      </c>
      <c r="M1504" s="49">
        <v>0</v>
      </c>
      <c r="N1504" s="49">
        <v>0</v>
      </c>
      <c r="O1504" s="49">
        <v>0</v>
      </c>
      <c r="P1504" s="49">
        <f t="shared" si="270"/>
        <v>12742963.24</v>
      </c>
      <c r="Q1504" s="49">
        <f t="shared" si="271"/>
        <v>1514.0993845203297</v>
      </c>
      <c r="R1504" s="49">
        <v>20723.82</v>
      </c>
      <c r="S1504" s="62">
        <v>43830</v>
      </c>
    </row>
    <row r="1505" spans="1:32" s="199" customFormat="1" hidden="1" x14ac:dyDescent="0.25">
      <c r="A1505" s="40">
        <v>233</v>
      </c>
      <c r="B1505" s="57" t="s">
        <v>1490</v>
      </c>
      <c r="C1505" s="121">
        <v>1983</v>
      </c>
      <c r="D1505" s="41">
        <v>0</v>
      </c>
      <c r="E1505" s="59" t="s">
        <v>1514</v>
      </c>
      <c r="F1505" s="124" t="s">
        <v>66</v>
      </c>
      <c r="G1505" s="121">
        <v>8</v>
      </c>
      <c r="H1505" s="121">
        <v>1</v>
      </c>
      <c r="I1505" s="122">
        <v>6874.6</v>
      </c>
      <c r="J1505" s="122">
        <v>3627</v>
      </c>
      <c r="K1505" s="121">
        <v>288</v>
      </c>
      <c r="L1505" s="186">
        <v>5876671.7000000002</v>
      </c>
      <c r="M1505" s="96">
        <v>0</v>
      </c>
      <c r="N1505" s="49">
        <v>0</v>
      </c>
      <c r="O1505" s="49">
        <v>0</v>
      </c>
      <c r="P1505" s="49">
        <f t="shared" ref="P1505" si="273">L1505-(M1505+N1505+O1505)</f>
        <v>5876671.7000000002</v>
      </c>
      <c r="Q1505" s="96">
        <f t="shared" si="271"/>
        <v>1620.2568789633306</v>
      </c>
      <c r="R1505" s="49">
        <v>20727.88</v>
      </c>
      <c r="S1505" s="97">
        <v>43830</v>
      </c>
    </row>
    <row r="1506" spans="1:32" s="199" customFormat="1" hidden="1" x14ac:dyDescent="0.25">
      <c r="A1506" s="40">
        <v>234</v>
      </c>
      <c r="B1506" s="57" t="s">
        <v>980</v>
      </c>
      <c r="C1506" s="121" t="s">
        <v>1462</v>
      </c>
      <c r="D1506" s="121">
        <v>0</v>
      </c>
      <c r="E1506" s="59" t="s">
        <v>1514</v>
      </c>
      <c r="F1506" s="121" t="s">
        <v>28</v>
      </c>
      <c r="G1506" s="121" t="s">
        <v>1457</v>
      </c>
      <c r="H1506" s="121" t="s">
        <v>1464</v>
      </c>
      <c r="I1506" s="122">
        <v>9773.2000000000007</v>
      </c>
      <c r="J1506" s="122">
        <v>8137.5</v>
      </c>
      <c r="K1506" s="121">
        <v>471</v>
      </c>
      <c r="L1506" s="1">
        <v>18739144.370000001</v>
      </c>
      <c r="M1506" s="49">
        <v>0</v>
      </c>
      <c r="N1506" s="49">
        <v>0</v>
      </c>
      <c r="O1506" s="49">
        <v>0</v>
      </c>
      <c r="P1506" s="49">
        <f t="shared" si="270"/>
        <v>18739144.370000001</v>
      </c>
      <c r="Q1506" s="49">
        <f t="shared" si="271"/>
        <v>2302.8134402457758</v>
      </c>
      <c r="R1506" s="49">
        <v>20723.82</v>
      </c>
      <c r="S1506" s="62">
        <v>43830</v>
      </c>
    </row>
    <row r="1507" spans="1:32" s="199" customFormat="1" hidden="1" x14ac:dyDescent="0.25">
      <c r="A1507" s="40">
        <v>235</v>
      </c>
      <c r="B1507" s="57" t="s">
        <v>981</v>
      </c>
      <c r="C1507" s="58">
        <v>1982</v>
      </c>
      <c r="D1507" s="40">
        <v>0</v>
      </c>
      <c r="E1507" s="59" t="s">
        <v>1514</v>
      </c>
      <c r="F1507" s="124" t="s">
        <v>66</v>
      </c>
      <c r="G1507" s="40">
        <v>5</v>
      </c>
      <c r="H1507" s="40">
        <v>4</v>
      </c>
      <c r="I1507" s="60">
        <v>3516.1</v>
      </c>
      <c r="J1507" s="60">
        <v>3058.8</v>
      </c>
      <c r="K1507" s="61">
        <v>154</v>
      </c>
      <c r="L1507" s="1">
        <v>6712596.6600000001</v>
      </c>
      <c r="M1507" s="49">
        <v>0</v>
      </c>
      <c r="N1507" s="49">
        <v>0</v>
      </c>
      <c r="O1507" s="49">
        <v>0</v>
      </c>
      <c r="P1507" s="49">
        <f t="shared" si="270"/>
        <v>6712596.6600000001</v>
      </c>
      <c r="Q1507" s="49">
        <f t="shared" si="271"/>
        <v>2194.5196351510394</v>
      </c>
      <c r="R1507" s="49">
        <v>18763.55</v>
      </c>
      <c r="S1507" s="62">
        <v>43830</v>
      </c>
    </row>
    <row r="1508" spans="1:32" s="207" customFormat="1" hidden="1" x14ac:dyDescent="0.25">
      <c r="A1508" s="40">
        <v>236</v>
      </c>
      <c r="B1508" s="57" t="s">
        <v>1422</v>
      </c>
      <c r="C1508" s="121" t="s">
        <v>1462</v>
      </c>
      <c r="D1508" s="40">
        <v>0</v>
      </c>
      <c r="E1508" s="41" t="s">
        <v>1516</v>
      </c>
      <c r="F1508" s="121" t="s">
        <v>28</v>
      </c>
      <c r="G1508" s="121" t="s">
        <v>1457</v>
      </c>
      <c r="H1508" s="121" t="s">
        <v>1464</v>
      </c>
      <c r="I1508" s="122">
        <v>9773.2000000000007</v>
      </c>
      <c r="J1508" s="122">
        <v>8137.5</v>
      </c>
      <c r="K1508" s="121">
        <v>471</v>
      </c>
      <c r="L1508" s="39">
        <v>16618068.02</v>
      </c>
      <c r="M1508" s="49">
        <v>0</v>
      </c>
      <c r="N1508" s="49">
        <v>0</v>
      </c>
      <c r="O1508" s="49">
        <v>0</v>
      </c>
      <c r="P1508" s="49">
        <f t="shared" si="270"/>
        <v>16618068.02</v>
      </c>
      <c r="Q1508" s="49">
        <f t="shared" si="271"/>
        <v>2042.1588964669738</v>
      </c>
      <c r="R1508" s="49">
        <v>20723.82</v>
      </c>
      <c r="S1508" s="62">
        <v>43830</v>
      </c>
      <c r="T1508" s="199"/>
      <c r="U1508" s="199"/>
      <c r="V1508" s="199"/>
      <c r="W1508" s="199"/>
      <c r="X1508" s="199"/>
      <c r="Y1508" s="199"/>
      <c r="Z1508" s="199"/>
      <c r="AA1508" s="199"/>
      <c r="AB1508" s="199"/>
      <c r="AC1508" s="199"/>
      <c r="AD1508" s="199"/>
      <c r="AE1508" s="199"/>
      <c r="AF1508" s="199"/>
    </row>
    <row r="1509" spans="1:32" s="199" customFormat="1" hidden="1" x14ac:dyDescent="0.25">
      <c r="A1509" s="40">
        <v>237</v>
      </c>
      <c r="B1509" s="57" t="s">
        <v>982</v>
      </c>
      <c r="C1509" s="58">
        <v>1982</v>
      </c>
      <c r="D1509" s="40">
        <v>0</v>
      </c>
      <c r="E1509" s="59" t="s">
        <v>1514</v>
      </c>
      <c r="F1509" s="124" t="s">
        <v>66</v>
      </c>
      <c r="G1509" s="40">
        <v>5</v>
      </c>
      <c r="H1509" s="40">
        <v>8</v>
      </c>
      <c r="I1509" s="60">
        <v>7425.2</v>
      </c>
      <c r="J1509" s="60">
        <v>5212.2</v>
      </c>
      <c r="K1509" s="61">
        <v>320</v>
      </c>
      <c r="L1509" s="1">
        <v>15050440.439999999</v>
      </c>
      <c r="M1509" s="49">
        <v>0</v>
      </c>
      <c r="N1509" s="49">
        <v>0</v>
      </c>
      <c r="O1509" s="49">
        <v>0</v>
      </c>
      <c r="P1509" s="49">
        <f t="shared" si="270"/>
        <v>15050440.439999999</v>
      </c>
      <c r="Q1509" s="49">
        <f t="shared" si="271"/>
        <v>2887.5408541498791</v>
      </c>
      <c r="R1509" s="49">
        <v>18763.55</v>
      </c>
      <c r="S1509" s="62">
        <v>43830</v>
      </c>
    </row>
    <row r="1510" spans="1:32" s="199" customFormat="1" hidden="1" x14ac:dyDescent="0.25">
      <c r="A1510" s="40">
        <v>238</v>
      </c>
      <c r="B1510" s="57" t="s">
        <v>983</v>
      </c>
      <c r="C1510" s="58">
        <v>1982</v>
      </c>
      <c r="D1510" s="40">
        <v>0</v>
      </c>
      <c r="E1510" s="59" t="s">
        <v>1514</v>
      </c>
      <c r="F1510" s="124" t="s">
        <v>66</v>
      </c>
      <c r="G1510" s="40">
        <v>5</v>
      </c>
      <c r="H1510" s="40">
        <v>6</v>
      </c>
      <c r="I1510" s="60">
        <v>5595.8</v>
      </c>
      <c r="J1510" s="60">
        <v>4016.6</v>
      </c>
      <c r="K1510" s="61">
        <v>281</v>
      </c>
      <c r="L1510" s="1">
        <v>15916906.279999999</v>
      </c>
      <c r="M1510" s="49">
        <v>0</v>
      </c>
      <c r="N1510" s="49">
        <v>0</v>
      </c>
      <c r="O1510" s="49">
        <v>0</v>
      </c>
      <c r="P1510" s="49">
        <f t="shared" si="270"/>
        <v>15916906.279999999</v>
      </c>
      <c r="Q1510" s="49">
        <f t="shared" si="271"/>
        <v>3962.781028730767</v>
      </c>
      <c r="R1510" s="49">
        <v>18763.55</v>
      </c>
      <c r="S1510" s="62">
        <v>43830</v>
      </c>
    </row>
    <row r="1511" spans="1:32" s="199" customFormat="1" hidden="1" x14ac:dyDescent="0.25">
      <c r="A1511" s="40">
        <v>239</v>
      </c>
      <c r="B1511" s="57" t="s">
        <v>984</v>
      </c>
      <c r="C1511" s="58">
        <v>1982</v>
      </c>
      <c r="D1511" s="40">
        <v>0</v>
      </c>
      <c r="E1511" s="59" t="s">
        <v>1514</v>
      </c>
      <c r="F1511" s="124" t="s">
        <v>66</v>
      </c>
      <c r="G1511" s="40">
        <v>5</v>
      </c>
      <c r="H1511" s="40">
        <v>6</v>
      </c>
      <c r="I1511" s="60">
        <v>5644.5</v>
      </c>
      <c r="J1511" s="60">
        <v>4006.2</v>
      </c>
      <c r="K1511" s="61">
        <v>257</v>
      </c>
      <c r="L1511" s="1">
        <v>18220994.390000001</v>
      </c>
      <c r="M1511" s="49">
        <v>0</v>
      </c>
      <c r="N1511" s="49">
        <v>0</v>
      </c>
      <c r="O1511" s="49">
        <v>0</v>
      </c>
      <c r="P1511" s="49">
        <f t="shared" si="270"/>
        <v>18220994.390000001</v>
      </c>
      <c r="Q1511" s="49">
        <f t="shared" si="271"/>
        <v>4548.1988892217068</v>
      </c>
      <c r="R1511" s="49">
        <v>18763.55</v>
      </c>
      <c r="S1511" s="62">
        <v>43830</v>
      </c>
    </row>
    <row r="1512" spans="1:32" s="199" customFormat="1" hidden="1" x14ac:dyDescent="0.25">
      <c r="A1512" s="40">
        <v>240</v>
      </c>
      <c r="B1512" s="57" t="s">
        <v>985</v>
      </c>
      <c r="C1512" s="58">
        <v>1982</v>
      </c>
      <c r="D1512" s="40">
        <v>0</v>
      </c>
      <c r="E1512" s="59" t="s">
        <v>1514</v>
      </c>
      <c r="F1512" s="124" t="s">
        <v>66</v>
      </c>
      <c r="G1512" s="40">
        <v>5</v>
      </c>
      <c r="H1512" s="40">
        <v>4</v>
      </c>
      <c r="I1512" s="60">
        <v>2967.8</v>
      </c>
      <c r="J1512" s="60">
        <v>2576.9</v>
      </c>
      <c r="K1512" s="61">
        <v>156</v>
      </c>
      <c r="L1512" s="1">
        <v>8912504.2200000007</v>
      </c>
      <c r="M1512" s="49">
        <v>0</v>
      </c>
      <c r="N1512" s="49">
        <v>0</v>
      </c>
      <c r="O1512" s="49">
        <v>0</v>
      </c>
      <c r="P1512" s="49">
        <f t="shared" si="270"/>
        <v>8912504.2200000007</v>
      </c>
      <c r="Q1512" s="49">
        <f t="shared" si="271"/>
        <v>3458.6146998331328</v>
      </c>
      <c r="R1512" s="49">
        <v>18763.55</v>
      </c>
      <c r="S1512" s="62">
        <v>43830</v>
      </c>
    </row>
    <row r="1513" spans="1:32" s="199" customFormat="1" hidden="1" x14ac:dyDescent="0.25">
      <c r="A1513" s="40">
        <v>241</v>
      </c>
      <c r="B1513" s="57" t="s">
        <v>986</v>
      </c>
      <c r="C1513" s="58">
        <v>1982</v>
      </c>
      <c r="D1513" s="40">
        <v>0</v>
      </c>
      <c r="E1513" s="59" t="s">
        <v>1514</v>
      </c>
      <c r="F1513" s="124" t="s">
        <v>66</v>
      </c>
      <c r="G1513" s="40">
        <v>5</v>
      </c>
      <c r="H1513" s="40">
        <v>6</v>
      </c>
      <c r="I1513" s="60">
        <v>5890.8</v>
      </c>
      <c r="J1513" s="60">
        <v>4193.3</v>
      </c>
      <c r="K1513" s="61">
        <v>274</v>
      </c>
      <c r="L1513" s="1">
        <v>18914453.530000001</v>
      </c>
      <c r="M1513" s="49">
        <v>0</v>
      </c>
      <c r="N1513" s="49">
        <v>0</v>
      </c>
      <c r="O1513" s="49">
        <v>0</v>
      </c>
      <c r="P1513" s="49">
        <f t="shared" si="270"/>
        <v>18914453.530000001</v>
      </c>
      <c r="Q1513" s="49">
        <f t="shared" si="271"/>
        <v>4510.6368564138029</v>
      </c>
      <c r="R1513" s="49">
        <v>18763.55</v>
      </c>
      <c r="S1513" s="62">
        <v>43830</v>
      </c>
    </row>
    <row r="1514" spans="1:32" s="199" customFormat="1" hidden="1" x14ac:dyDescent="0.25">
      <c r="A1514" s="40">
        <v>242</v>
      </c>
      <c r="B1514" s="57" t="s">
        <v>987</v>
      </c>
      <c r="C1514" s="58">
        <v>1982</v>
      </c>
      <c r="D1514" s="40">
        <v>0</v>
      </c>
      <c r="E1514" s="59" t="s">
        <v>1514</v>
      </c>
      <c r="F1514" s="124" t="s">
        <v>66</v>
      </c>
      <c r="G1514" s="40">
        <v>5</v>
      </c>
      <c r="H1514" s="40">
        <v>6</v>
      </c>
      <c r="I1514" s="60">
        <v>5554.3</v>
      </c>
      <c r="J1514" s="60">
        <v>3920.4</v>
      </c>
      <c r="K1514" s="61">
        <v>256</v>
      </c>
      <c r="L1514" s="1">
        <v>19278414.41</v>
      </c>
      <c r="M1514" s="49">
        <v>0</v>
      </c>
      <c r="N1514" s="49">
        <v>0</v>
      </c>
      <c r="O1514" s="49">
        <v>0</v>
      </c>
      <c r="P1514" s="49">
        <f t="shared" si="270"/>
        <v>19278414.41</v>
      </c>
      <c r="Q1514" s="49">
        <f t="shared" si="271"/>
        <v>4917.4610779512295</v>
      </c>
      <c r="R1514" s="49">
        <v>18763.55</v>
      </c>
      <c r="S1514" s="62">
        <v>43830</v>
      </c>
    </row>
    <row r="1515" spans="1:32" s="199" customFormat="1" hidden="1" x14ac:dyDescent="0.25">
      <c r="A1515" s="40">
        <v>243</v>
      </c>
      <c r="B1515" s="57" t="s">
        <v>988</v>
      </c>
      <c r="C1515" s="58">
        <v>1981</v>
      </c>
      <c r="D1515" s="40">
        <v>0</v>
      </c>
      <c r="E1515" s="59" t="s">
        <v>1514</v>
      </c>
      <c r="F1515" s="124" t="s">
        <v>66</v>
      </c>
      <c r="G1515" s="40">
        <v>5</v>
      </c>
      <c r="H1515" s="40">
        <v>10</v>
      </c>
      <c r="I1515" s="60">
        <v>9328.2000000000007</v>
      </c>
      <c r="J1515" s="60">
        <v>8256.7999999999993</v>
      </c>
      <c r="K1515" s="61">
        <v>317</v>
      </c>
      <c r="L1515" s="1">
        <v>38395870.039999999</v>
      </c>
      <c r="M1515" s="49">
        <v>0</v>
      </c>
      <c r="N1515" s="49">
        <v>0</v>
      </c>
      <c r="O1515" s="49">
        <v>0</v>
      </c>
      <c r="P1515" s="49">
        <f t="shared" si="270"/>
        <v>38395870.039999999</v>
      </c>
      <c r="Q1515" s="49">
        <f t="shared" si="271"/>
        <v>4650.2119513613025</v>
      </c>
      <c r="R1515" s="49">
        <v>18763.55</v>
      </c>
      <c r="S1515" s="62">
        <v>43830</v>
      </c>
    </row>
    <row r="1516" spans="1:32" s="199" customFormat="1" hidden="1" x14ac:dyDescent="0.25">
      <c r="A1516" s="40">
        <v>244</v>
      </c>
      <c r="B1516" s="57" t="s">
        <v>989</v>
      </c>
      <c r="C1516" s="58">
        <v>1978</v>
      </c>
      <c r="D1516" s="40">
        <v>0</v>
      </c>
      <c r="E1516" s="59" t="s">
        <v>1514</v>
      </c>
      <c r="F1516" s="124" t="s">
        <v>66</v>
      </c>
      <c r="G1516" s="40">
        <v>5</v>
      </c>
      <c r="H1516" s="40">
        <v>8</v>
      </c>
      <c r="I1516" s="60">
        <v>7542.8</v>
      </c>
      <c r="J1516" s="60">
        <v>6629.3</v>
      </c>
      <c r="K1516" s="61">
        <v>346</v>
      </c>
      <c r="L1516" s="1">
        <v>42186491.219999999</v>
      </c>
      <c r="M1516" s="49">
        <v>0</v>
      </c>
      <c r="N1516" s="49">
        <v>0</v>
      </c>
      <c r="O1516" s="49">
        <v>0</v>
      </c>
      <c r="P1516" s="49">
        <f t="shared" ref="P1516:P1550" si="274">L1516-(M1516+N1516+O1516)</f>
        <v>42186491.219999999</v>
      </c>
      <c r="Q1516" s="49">
        <f t="shared" si="271"/>
        <v>6363.6418958261047</v>
      </c>
      <c r="R1516" s="49">
        <v>18763.55</v>
      </c>
      <c r="S1516" s="62">
        <v>43830</v>
      </c>
    </row>
    <row r="1517" spans="1:32" s="199" customFormat="1" hidden="1" x14ac:dyDescent="0.25">
      <c r="A1517" s="40">
        <v>245</v>
      </c>
      <c r="B1517" s="57" t="s">
        <v>1424</v>
      </c>
      <c r="C1517" s="121" t="s">
        <v>1462</v>
      </c>
      <c r="D1517" s="40">
        <v>0</v>
      </c>
      <c r="E1517" s="59" t="s">
        <v>1514</v>
      </c>
      <c r="F1517" s="121" t="s">
        <v>66</v>
      </c>
      <c r="G1517" s="121" t="s">
        <v>1457</v>
      </c>
      <c r="H1517" s="121" t="s">
        <v>1461</v>
      </c>
      <c r="I1517" s="122">
        <v>7156.3</v>
      </c>
      <c r="J1517" s="122">
        <v>5979.7</v>
      </c>
      <c r="K1517" s="121">
        <v>312</v>
      </c>
      <c r="L1517" s="39">
        <v>8794754.0199999996</v>
      </c>
      <c r="M1517" s="49">
        <v>0</v>
      </c>
      <c r="N1517" s="49">
        <v>0</v>
      </c>
      <c r="O1517" s="49">
        <v>0</v>
      </c>
      <c r="P1517" s="49">
        <f t="shared" si="274"/>
        <v>8794754.0199999996</v>
      </c>
      <c r="Q1517" s="49">
        <f t="shared" ref="Q1517:Q1551" si="275">L1517/J1517</f>
        <v>1470.7684365436394</v>
      </c>
      <c r="R1517" s="49">
        <v>20727.88</v>
      </c>
      <c r="S1517" s="62">
        <v>43830</v>
      </c>
    </row>
    <row r="1518" spans="1:32" s="199" customFormat="1" hidden="1" x14ac:dyDescent="0.25">
      <c r="A1518" s="40">
        <v>246</v>
      </c>
      <c r="B1518" s="57" t="s">
        <v>1425</v>
      </c>
      <c r="C1518" s="121" t="s">
        <v>1455</v>
      </c>
      <c r="D1518" s="40">
        <v>0</v>
      </c>
      <c r="E1518" s="59" t="s">
        <v>1514</v>
      </c>
      <c r="F1518" s="121" t="s">
        <v>66</v>
      </c>
      <c r="G1518" s="121" t="s">
        <v>1457</v>
      </c>
      <c r="H1518" s="121" t="s">
        <v>1474</v>
      </c>
      <c r="I1518" s="122">
        <v>18007.3</v>
      </c>
      <c r="J1518" s="122">
        <v>15294.6</v>
      </c>
      <c r="K1518" s="121">
        <v>763</v>
      </c>
      <c r="L1518" s="39">
        <v>20667902.829999998</v>
      </c>
      <c r="M1518" s="49">
        <v>0</v>
      </c>
      <c r="N1518" s="49">
        <v>0</v>
      </c>
      <c r="O1518" s="49">
        <v>0</v>
      </c>
      <c r="P1518" s="49">
        <f t="shared" si="274"/>
        <v>20667902.829999998</v>
      </c>
      <c r="Q1518" s="49">
        <f t="shared" si="275"/>
        <v>1351.3202587841458</v>
      </c>
      <c r="R1518" s="49">
        <v>20727.88</v>
      </c>
      <c r="S1518" s="62">
        <v>43830</v>
      </c>
    </row>
    <row r="1519" spans="1:32" s="207" customFormat="1" hidden="1" x14ac:dyDescent="0.25">
      <c r="A1519" s="40">
        <v>247</v>
      </c>
      <c r="B1519" s="57" t="s">
        <v>1427</v>
      </c>
      <c r="C1519" s="121" t="s">
        <v>1469</v>
      </c>
      <c r="D1519" s="40">
        <v>0</v>
      </c>
      <c r="E1519" s="59" t="s">
        <v>1516</v>
      </c>
      <c r="F1519" s="121" t="s">
        <v>66</v>
      </c>
      <c r="G1519" s="121" t="s">
        <v>1457</v>
      </c>
      <c r="H1519" s="121" t="s">
        <v>1464</v>
      </c>
      <c r="I1519" s="122">
        <v>9657.9</v>
      </c>
      <c r="J1519" s="122">
        <v>8110.2</v>
      </c>
      <c r="K1519" s="121">
        <v>428</v>
      </c>
      <c r="L1519" s="39">
        <v>12223869.289999999</v>
      </c>
      <c r="M1519" s="49">
        <v>0</v>
      </c>
      <c r="N1519" s="49">
        <v>0</v>
      </c>
      <c r="O1519" s="49">
        <v>0</v>
      </c>
      <c r="P1519" s="49">
        <f t="shared" si="274"/>
        <v>12223869.289999999</v>
      </c>
      <c r="Q1519" s="49">
        <f t="shared" si="275"/>
        <v>1507.2216825725629</v>
      </c>
      <c r="R1519" s="49">
        <v>20727.88</v>
      </c>
      <c r="S1519" s="62">
        <v>43830</v>
      </c>
      <c r="T1519" s="199"/>
      <c r="U1519" s="199"/>
      <c r="V1519" s="199"/>
      <c r="W1519" s="199"/>
      <c r="X1519" s="199"/>
      <c r="Y1519" s="199"/>
      <c r="Z1519" s="199"/>
      <c r="AA1519" s="199"/>
      <c r="AB1519" s="199"/>
      <c r="AC1519" s="199"/>
      <c r="AD1519" s="199"/>
      <c r="AE1519" s="199"/>
      <c r="AF1519" s="199"/>
    </row>
    <row r="1520" spans="1:32" s="199" customFormat="1" hidden="1" x14ac:dyDescent="0.25">
      <c r="A1520" s="40">
        <v>248</v>
      </c>
      <c r="B1520" s="57" t="s">
        <v>1426</v>
      </c>
      <c r="C1520" s="121" t="s">
        <v>1459</v>
      </c>
      <c r="D1520" s="40">
        <v>0</v>
      </c>
      <c r="E1520" s="59" t="s">
        <v>1514</v>
      </c>
      <c r="F1520" s="121" t="s">
        <v>66</v>
      </c>
      <c r="G1520" s="121" t="s">
        <v>1457</v>
      </c>
      <c r="H1520" s="121" t="s">
        <v>1466</v>
      </c>
      <c r="I1520" s="122">
        <v>10492.4</v>
      </c>
      <c r="J1520" s="122">
        <v>8546.1</v>
      </c>
      <c r="K1520" s="121">
        <v>446</v>
      </c>
      <c r="L1520" s="39">
        <v>14639242.41</v>
      </c>
      <c r="M1520" s="49">
        <v>0</v>
      </c>
      <c r="N1520" s="49">
        <v>0</v>
      </c>
      <c r="O1520" s="49">
        <v>0</v>
      </c>
      <c r="P1520" s="49">
        <f t="shared" si="274"/>
        <v>14639242.41</v>
      </c>
      <c r="Q1520" s="49">
        <f t="shared" si="275"/>
        <v>1712.9734510478463</v>
      </c>
      <c r="R1520" s="49">
        <v>20727.88</v>
      </c>
      <c r="S1520" s="62">
        <v>43830</v>
      </c>
    </row>
    <row r="1521" spans="1:32" s="199" customFormat="1" hidden="1" x14ac:dyDescent="0.25">
      <c r="A1521" s="40">
        <v>249</v>
      </c>
      <c r="B1521" s="57" t="s">
        <v>1428</v>
      </c>
      <c r="C1521" s="121" t="s">
        <v>1473</v>
      </c>
      <c r="D1521" s="40">
        <v>0</v>
      </c>
      <c r="E1521" s="59" t="s">
        <v>1514</v>
      </c>
      <c r="F1521" s="121" t="s">
        <v>66</v>
      </c>
      <c r="G1521" s="121" t="s">
        <v>1457</v>
      </c>
      <c r="H1521" s="121" t="s">
        <v>1460</v>
      </c>
      <c r="I1521" s="122">
        <v>8301.2000000000007</v>
      </c>
      <c r="J1521" s="122">
        <v>7022.64</v>
      </c>
      <c r="K1521" s="121">
        <v>538</v>
      </c>
      <c r="L1521" s="39">
        <v>8796711.6400000006</v>
      </c>
      <c r="M1521" s="49">
        <v>0</v>
      </c>
      <c r="N1521" s="49">
        <v>0</v>
      </c>
      <c r="O1521" s="49">
        <v>0</v>
      </c>
      <c r="P1521" s="49">
        <f t="shared" si="274"/>
        <v>8796711.6400000006</v>
      </c>
      <c r="Q1521" s="49">
        <f t="shared" si="275"/>
        <v>1252.6217547816775</v>
      </c>
      <c r="R1521" s="49">
        <v>20727.88</v>
      </c>
      <c r="S1521" s="62">
        <v>43830</v>
      </c>
    </row>
    <row r="1522" spans="1:32" s="199" customFormat="1" hidden="1" x14ac:dyDescent="0.25">
      <c r="A1522" s="40">
        <v>250</v>
      </c>
      <c r="B1522" s="57" t="s">
        <v>1429</v>
      </c>
      <c r="C1522" s="121" t="s">
        <v>1462</v>
      </c>
      <c r="D1522" s="40">
        <v>0</v>
      </c>
      <c r="E1522" s="59" t="s">
        <v>1514</v>
      </c>
      <c r="F1522" s="121" t="s">
        <v>66</v>
      </c>
      <c r="G1522" s="121" t="s">
        <v>1457</v>
      </c>
      <c r="H1522" s="121" t="s">
        <v>1461</v>
      </c>
      <c r="I1522" s="122">
        <v>9941.9</v>
      </c>
      <c r="J1522" s="122">
        <v>6818.9</v>
      </c>
      <c r="K1522" s="121">
        <v>363</v>
      </c>
      <c r="L1522" s="39">
        <v>5881942.7599999998</v>
      </c>
      <c r="M1522" s="49">
        <v>0</v>
      </c>
      <c r="N1522" s="49">
        <v>0</v>
      </c>
      <c r="O1522" s="49">
        <v>0</v>
      </c>
      <c r="P1522" s="49">
        <f t="shared" si="274"/>
        <v>5881942.7599999998</v>
      </c>
      <c r="Q1522" s="49">
        <f t="shared" si="275"/>
        <v>862.59407822376045</v>
      </c>
      <c r="R1522" s="49">
        <v>20727.88</v>
      </c>
      <c r="S1522" s="62">
        <v>43830</v>
      </c>
    </row>
    <row r="1523" spans="1:32" s="199" customFormat="1" hidden="1" x14ac:dyDescent="0.25">
      <c r="A1523" s="40">
        <v>251</v>
      </c>
      <c r="B1523" s="57" t="s">
        <v>1430</v>
      </c>
      <c r="C1523" s="121" t="s">
        <v>1462</v>
      </c>
      <c r="D1523" s="40">
        <v>0</v>
      </c>
      <c r="E1523" s="59" t="s">
        <v>1514</v>
      </c>
      <c r="F1523" s="121" t="s">
        <v>66</v>
      </c>
      <c r="G1523" s="121" t="s">
        <v>1457</v>
      </c>
      <c r="H1523" s="121" t="s">
        <v>1461</v>
      </c>
      <c r="I1523" s="122">
        <v>8134.8</v>
      </c>
      <c r="J1523" s="122">
        <v>6810.5</v>
      </c>
      <c r="K1523" s="121">
        <v>372</v>
      </c>
      <c r="L1523" s="39">
        <v>8796612.5199999996</v>
      </c>
      <c r="M1523" s="49">
        <v>0</v>
      </c>
      <c r="N1523" s="49">
        <v>0</v>
      </c>
      <c r="O1523" s="49">
        <v>0</v>
      </c>
      <c r="P1523" s="49">
        <f t="shared" si="274"/>
        <v>8796612.5199999996</v>
      </c>
      <c r="Q1523" s="49">
        <f t="shared" si="275"/>
        <v>1291.6250671756845</v>
      </c>
      <c r="R1523" s="49">
        <v>20727.88</v>
      </c>
      <c r="S1523" s="62">
        <v>43830</v>
      </c>
    </row>
    <row r="1524" spans="1:32" s="199" customFormat="1" hidden="1" x14ac:dyDescent="0.25">
      <c r="A1524" s="40">
        <v>252</v>
      </c>
      <c r="B1524" s="57" t="s">
        <v>990</v>
      </c>
      <c r="C1524" s="58">
        <v>1977</v>
      </c>
      <c r="D1524" s="40">
        <v>0</v>
      </c>
      <c r="E1524" s="59" t="s">
        <v>1514</v>
      </c>
      <c r="F1524" s="124" t="s">
        <v>66</v>
      </c>
      <c r="G1524" s="40">
        <v>5</v>
      </c>
      <c r="H1524" s="40">
        <v>6</v>
      </c>
      <c r="I1524" s="60">
        <v>4944.1000000000004</v>
      </c>
      <c r="J1524" s="60">
        <v>4193.7</v>
      </c>
      <c r="K1524" s="61">
        <v>245</v>
      </c>
      <c r="L1524" s="1">
        <v>20489777.359999999</v>
      </c>
      <c r="M1524" s="49">
        <v>0</v>
      </c>
      <c r="N1524" s="49">
        <v>0</v>
      </c>
      <c r="O1524" s="49">
        <v>0</v>
      </c>
      <c r="P1524" s="49">
        <f t="shared" si="274"/>
        <v>20489777.359999999</v>
      </c>
      <c r="Q1524" s="49">
        <f t="shared" si="275"/>
        <v>4885.8471898323678</v>
      </c>
      <c r="R1524" s="49">
        <v>18763.55</v>
      </c>
      <c r="S1524" s="62">
        <v>43830</v>
      </c>
    </row>
    <row r="1525" spans="1:32" s="199" customFormat="1" hidden="1" x14ac:dyDescent="0.25">
      <c r="A1525" s="40">
        <v>253</v>
      </c>
      <c r="B1525" s="57" t="s">
        <v>991</v>
      </c>
      <c r="C1525" s="58">
        <v>1980</v>
      </c>
      <c r="D1525" s="40">
        <v>0</v>
      </c>
      <c r="E1525" s="59" t="s">
        <v>1514</v>
      </c>
      <c r="F1525" s="124" t="s">
        <v>28</v>
      </c>
      <c r="G1525" s="40">
        <v>9</v>
      </c>
      <c r="H1525" s="40">
        <v>1</v>
      </c>
      <c r="I1525" s="60">
        <v>5733.2</v>
      </c>
      <c r="J1525" s="60">
        <v>3867.6</v>
      </c>
      <c r="K1525" s="61">
        <v>283</v>
      </c>
      <c r="L1525" s="1">
        <v>23554671.829999998</v>
      </c>
      <c r="M1525" s="49">
        <v>0</v>
      </c>
      <c r="N1525" s="49">
        <v>0</v>
      </c>
      <c r="O1525" s="49">
        <v>0</v>
      </c>
      <c r="P1525" s="49">
        <f t="shared" si="274"/>
        <v>23554671.829999998</v>
      </c>
      <c r="Q1525" s="49">
        <f t="shared" si="275"/>
        <v>6090.2554116247802</v>
      </c>
      <c r="R1525" s="49">
        <v>20723.82</v>
      </c>
      <c r="S1525" s="62">
        <v>43830</v>
      </c>
    </row>
    <row r="1526" spans="1:32" s="199" customFormat="1" hidden="1" x14ac:dyDescent="0.25">
      <c r="A1526" s="40">
        <v>254</v>
      </c>
      <c r="B1526" s="57" t="s">
        <v>992</v>
      </c>
      <c r="C1526" s="58">
        <v>1977</v>
      </c>
      <c r="D1526" s="40">
        <v>0</v>
      </c>
      <c r="E1526" s="59" t="s">
        <v>1514</v>
      </c>
      <c r="F1526" s="124" t="s">
        <v>66</v>
      </c>
      <c r="G1526" s="40">
        <v>5</v>
      </c>
      <c r="H1526" s="40">
        <v>6</v>
      </c>
      <c r="I1526" s="60">
        <v>4491.8999999999996</v>
      </c>
      <c r="J1526" s="60">
        <v>3837.5</v>
      </c>
      <c r="K1526" s="61">
        <v>248</v>
      </c>
      <c r="L1526" s="1">
        <v>16141086.539999999</v>
      </c>
      <c r="M1526" s="49">
        <v>0</v>
      </c>
      <c r="N1526" s="49">
        <v>0</v>
      </c>
      <c r="O1526" s="49">
        <v>0</v>
      </c>
      <c r="P1526" s="49">
        <f t="shared" si="274"/>
        <v>16141086.539999999</v>
      </c>
      <c r="Q1526" s="49">
        <f t="shared" si="275"/>
        <v>4206.1463296416932</v>
      </c>
      <c r="R1526" s="49">
        <v>18763.55</v>
      </c>
      <c r="S1526" s="62">
        <v>43830</v>
      </c>
    </row>
    <row r="1527" spans="1:32" s="201" customFormat="1" hidden="1" x14ac:dyDescent="0.25">
      <c r="A1527" s="40">
        <v>255</v>
      </c>
      <c r="B1527" s="92" t="s">
        <v>1535</v>
      </c>
      <c r="C1527" s="93">
        <v>1981</v>
      </c>
      <c r="D1527" s="41">
        <v>0</v>
      </c>
      <c r="E1527" s="59" t="s">
        <v>1514</v>
      </c>
      <c r="F1527" s="124" t="s">
        <v>28</v>
      </c>
      <c r="G1527" s="41">
        <v>9</v>
      </c>
      <c r="H1527" s="41">
        <v>1</v>
      </c>
      <c r="I1527" s="94">
        <v>2320.6</v>
      </c>
      <c r="J1527" s="94">
        <v>1944.7</v>
      </c>
      <c r="K1527" s="95">
        <v>98</v>
      </c>
      <c r="L1527" s="1">
        <v>725229.19</v>
      </c>
      <c r="M1527" s="49">
        <v>0</v>
      </c>
      <c r="N1527" s="49">
        <v>0</v>
      </c>
      <c r="O1527" s="49">
        <v>0</v>
      </c>
      <c r="P1527" s="49">
        <f t="shared" ref="P1527" si="276">L1527-(M1527+N1527+O1527)</f>
        <v>725229.19</v>
      </c>
      <c r="Q1527" s="49">
        <f t="shared" si="275"/>
        <v>372.92599886872006</v>
      </c>
      <c r="R1527" s="49">
        <v>20723.82</v>
      </c>
      <c r="S1527" s="62">
        <v>43830</v>
      </c>
      <c r="T1527" s="199"/>
      <c r="U1527" s="199"/>
      <c r="V1527" s="199"/>
      <c r="W1527" s="199"/>
      <c r="X1527" s="199"/>
      <c r="Y1527" s="199"/>
      <c r="Z1527" s="199"/>
      <c r="AA1527" s="199"/>
      <c r="AB1527" s="199"/>
      <c r="AC1527" s="199"/>
      <c r="AD1527" s="199"/>
      <c r="AE1527" s="199"/>
      <c r="AF1527" s="199"/>
    </row>
    <row r="1528" spans="1:32" s="199" customFormat="1" hidden="1" x14ac:dyDescent="0.25">
      <c r="A1528" s="40">
        <v>256</v>
      </c>
      <c r="B1528" s="57" t="s">
        <v>993</v>
      </c>
      <c r="C1528" s="58">
        <v>1980</v>
      </c>
      <c r="D1528" s="40">
        <v>0</v>
      </c>
      <c r="E1528" s="59" t="s">
        <v>1514</v>
      </c>
      <c r="F1528" s="124" t="s">
        <v>66</v>
      </c>
      <c r="G1528" s="40">
        <v>5</v>
      </c>
      <c r="H1528" s="40">
        <v>6</v>
      </c>
      <c r="I1528" s="60">
        <v>4493.1000000000004</v>
      </c>
      <c r="J1528" s="60">
        <v>4051.5</v>
      </c>
      <c r="K1528" s="61">
        <v>305</v>
      </c>
      <c r="L1528" s="1">
        <v>10150975.67</v>
      </c>
      <c r="M1528" s="49">
        <v>0</v>
      </c>
      <c r="N1528" s="49">
        <v>0</v>
      </c>
      <c r="O1528" s="49">
        <v>0</v>
      </c>
      <c r="P1528" s="49">
        <f t="shared" si="274"/>
        <v>10150975.67</v>
      </c>
      <c r="Q1528" s="49">
        <f t="shared" si="275"/>
        <v>2505.4857879797605</v>
      </c>
      <c r="R1528" s="49">
        <v>18763.55</v>
      </c>
      <c r="S1528" s="62">
        <v>43830</v>
      </c>
    </row>
    <row r="1529" spans="1:32" s="199" customFormat="1" hidden="1" x14ac:dyDescent="0.25">
      <c r="A1529" s="40">
        <v>257</v>
      </c>
      <c r="B1529" s="57" t="s">
        <v>994</v>
      </c>
      <c r="C1529" s="58">
        <v>1980</v>
      </c>
      <c r="D1529" s="40">
        <v>0</v>
      </c>
      <c r="E1529" s="59" t="s">
        <v>1514</v>
      </c>
      <c r="F1529" s="124" t="s">
        <v>66</v>
      </c>
      <c r="G1529" s="40">
        <v>5</v>
      </c>
      <c r="H1529" s="40">
        <v>6</v>
      </c>
      <c r="I1529" s="60">
        <v>4404.8</v>
      </c>
      <c r="J1529" s="60">
        <v>3974.6</v>
      </c>
      <c r="K1529" s="61">
        <v>280</v>
      </c>
      <c r="L1529" s="1">
        <v>16633869.49</v>
      </c>
      <c r="M1529" s="49">
        <v>0</v>
      </c>
      <c r="N1529" s="49">
        <v>0</v>
      </c>
      <c r="O1529" s="49">
        <v>0</v>
      </c>
      <c r="P1529" s="49">
        <f t="shared" si="274"/>
        <v>16633869.49</v>
      </c>
      <c r="Q1529" s="49">
        <f t="shared" si="275"/>
        <v>4185.0423916872141</v>
      </c>
      <c r="R1529" s="49">
        <v>18763.55</v>
      </c>
      <c r="S1529" s="62">
        <v>43830</v>
      </c>
    </row>
    <row r="1530" spans="1:32" s="199" customFormat="1" hidden="1" x14ac:dyDescent="0.25">
      <c r="A1530" s="40">
        <v>258</v>
      </c>
      <c r="B1530" s="57" t="s">
        <v>995</v>
      </c>
      <c r="C1530" s="58">
        <v>1981</v>
      </c>
      <c r="D1530" s="40">
        <v>0</v>
      </c>
      <c r="E1530" s="59" t="s">
        <v>1514</v>
      </c>
      <c r="F1530" s="124" t="s">
        <v>66</v>
      </c>
      <c r="G1530" s="40">
        <v>5</v>
      </c>
      <c r="H1530" s="40">
        <v>13</v>
      </c>
      <c r="I1530" s="60">
        <v>13634.8</v>
      </c>
      <c r="J1530" s="60">
        <v>11240.7</v>
      </c>
      <c r="K1530" s="61">
        <v>490</v>
      </c>
      <c r="L1530" s="1">
        <v>47159117.880000003</v>
      </c>
      <c r="M1530" s="49">
        <v>0</v>
      </c>
      <c r="N1530" s="49">
        <v>0</v>
      </c>
      <c r="O1530" s="49">
        <v>0</v>
      </c>
      <c r="P1530" s="49">
        <f t="shared" si="274"/>
        <v>47159117.880000003</v>
      </c>
      <c r="Q1530" s="49">
        <f t="shared" si="275"/>
        <v>4195.3897782166587</v>
      </c>
      <c r="R1530" s="49">
        <v>18763.55</v>
      </c>
      <c r="S1530" s="62">
        <v>43830</v>
      </c>
    </row>
    <row r="1531" spans="1:32" s="199" customFormat="1" hidden="1" x14ac:dyDescent="0.25">
      <c r="A1531" s="40">
        <v>259</v>
      </c>
      <c r="B1531" s="57" t="s">
        <v>996</v>
      </c>
      <c r="C1531" s="58">
        <v>1981</v>
      </c>
      <c r="D1531" s="40">
        <v>0</v>
      </c>
      <c r="E1531" s="59" t="s">
        <v>1514</v>
      </c>
      <c r="F1531" s="124" t="s">
        <v>66</v>
      </c>
      <c r="G1531" s="40">
        <v>5</v>
      </c>
      <c r="H1531" s="40">
        <v>5</v>
      </c>
      <c r="I1531" s="60">
        <v>6056.1</v>
      </c>
      <c r="J1531" s="60">
        <v>5326</v>
      </c>
      <c r="K1531" s="61">
        <v>317</v>
      </c>
      <c r="L1531" s="1">
        <v>28514510.09</v>
      </c>
      <c r="M1531" s="49">
        <v>0</v>
      </c>
      <c r="N1531" s="49">
        <v>0</v>
      </c>
      <c r="O1531" s="49">
        <v>0</v>
      </c>
      <c r="P1531" s="49">
        <f t="shared" si="274"/>
        <v>28514510.09</v>
      </c>
      <c r="Q1531" s="49">
        <f t="shared" si="275"/>
        <v>5353.8321610965077</v>
      </c>
      <c r="R1531" s="49">
        <v>18763.55</v>
      </c>
      <c r="S1531" s="62">
        <v>43830</v>
      </c>
    </row>
    <row r="1532" spans="1:32" s="199" customFormat="1" hidden="1" x14ac:dyDescent="0.25">
      <c r="A1532" s="40">
        <v>260</v>
      </c>
      <c r="B1532" s="57" t="s">
        <v>997</v>
      </c>
      <c r="C1532" s="58">
        <v>1981</v>
      </c>
      <c r="D1532" s="40">
        <v>0</v>
      </c>
      <c r="E1532" s="59" t="s">
        <v>1514</v>
      </c>
      <c r="F1532" s="124" t="s">
        <v>66</v>
      </c>
      <c r="G1532" s="40">
        <v>5</v>
      </c>
      <c r="H1532" s="40">
        <v>6</v>
      </c>
      <c r="I1532" s="60">
        <v>4586.3</v>
      </c>
      <c r="J1532" s="60">
        <v>3973.3</v>
      </c>
      <c r="K1532" s="61">
        <v>250</v>
      </c>
      <c r="L1532" s="1">
        <v>21272381.34</v>
      </c>
      <c r="M1532" s="49">
        <v>0</v>
      </c>
      <c r="N1532" s="49">
        <v>0</v>
      </c>
      <c r="O1532" s="49">
        <v>0</v>
      </c>
      <c r="P1532" s="49">
        <f t="shared" si="274"/>
        <v>21272381.34</v>
      </c>
      <c r="Q1532" s="49">
        <f t="shared" si="275"/>
        <v>5353.8321646993681</v>
      </c>
      <c r="R1532" s="49">
        <v>18763.55</v>
      </c>
      <c r="S1532" s="62">
        <v>43830</v>
      </c>
    </row>
    <row r="1533" spans="1:32" s="199" customFormat="1" hidden="1" x14ac:dyDescent="0.25">
      <c r="A1533" s="40">
        <v>261</v>
      </c>
      <c r="B1533" s="57" t="s">
        <v>998</v>
      </c>
      <c r="C1533" s="58">
        <v>1979</v>
      </c>
      <c r="D1533" s="40">
        <v>0</v>
      </c>
      <c r="E1533" s="59" t="s">
        <v>1514</v>
      </c>
      <c r="F1533" s="124" t="s">
        <v>66</v>
      </c>
      <c r="G1533" s="40">
        <v>5</v>
      </c>
      <c r="H1533" s="40">
        <v>6</v>
      </c>
      <c r="I1533" s="60">
        <v>4668.5</v>
      </c>
      <c r="J1533" s="60">
        <v>3997.7</v>
      </c>
      <c r="K1533" s="61">
        <v>233</v>
      </c>
      <c r="L1533" s="1">
        <v>19133379.809999999</v>
      </c>
      <c r="M1533" s="49">
        <v>0</v>
      </c>
      <c r="N1533" s="49">
        <v>0</v>
      </c>
      <c r="O1533" s="49">
        <v>0</v>
      </c>
      <c r="P1533" s="49">
        <f t="shared" si="274"/>
        <v>19133379.809999999</v>
      </c>
      <c r="Q1533" s="49">
        <f t="shared" si="275"/>
        <v>4786.0969582509942</v>
      </c>
      <c r="R1533" s="49">
        <v>18763.55</v>
      </c>
      <c r="S1533" s="62">
        <v>43830</v>
      </c>
    </row>
    <row r="1534" spans="1:32" s="199" customFormat="1" hidden="1" x14ac:dyDescent="0.25">
      <c r="A1534" s="40">
        <v>262</v>
      </c>
      <c r="B1534" s="57" t="s">
        <v>999</v>
      </c>
      <c r="C1534" s="58">
        <v>1981</v>
      </c>
      <c r="D1534" s="40">
        <v>0</v>
      </c>
      <c r="E1534" s="59" t="s">
        <v>1514</v>
      </c>
      <c r="F1534" s="124" t="s">
        <v>66</v>
      </c>
      <c r="G1534" s="40">
        <v>5</v>
      </c>
      <c r="H1534" s="40">
        <v>8</v>
      </c>
      <c r="I1534" s="60">
        <v>5887.2</v>
      </c>
      <c r="J1534" s="60">
        <v>5301.4</v>
      </c>
      <c r="K1534" s="61">
        <v>343</v>
      </c>
      <c r="L1534" s="1">
        <v>22232764.579999998</v>
      </c>
      <c r="M1534" s="49">
        <v>0</v>
      </c>
      <c r="N1534" s="49">
        <v>0</v>
      </c>
      <c r="O1534" s="49">
        <v>0</v>
      </c>
      <c r="P1534" s="49">
        <f t="shared" si="274"/>
        <v>22232764.579999998</v>
      </c>
      <c r="Q1534" s="49">
        <f t="shared" si="275"/>
        <v>4193.7534575772434</v>
      </c>
      <c r="R1534" s="49">
        <v>18763.55</v>
      </c>
      <c r="S1534" s="62">
        <v>43830</v>
      </c>
    </row>
    <row r="1535" spans="1:32" s="199" customFormat="1" hidden="1" x14ac:dyDescent="0.25">
      <c r="A1535" s="40">
        <v>263</v>
      </c>
      <c r="B1535" s="57" t="s">
        <v>1000</v>
      </c>
      <c r="C1535" s="58">
        <v>1980</v>
      </c>
      <c r="D1535" s="40">
        <v>0</v>
      </c>
      <c r="E1535" s="59" t="s">
        <v>1514</v>
      </c>
      <c r="F1535" s="124" t="s">
        <v>66</v>
      </c>
      <c r="G1535" s="40">
        <v>5</v>
      </c>
      <c r="H1535" s="40">
        <v>6</v>
      </c>
      <c r="I1535" s="60">
        <v>4444.8999999999996</v>
      </c>
      <c r="J1535" s="60">
        <v>4007.6</v>
      </c>
      <c r="K1535" s="61">
        <v>272</v>
      </c>
      <c r="L1535" s="1">
        <v>16645436.439999999</v>
      </c>
      <c r="M1535" s="49">
        <v>0</v>
      </c>
      <c r="N1535" s="49">
        <v>0</v>
      </c>
      <c r="O1535" s="49">
        <v>0</v>
      </c>
      <c r="P1535" s="49">
        <f t="shared" si="274"/>
        <v>16645436.439999999</v>
      </c>
      <c r="Q1535" s="49">
        <f t="shared" si="275"/>
        <v>4153.4675217087533</v>
      </c>
      <c r="R1535" s="49">
        <v>18763.55</v>
      </c>
      <c r="S1535" s="62">
        <v>43830</v>
      </c>
    </row>
    <row r="1536" spans="1:32" s="199" customFormat="1" hidden="1" x14ac:dyDescent="0.25">
      <c r="A1536" s="40">
        <v>264</v>
      </c>
      <c r="B1536" s="57" t="s">
        <v>1001</v>
      </c>
      <c r="C1536" s="58">
        <v>1981</v>
      </c>
      <c r="D1536" s="40">
        <v>0</v>
      </c>
      <c r="E1536" s="59" t="s">
        <v>1514</v>
      </c>
      <c r="F1536" s="124" t="s">
        <v>66</v>
      </c>
      <c r="G1536" s="40">
        <v>8</v>
      </c>
      <c r="H1536" s="40">
        <v>1</v>
      </c>
      <c r="I1536" s="60">
        <v>4912.5</v>
      </c>
      <c r="J1536" s="60">
        <v>3554</v>
      </c>
      <c r="K1536" s="61">
        <v>276</v>
      </c>
      <c r="L1536" s="1">
        <v>1094869.53</v>
      </c>
      <c r="M1536" s="49">
        <v>0</v>
      </c>
      <c r="N1536" s="49">
        <v>0</v>
      </c>
      <c r="O1536" s="49">
        <v>0</v>
      </c>
      <c r="P1536" s="49">
        <f t="shared" si="274"/>
        <v>1094869.53</v>
      </c>
      <c r="Q1536" s="49">
        <f t="shared" si="275"/>
        <v>308.0668345526168</v>
      </c>
      <c r="R1536" s="49">
        <v>20727.88</v>
      </c>
      <c r="S1536" s="62">
        <v>43830</v>
      </c>
    </row>
    <row r="1537" spans="1:32" s="199" customFormat="1" hidden="1" x14ac:dyDescent="0.25">
      <c r="A1537" s="40">
        <v>265</v>
      </c>
      <c r="B1537" s="57" t="s">
        <v>1002</v>
      </c>
      <c r="C1537" s="58">
        <v>1979</v>
      </c>
      <c r="D1537" s="40">
        <v>0</v>
      </c>
      <c r="E1537" s="59" t="s">
        <v>1514</v>
      </c>
      <c r="F1537" s="124" t="s">
        <v>66</v>
      </c>
      <c r="G1537" s="40">
        <v>5</v>
      </c>
      <c r="H1537" s="40">
        <v>6</v>
      </c>
      <c r="I1537" s="60">
        <v>4597.8</v>
      </c>
      <c r="J1537" s="60">
        <v>3977.1</v>
      </c>
      <c r="K1537" s="61">
        <v>258</v>
      </c>
      <c r="L1537" s="1">
        <v>16681588.4</v>
      </c>
      <c r="M1537" s="49">
        <v>0</v>
      </c>
      <c r="N1537" s="49">
        <v>0</v>
      </c>
      <c r="O1537" s="49">
        <v>0</v>
      </c>
      <c r="P1537" s="49">
        <f t="shared" si="274"/>
        <v>16681588.4</v>
      </c>
      <c r="Q1537" s="49">
        <f t="shared" si="275"/>
        <v>4194.4100978099623</v>
      </c>
      <c r="R1537" s="49">
        <v>18763.55</v>
      </c>
      <c r="S1537" s="62">
        <v>43830</v>
      </c>
    </row>
    <row r="1538" spans="1:32" s="199" customFormat="1" hidden="1" x14ac:dyDescent="0.25">
      <c r="A1538" s="40">
        <v>266</v>
      </c>
      <c r="B1538" s="57" t="s">
        <v>1003</v>
      </c>
      <c r="C1538" s="58">
        <v>1978</v>
      </c>
      <c r="D1538" s="40">
        <v>0</v>
      </c>
      <c r="E1538" s="59" t="s">
        <v>1514</v>
      </c>
      <c r="F1538" s="124" t="s">
        <v>66</v>
      </c>
      <c r="G1538" s="40">
        <v>5</v>
      </c>
      <c r="H1538" s="40">
        <v>4</v>
      </c>
      <c r="I1538" s="60">
        <v>3049</v>
      </c>
      <c r="J1538" s="60">
        <v>2652.6</v>
      </c>
      <c r="K1538" s="61">
        <v>156</v>
      </c>
      <c r="L1538" s="1">
        <v>11489758.83</v>
      </c>
      <c r="M1538" s="49">
        <v>0</v>
      </c>
      <c r="N1538" s="49">
        <v>0</v>
      </c>
      <c r="O1538" s="49">
        <v>0</v>
      </c>
      <c r="P1538" s="49">
        <f t="shared" si="274"/>
        <v>11489758.83</v>
      </c>
      <c r="Q1538" s="49">
        <f t="shared" si="275"/>
        <v>4331.5082673603256</v>
      </c>
      <c r="R1538" s="49">
        <v>18763.55</v>
      </c>
      <c r="S1538" s="62">
        <v>43830</v>
      </c>
    </row>
    <row r="1539" spans="1:32" s="199" customFormat="1" hidden="1" x14ac:dyDescent="0.25">
      <c r="A1539" s="40">
        <v>267</v>
      </c>
      <c r="B1539" s="57" t="s">
        <v>1004</v>
      </c>
      <c r="C1539" s="58">
        <v>1979</v>
      </c>
      <c r="D1539" s="40">
        <v>0</v>
      </c>
      <c r="E1539" s="59" t="s">
        <v>1514</v>
      </c>
      <c r="F1539" s="124" t="s">
        <v>66</v>
      </c>
      <c r="G1539" s="40">
        <v>5</v>
      </c>
      <c r="H1539" s="40">
        <v>4</v>
      </c>
      <c r="I1539" s="60">
        <v>3110.3</v>
      </c>
      <c r="J1539" s="60">
        <v>2671.3</v>
      </c>
      <c r="K1539" s="61">
        <v>170</v>
      </c>
      <c r="L1539" s="1">
        <v>11364506.640000001</v>
      </c>
      <c r="M1539" s="49">
        <v>0</v>
      </c>
      <c r="N1539" s="49">
        <v>0</v>
      </c>
      <c r="O1539" s="49">
        <v>0</v>
      </c>
      <c r="P1539" s="49">
        <f t="shared" si="274"/>
        <v>11364506.640000001</v>
      </c>
      <c r="Q1539" s="49">
        <f t="shared" si="275"/>
        <v>4254.2981469696406</v>
      </c>
      <c r="R1539" s="49">
        <v>18763.55</v>
      </c>
      <c r="S1539" s="62">
        <v>43830</v>
      </c>
    </row>
    <row r="1540" spans="1:32" s="201" customFormat="1" hidden="1" x14ac:dyDescent="0.25">
      <c r="A1540" s="40">
        <v>268</v>
      </c>
      <c r="B1540" s="57" t="s">
        <v>1536</v>
      </c>
      <c r="C1540" s="121">
        <v>1995</v>
      </c>
      <c r="D1540" s="41">
        <v>0</v>
      </c>
      <c r="E1540" s="59" t="s">
        <v>1514</v>
      </c>
      <c r="F1540" s="152" t="s">
        <v>28</v>
      </c>
      <c r="G1540" s="121">
        <v>9</v>
      </c>
      <c r="H1540" s="121">
        <v>5</v>
      </c>
      <c r="I1540" s="122">
        <v>13383.5</v>
      </c>
      <c r="J1540" s="122">
        <v>11150.1</v>
      </c>
      <c r="K1540" s="121">
        <v>533</v>
      </c>
      <c r="L1540" s="187">
        <v>89101099.459999993</v>
      </c>
      <c r="M1540" s="49">
        <v>0</v>
      </c>
      <c r="N1540" s="49">
        <v>0</v>
      </c>
      <c r="O1540" s="49">
        <v>0</v>
      </c>
      <c r="P1540" s="49">
        <f t="shared" ref="P1540" si="277">L1540-(M1540+N1540+O1540)</f>
        <v>89101099.459999993</v>
      </c>
      <c r="Q1540" s="49">
        <f t="shared" si="275"/>
        <v>7991.058327728002</v>
      </c>
      <c r="R1540" s="49">
        <v>20723.82</v>
      </c>
      <c r="S1540" s="62">
        <v>43830</v>
      </c>
      <c r="T1540" s="199"/>
      <c r="U1540" s="199"/>
      <c r="V1540" s="199"/>
      <c r="W1540" s="199"/>
      <c r="X1540" s="199"/>
      <c r="Y1540" s="199"/>
      <c r="Z1540" s="199"/>
      <c r="AA1540" s="199"/>
      <c r="AB1540" s="199"/>
      <c r="AC1540" s="199"/>
      <c r="AD1540" s="199"/>
      <c r="AE1540" s="199"/>
      <c r="AF1540" s="199"/>
    </row>
    <row r="1541" spans="1:32" s="199" customFormat="1" hidden="1" x14ac:dyDescent="0.25">
      <c r="A1541" s="40">
        <v>269</v>
      </c>
      <c r="B1541" s="57" t="s">
        <v>1431</v>
      </c>
      <c r="C1541" s="121" t="s">
        <v>1459</v>
      </c>
      <c r="D1541" s="40">
        <v>0</v>
      </c>
      <c r="E1541" s="59" t="s">
        <v>1514</v>
      </c>
      <c r="F1541" s="121" t="s">
        <v>66</v>
      </c>
      <c r="G1541" s="121" t="s">
        <v>1457</v>
      </c>
      <c r="H1541" s="121" t="s">
        <v>1458</v>
      </c>
      <c r="I1541" s="122">
        <v>6338.5</v>
      </c>
      <c r="J1541" s="122">
        <v>4718.8999999999996</v>
      </c>
      <c r="K1541" s="121">
        <v>339</v>
      </c>
      <c r="L1541" s="122">
        <v>5879522.5800000001</v>
      </c>
      <c r="M1541" s="49">
        <v>0</v>
      </c>
      <c r="N1541" s="49">
        <v>0</v>
      </c>
      <c r="O1541" s="49">
        <v>0</v>
      </c>
      <c r="P1541" s="49">
        <f>L1541-(M1541+N1541+O1541)</f>
        <v>5879522.5800000001</v>
      </c>
      <c r="Q1541" s="49">
        <f>L1541/J1541</f>
        <v>1245.9519337133654</v>
      </c>
      <c r="R1541" s="49">
        <v>20727.88</v>
      </c>
      <c r="S1541" s="62">
        <v>43830</v>
      </c>
    </row>
    <row r="1542" spans="1:32" s="201" customFormat="1" hidden="1" x14ac:dyDescent="0.25">
      <c r="A1542" s="40">
        <v>270</v>
      </c>
      <c r="B1542" s="92" t="s">
        <v>1537</v>
      </c>
      <c r="C1542" s="121">
        <v>2011</v>
      </c>
      <c r="D1542" s="41">
        <v>0</v>
      </c>
      <c r="E1542" s="59" t="s">
        <v>1514</v>
      </c>
      <c r="F1542" s="152" t="s">
        <v>28</v>
      </c>
      <c r="G1542" s="121">
        <v>5</v>
      </c>
      <c r="H1542" s="121"/>
      <c r="I1542" s="122">
        <v>9995.4</v>
      </c>
      <c r="J1542" s="122">
        <v>8992.7000000000007</v>
      </c>
      <c r="K1542" s="121"/>
      <c r="L1542" s="187">
        <v>2020470.84</v>
      </c>
      <c r="M1542" s="49">
        <v>0</v>
      </c>
      <c r="N1542" s="49">
        <v>0</v>
      </c>
      <c r="O1542" s="49">
        <v>0</v>
      </c>
      <c r="P1542" s="49">
        <f>L1542-(M1542+N1542+O1542)</f>
        <v>2020470.84</v>
      </c>
      <c r="Q1542" s="49">
        <f t="shared" ref="Q1542" si="278">L1542/J1542</f>
        <v>224.67899963303569</v>
      </c>
      <c r="R1542" s="49">
        <v>17192.509999999998</v>
      </c>
      <c r="S1542" s="62">
        <v>43830</v>
      </c>
      <c r="T1542" s="199"/>
      <c r="U1542" s="199"/>
      <c r="V1542" s="199"/>
      <c r="W1542" s="199"/>
      <c r="X1542" s="199"/>
      <c r="Y1542" s="199"/>
      <c r="Z1542" s="199"/>
      <c r="AA1542" s="199"/>
      <c r="AB1542" s="199"/>
      <c r="AC1542" s="199"/>
      <c r="AD1542" s="199"/>
      <c r="AE1542" s="199"/>
      <c r="AF1542" s="199"/>
    </row>
    <row r="1543" spans="1:32" s="199" customFormat="1" hidden="1" x14ac:dyDescent="0.25">
      <c r="A1543" s="40">
        <v>271</v>
      </c>
      <c r="B1543" s="57" t="s">
        <v>1005</v>
      </c>
      <c r="C1543" s="58">
        <v>1979</v>
      </c>
      <c r="D1543" s="40">
        <v>0</v>
      </c>
      <c r="E1543" s="59" t="s">
        <v>1514</v>
      </c>
      <c r="F1543" s="124" t="s">
        <v>28</v>
      </c>
      <c r="G1543" s="40">
        <v>9</v>
      </c>
      <c r="H1543" s="40">
        <v>1</v>
      </c>
      <c r="I1543" s="60">
        <v>3276.9</v>
      </c>
      <c r="J1543" s="60">
        <v>2943.8</v>
      </c>
      <c r="K1543" s="61">
        <v>117</v>
      </c>
      <c r="L1543" s="1">
        <v>14244094.869999999</v>
      </c>
      <c r="M1543" s="49">
        <v>0</v>
      </c>
      <c r="N1543" s="49">
        <v>0</v>
      </c>
      <c r="O1543" s="49">
        <v>0</v>
      </c>
      <c r="P1543" s="49">
        <f t="shared" si="274"/>
        <v>14244094.869999999</v>
      </c>
      <c r="Q1543" s="49">
        <f t="shared" si="275"/>
        <v>4838.6761566682517</v>
      </c>
      <c r="R1543" s="49">
        <v>20723.82</v>
      </c>
      <c r="S1543" s="62">
        <v>43830</v>
      </c>
    </row>
    <row r="1544" spans="1:32" s="199" customFormat="1" hidden="1" x14ac:dyDescent="0.25">
      <c r="A1544" s="40">
        <v>272</v>
      </c>
      <c r="B1544" s="57" t="s">
        <v>1006</v>
      </c>
      <c r="C1544" s="58">
        <v>1982</v>
      </c>
      <c r="D1544" s="40">
        <v>0</v>
      </c>
      <c r="E1544" s="59" t="s">
        <v>1514</v>
      </c>
      <c r="F1544" s="124" t="s">
        <v>28</v>
      </c>
      <c r="G1544" s="40">
        <v>5</v>
      </c>
      <c r="H1544" s="40">
        <v>6</v>
      </c>
      <c r="I1544" s="60">
        <v>4162.8</v>
      </c>
      <c r="J1544" s="60">
        <v>3993.9</v>
      </c>
      <c r="K1544" s="61">
        <v>243</v>
      </c>
      <c r="L1544" s="1">
        <v>9936140.8699999992</v>
      </c>
      <c r="M1544" s="49">
        <v>0</v>
      </c>
      <c r="N1544" s="49">
        <v>0</v>
      </c>
      <c r="O1544" s="49">
        <v>0</v>
      </c>
      <c r="P1544" s="49">
        <f t="shared" si="274"/>
        <v>9936140.8699999992</v>
      </c>
      <c r="Q1544" s="49">
        <f t="shared" si="275"/>
        <v>2487.8291569643702</v>
      </c>
      <c r="R1544" s="49">
        <v>17192.509999999998</v>
      </c>
      <c r="S1544" s="62">
        <v>43830</v>
      </c>
    </row>
    <row r="1545" spans="1:32" s="199" customFormat="1" hidden="1" x14ac:dyDescent="0.25">
      <c r="A1545" s="40">
        <v>273</v>
      </c>
      <c r="B1545" s="57" t="s">
        <v>1007</v>
      </c>
      <c r="C1545" s="58">
        <v>1980</v>
      </c>
      <c r="D1545" s="40">
        <v>0</v>
      </c>
      <c r="E1545" s="59" t="s">
        <v>1514</v>
      </c>
      <c r="F1545" s="124" t="s">
        <v>66</v>
      </c>
      <c r="G1545" s="40">
        <v>5</v>
      </c>
      <c r="H1545" s="40">
        <v>10</v>
      </c>
      <c r="I1545" s="60">
        <v>9365.1</v>
      </c>
      <c r="J1545" s="60">
        <v>8279.7000000000007</v>
      </c>
      <c r="K1545" s="61">
        <v>312</v>
      </c>
      <c r="L1545" s="49">
        <v>21417905.170000002</v>
      </c>
      <c r="M1545" s="49">
        <v>0</v>
      </c>
      <c r="N1545" s="49">
        <v>0</v>
      </c>
      <c r="O1545" s="49">
        <v>0</v>
      </c>
      <c r="P1545" s="49">
        <f t="shared" si="274"/>
        <v>21417905.170000002</v>
      </c>
      <c r="Q1545" s="49">
        <f t="shared" si="275"/>
        <v>2586.797247484812</v>
      </c>
      <c r="R1545" s="49">
        <v>18763.55</v>
      </c>
      <c r="S1545" s="62">
        <v>43830</v>
      </c>
    </row>
    <row r="1546" spans="1:32" s="199" customFormat="1" hidden="1" x14ac:dyDescent="0.25">
      <c r="A1546" s="40">
        <v>274</v>
      </c>
      <c r="B1546" s="57" t="s">
        <v>1008</v>
      </c>
      <c r="C1546" s="58">
        <v>1977</v>
      </c>
      <c r="D1546" s="40">
        <v>0</v>
      </c>
      <c r="E1546" s="59" t="s">
        <v>1514</v>
      </c>
      <c r="F1546" s="124" t="s">
        <v>66</v>
      </c>
      <c r="G1546" s="40">
        <v>5</v>
      </c>
      <c r="H1546" s="40">
        <v>4</v>
      </c>
      <c r="I1546" s="60">
        <v>4053.8</v>
      </c>
      <c r="J1546" s="60">
        <v>3624.9</v>
      </c>
      <c r="K1546" s="61">
        <v>135</v>
      </c>
      <c r="L1546" s="1">
        <v>10230540.67</v>
      </c>
      <c r="M1546" s="49">
        <v>0</v>
      </c>
      <c r="N1546" s="49">
        <v>0</v>
      </c>
      <c r="O1546" s="49">
        <v>0</v>
      </c>
      <c r="P1546" s="49">
        <f t="shared" si="274"/>
        <v>10230540.67</v>
      </c>
      <c r="Q1546" s="49">
        <f t="shared" si="275"/>
        <v>2822.2959723026843</v>
      </c>
      <c r="R1546" s="49">
        <v>18763.55</v>
      </c>
      <c r="S1546" s="62">
        <v>43830</v>
      </c>
    </row>
    <row r="1547" spans="1:32" s="199" customFormat="1" hidden="1" x14ac:dyDescent="0.25">
      <c r="A1547" s="40">
        <v>275</v>
      </c>
      <c r="B1547" s="57" t="s">
        <v>1009</v>
      </c>
      <c r="C1547" s="58">
        <v>1977</v>
      </c>
      <c r="D1547" s="40">
        <v>0</v>
      </c>
      <c r="E1547" s="59" t="s">
        <v>1514</v>
      </c>
      <c r="F1547" s="124" t="s">
        <v>66</v>
      </c>
      <c r="G1547" s="40">
        <v>5</v>
      </c>
      <c r="H1547" s="40">
        <v>4</v>
      </c>
      <c r="I1547" s="60">
        <v>3930.5</v>
      </c>
      <c r="J1547" s="60">
        <v>3506.8</v>
      </c>
      <c r="K1547" s="61">
        <v>155</v>
      </c>
      <c r="L1547" s="49">
        <v>22377212.899999999</v>
      </c>
      <c r="M1547" s="49">
        <v>0</v>
      </c>
      <c r="N1547" s="49">
        <v>0</v>
      </c>
      <c r="O1547" s="49">
        <f t="shared" si="272"/>
        <v>1006974.58</v>
      </c>
      <c r="P1547" s="49">
        <f t="shared" si="274"/>
        <v>21370238.32</v>
      </c>
      <c r="Q1547" s="49">
        <f t="shared" si="275"/>
        <v>6381.0918501197666</v>
      </c>
      <c r="R1547" s="49">
        <v>18763.55</v>
      </c>
      <c r="S1547" s="62">
        <v>43830</v>
      </c>
    </row>
    <row r="1548" spans="1:32" s="199" customFormat="1" hidden="1" x14ac:dyDescent="0.25">
      <c r="A1548" s="40">
        <v>276</v>
      </c>
      <c r="B1548" s="57" t="s">
        <v>1491</v>
      </c>
      <c r="C1548" s="93">
        <v>1988</v>
      </c>
      <c r="D1548" s="41">
        <v>0</v>
      </c>
      <c r="E1548" s="59" t="s">
        <v>1514</v>
      </c>
      <c r="F1548" s="124" t="s">
        <v>66</v>
      </c>
      <c r="G1548" s="41">
        <v>9</v>
      </c>
      <c r="H1548" s="41">
        <v>3</v>
      </c>
      <c r="I1548" s="94">
        <v>7226.5</v>
      </c>
      <c r="J1548" s="94">
        <v>6215.7</v>
      </c>
      <c r="K1548" s="95">
        <v>290</v>
      </c>
      <c r="L1548" s="1">
        <v>8794820.0999999996</v>
      </c>
      <c r="M1548" s="49">
        <v>0</v>
      </c>
      <c r="N1548" s="49">
        <v>0</v>
      </c>
      <c r="O1548" s="49">
        <f t="shared" si="272"/>
        <v>395766.9</v>
      </c>
      <c r="P1548" s="49">
        <f t="shared" si="274"/>
        <v>8399053.1999999993</v>
      </c>
      <c r="Q1548" s="96">
        <f t="shared" si="275"/>
        <v>1414.9363868912592</v>
      </c>
      <c r="R1548" s="49">
        <v>20727.88</v>
      </c>
      <c r="S1548" s="97">
        <v>43830</v>
      </c>
    </row>
    <row r="1549" spans="1:32" s="199" customFormat="1" hidden="1" x14ac:dyDescent="0.25">
      <c r="A1549" s="40">
        <v>277</v>
      </c>
      <c r="B1549" s="57" t="s">
        <v>1010</v>
      </c>
      <c r="C1549" s="58">
        <v>1978</v>
      </c>
      <c r="D1549" s="40">
        <v>0</v>
      </c>
      <c r="E1549" s="59" t="s">
        <v>1514</v>
      </c>
      <c r="F1549" s="124" t="s">
        <v>66</v>
      </c>
      <c r="G1549" s="40">
        <v>5</v>
      </c>
      <c r="H1549" s="40">
        <v>6</v>
      </c>
      <c r="I1549" s="60">
        <v>5710.4</v>
      </c>
      <c r="J1549" s="60">
        <v>5058.8</v>
      </c>
      <c r="K1549" s="61">
        <v>238</v>
      </c>
      <c r="L1549" s="1">
        <v>2568104.9300000002</v>
      </c>
      <c r="M1549" s="49">
        <v>0</v>
      </c>
      <c r="N1549" s="49">
        <v>0</v>
      </c>
      <c r="O1549" s="49">
        <v>0</v>
      </c>
      <c r="P1549" s="49">
        <f t="shared" si="274"/>
        <v>2568104.9300000002</v>
      </c>
      <c r="Q1549" s="49">
        <f t="shared" si="275"/>
        <v>507.65101012097733</v>
      </c>
      <c r="R1549" s="49">
        <v>18763.55</v>
      </c>
      <c r="S1549" s="62">
        <v>43830</v>
      </c>
    </row>
    <row r="1550" spans="1:32" s="199" customFormat="1" hidden="1" x14ac:dyDescent="0.25">
      <c r="A1550" s="40">
        <v>278</v>
      </c>
      <c r="B1550" s="57" t="s">
        <v>1011</v>
      </c>
      <c r="C1550" s="58">
        <v>1978</v>
      </c>
      <c r="D1550" s="40">
        <v>0</v>
      </c>
      <c r="E1550" s="59" t="s">
        <v>1514</v>
      </c>
      <c r="F1550" s="124" t="s">
        <v>66</v>
      </c>
      <c r="G1550" s="40">
        <v>5</v>
      </c>
      <c r="H1550" s="40">
        <v>1</v>
      </c>
      <c r="I1550" s="60">
        <v>1231.5999999999999</v>
      </c>
      <c r="J1550" s="60">
        <v>1083.5</v>
      </c>
      <c r="K1550" s="61">
        <v>57</v>
      </c>
      <c r="L1550" s="1">
        <v>550039.87</v>
      </c>
      <c r="M1550" s="49">
        <v>0</v>
      </c>
      <c r="N1550" s="49">
        <v>0</v>
      </c>
      <c r="O1550" s="49">
        <f t="shared" si="272"/>
        <v>24751.79</v>
      </c>
      <c r="P1550" s="49">
        <f t="shared" si="274"/>
        <v>525288.07999999996</v>
      </c>
      <c r="Q1550" s="49">
        <f t="shared" si="275"/>
        <v>507.65101061375174</v>
      </c>
      <c r="R1550" s="49">
        <v>18763.55</v>
      </c>
      <c r="S1550" s="62">
        <v>43830</v>
      </c>
    </row>
    <row r="1551" spans="1:32" s="199" customFormat="1" hidden="1" x14ac:dyDescent="0.25">
      <c r="A1551" s="40">
        <v>279</v>
      </c>
      <c r="B1551" s="57" t="s">
        <v>1432</v>
      </c>
      <c r="C1551" s="121" t="s">
        <v>1462</v>
      </c>
      <c r="D1551" s="40">
        <v>0</v>
      </c>
      <c r="E1551" s="59" t="s">
        <v>1514</v>
      </c>
      <c r="F1551" s="121" t="s">
        <v>66</v>
      </c>
      <c r="G1551" s="121" t="s">
        <v>1457</v>
      </c>
      <c r="H1551" s="121" t="s">
        <v>1460</v>
      </c>
      <c r="I1551" s="122">
        <v>4751.8999999999996</v>
      </c>
      <c r="J1551" s="122">
        <v>4130.2</v>
      </c>
      <c r="K1551" s="121">
        <v>193</v>
      </c>
      <c r="L1551" s="39">
        <v>5877241.6399999997</v>
      </c>
      <c r="M1551" s="49">
        <v>0</v>
      </c>
      <c r="N1551" s="49">
        <v>0</v>
      </c>
      <c r="O1551" s="49">
        <v>0</v>
      </c>
      <c r="P1551" s="49">
        <f t="shared" ref="P1551:P1582" si="279">L1551-(M1551+N1551+O1551)</f>
        <v>5877241.6399999997</v>
      </c>
      <c r="Q1551" s="49">
        <f t="shared" si="275"/>
        <v>1422.9920197569124</v>
      </c>
      <c r="R1551" s="49">
        <v>20727.88</v>
      </c>
      <c r="S1551" s="62">
        <v>43830</v>
      </c>
    </row>
    <row r="1552" spans="1:32" s="199" customFormat="1" hidden="1" x14ac:dyDescent="0.25">
      <c r="A1552" s="40">
        <v>280</v>
      </c>
      <c r="B1552" s="57" t="s">
        <v>1433</v>
      </c>
      <c r="C1552" s="121" t="s">
        <v>1455</v>
      </c>
      <c r="D1552" s="40">
        <v>0</v>
      </c>
      <c r="E1552" s="59" t="s">
        <v>1514</v>
      </c>
      <c r="F1552" s="121" t="s">
        <v>66</v>
      </c>
      <c r="G1552" s="121" t="s">
        <v>1457</v>
      </c>
      <c r="H1552" s="121" t="s">
        <v>1460</v>
      </c>
      <c r="I1552" s="122">
        <v>4693.7</v>
      </c>
      <c r="J1552" s="122">
        <v>4080</v>
      </c>
      <c r="K1552" s="121">
        <v>187</v>
      </c>
      <c r="L1552" s="39">
        <v>5877102.4000000004</v>
      </c>
      <c r="M1552" s="49">
        <v>0</v>
      </c>
      <c r="N1552" s="49">
        <v>0</v>
      </c>
      <c r="O1552" s="49">
        <v>0</v>
      </c>
      <c r="P1552" s="49">
        <f t="shared" si="279"/>
        <v>5877102.4000000004</v>
      </c>
      <c r="Q1552" s="49">
        <f t="shared" ref="Q1552:Q1584" si="280">L1552/J1552</f>
        <v>1440.466274509804</v>
      </c>
      <c r="R1552" s="49">
        <v>20727.88</v>
      </c>
      <c r="S1552" s="62">
        <v>43830</v>
      </c>
    </row>
    <row r="1553" spans="1:19" s="199" customFormat="1" hidden="1" x14ac:dyDescent="0.25">
      <c r="A1553" s="40">
        <v>281</v>
      </c>
      <c r="B1553" s="57" t="s">
        <v>1012</v>
      </c>
      <c r="C1553" s="58">
        <v>1982</v>
      </c>
      <c r="D1553" s="40">
        <v>0</v>
      </c>
      <c r="E1553" s="59" t="s">
        <v>1514</v>
      </c>
      <c r="F1553" s="124" t="s">
        <v>66</v>
      </c>
      <c r="G1553" s="40">
        <v>5</v>
      </c>
      <c r="H1553" s="40">
        <v>7</v>
      </c>
      <c r="I1553" s="60">
        <v>6929.7</v>
      </c>
      <c r="J1553" s="60">
        <v>6179.9</v>
      </c>
      <c r="K1553" s="61">
        <v>289</v>
      </c>
      <c r="L1553" s="1">
        <v>17844713.399999999</v>
      </c>
      <c r="M1553" s="49">
        <v>0</v>
      </c>
      <c r="N1553" s="49">
        <v>0</v>
      </c>
      <c r="O1553" s="49">
        <v>0</v>
      </c>
      <c r="P1553" s="49">
        <f t="shared" si="279"/>
        <v>17844713.399999999</v>
      </c>
      <c r="Q1553" s="49">
        <f t="shared" si="280"/>
        <v>2887.5408016310944</v>
      </c>
      <c r="R1553" s="49">
        <v>18763.55</v>
      </c>
      <c r="S1553" s="62">
        <v>43830</v>
      </c>
    </row>
    <row r="1554" spans="1:19" s="199" customFormat="1" hidden="1" x14ac:dyDescent="0.25">
      <c r="A1554" s="40">
        <v>282</v>
      </c>
      <c r="B1554" s="57" t="s">
        <v>1013</v>
      </c>
      <c r="C1554" s="58">
        <v>1977</v>
      </c>
      <c r="D1554" s="40">
        <v>0</v>
      </c>
      <c r="E1554" s="59" t="s">
        <v>1514</v>
      </c>
      <c r="F1554" s="124" t="s">
        <v>66</v>
      </c>
      <c r="G1554" s="40">
        <v>5</v>
      </c>
      <c r="H1554" s="40">
        <v>1</v>
      </c>
      <c r="I1554" s="60">
        <v>6404.6</v>
      </c>
      <c r="J1554" s="60">
        <v>5251.9</v>
      </c>
      <c r="K1554" s="61">
        <v>295</v>
      </c>
      <c r="L1554" s="1">
        <v>40437876.460000001</v>
      </c>
      <c r="M1554" s="49">
        <v>0</v>
      </c>
      <c r="N1554" s="49">
        <v>0</v>
      </c>
      <c r="O1554" s="49">
        <v>0</v>
      </c>
      <c r="P1554" s="49">
        <f t="shared" si="279"/>
        <v>40437876.460000001</v>
      </c>
      <c r="Q1554" s="49">
        <f t="shared" si="280"/>
        <v>7699.6661132161698</v>
      </c>
      <c r="R1554" s="49">
        <v>18763.55</v>
      </c>
      <c r="S1554" s="62">
        <v>43830</v>
      </c>
    </row>
    <row r="1555" spans="1:19" s="199" customFormat="1" hidden="1" x14ac:dyDescent="0.25">
      <c r="A1555" s="40">
        <v>283</v>
      </c>
      <c r="B1555" s="57" t="s">
        <v>1434</v>
      </c>
      <c r="C1555" s="121" t="s">
        <v>1455</v>
      </c>
      <c r="D1555" s="40">
        <v>0</v>
      </c>
      <c r="E1555" s="59" t="s">
        <v>1514</v>
      </c>
      <c r="F1555" s="121" t="s">
        <v>66</v>
      </c>
      <c r="G1555" s="121" t="s">
        <v>1457</v>
      </c>
      <c r="H1555" s="121" t="s">
        <v>1464</v>
      </c>
      <c r="I1555" s="122">
        <v>8402.75</v>
      </c>
      <c r="J1555" s="122">
        <v>8402.75</v>
      </c>
      <c r="K1555" s="121">
        <v>322</v>
      </c>
      <c r="L1555" s="39">
        <v>11723544.859999999</v>
      </c>
      <c r="M1555" s="49">
        <v>0</v>
      </c>
      <c r="N1555" s="49">
        <v>0</v>
      </c>
      <c r="O1555" s="49">
        <v>0</v>
      </c>
      <c r="P1555" s="49">
        <f t="shared" si="279"/>
        <v>11723544.859999999</v>
      </c>
      <c r="Q1555" s="49">
        <f t="shared" si="280"/>
        <v>1395.2033393829399</v>
      </c>
      <c r="R1555" s="49">
        <v>20727.88</v>
      </c>
      <c r="S1555" s="62">
        <v>43830</v>
      </c>
    </row>
    <row r="1556" spans="1:19" s="199" customFormat="1" hidden="1" x14ac:dyDescent="0.25">
      <c r="A1556" s="40">
        <v>284</v>
      </c>
      <c r="B1556" s="57" t="s">
        <v>1435</v>
      </c>
      <c r="C1556" s="121" t="s">
        <v>1455</v>
      </c>
      <c r="D1556" s="40">
        <v>0</v>
      </c>
      <c r="E1556" s="59" t="s">
        <v>1514</v>
      </c>
      <c r="F1556" s="121" t="s">
        <v>66</v>
      </c>
      <c r="G1556" s="121" t="s">
        <v>1457</v>
      </c>
      <c r="H1556" s="121" t="s">
        <v>1464</v>
      </c>
      <c r="I1556" s="122">
        <v>8372</v>
      </c>
      <c r="J1556" s="122">
        <v>8372</v>
      </c>
      <c r="K1556" s="121">
        <v>340</v>
      </c>
      <c r="L1556" s="39">
        <v>11722519.439999999</v>
      </c>
      <c r="M1556" s="49">
        <v>0</v>
      </c>
      <c r="N1556" s="49">
        <v>0</v>
      </c>
      <c r="O1556" s="49">
        <v>0</v>
      </c>
      <c r="P1556" s="49">
        <f t="shared" si="279"/>
        <v>11722519.439999999</v>
      </c>
      <c r="Q1556" s="49">
        <f t="shared" si="280"/>
        <v>1400.2053798375537</v>
      </c>
      <c r="R1556" s="49">
        <v>20727.88</v>
      </c>
      <c r="S1556" s="62">
        <v>43830</v>
      </c>
    </row>
    <row r="1557" spans="1:19" s="199" customFormat="1" hidden="1" x14ac:dyDescent="0.25">
      <c r="A1557" s="40">
        <v>285</v>
      </c>
      <c r="B1557" s="57" t="s">
        <v>1014</v>
      </c>
      <c r="C1557" s="58">
        <v>1981</v>
      </c>
      <c r="D1557" s="40">
        <v>0</v>
      </c>
      <c r="E1557" s="59" t="s">
        <v>1514</v>
      </c>
      <c r="F1557" s="124" t="s">
        <v>66</v>
      </c>
      <c r="G1557" s="40">
        <v>5</v>
      </c>
      <c r="H1557" s="40">
        <v>8</v>
      </c>
      <c r="I1557" s="60">
        <v>8981.2999999999993</v>
      </c>
      <c r="J1557" s="60">
        <v>6771.5</v>
      </c>
      <c r="K1557" s="61">
        <v>264</v>
      </c>
      <c r="L1557" s="1">
        <v>40379917.890000001</v>
      </c>
      <c r="M1557" s="49">
        <v>0</v>
      </c>
      <c r="N1557" s="49">
        <v>0</v>
      </c>
      <c r="O1557" s="49">
        <v>0</v>
      </c>
      <c r="P1557" s="49">
        <f t="shared" si="279"/>
        <v>40379917.890000001</v>
      </c>
      <c r="Q1557" s="49">
        <f t="shared" si="280"/>
        <v>5963.2161101676147</v>
      </c>
      <c r="R1557" s="49">
        <v>18763.55</v>
      </c>
      <c r="S1557" s="62">
        <v>43830</v>
      </c>
    </row>
    <row r="1558" spans="1:19" s="199" customFormat="1" hidden="1" x14ac:dyDescent="0.25">
      <c r="A1558" s="40">
        <v>286</v>
      </c>
      <c r="B1558" s="57" t="s">
        <v>1436</v>
      </c>
      <c r="C1558" s="121" t="s">
        <v>1465</v>
      </c>
      <c r="D1558" s="40">
        <v>0</v>
      </c>
      <c r="E1558" s="59" t="s">
        <v>1514</v>
      </c>
      <c r="F1558" s="121" t="s">
        <v>66</v>
      </c>
      <c r="G1558" s="121" t="s">
        <v>1457</v>
      </c>
      <c r="H1558" s="121" t="s">
        <v>1461</v>
      </c>
      <c r="I1558" s="122">
        <v>7715.4</v>
      </c>
      <c r="J1558" s="122">
        <v>6728.2</v>
      </c>
      <c r="K1558" s="121">
        <v>272</v>
      </c>
      <c r="L1558" s="39">
        <v>8796867.4000000004</v>
      </c>
      <c r="M1558" s="49">
        <v>0</v>
      </c>
      <c r="N1558" s="49">
        <v>0</v>
      </c>
      <c r="O1558" s="49">
        <v>0</v>
      </c>
      <c r="P1558" s="49">
        <f t="shared" si="279"/>
        <v>8796867.4000000004</v>
      </c>
      <c r="Q1558" s="49">
        <f t="shared" si="280"/>
        <v>1307.4622335840195</v>
      </c>
      <c r="R1558" s="49">
        <v>20727.88</v>
      </c>
      <c r="S1558" s="62">
        <v>43830</v>
      </c>
    </row>
    <row r="1559" spans="1:19" s="199" customFormat="1" hidden="1" x14ac:dyDescent="0.25">
      <c r="A1559" s="40">
        <v>287</v>
      </c>
      <c r="B1559" s="57" t="s">
        <v>1437</v>
      </c>
      <c r="C1559" s="121" t="s">
        <v>1459</v>
      </c>
      <c r="D1559" s="40">
        <v>0</v>
      </c>
      <c r="E1559" s="59" t="s">
        <v>1514</v>
      </c>
      <c r="F1559" s="121" t="s">
        <v>66</v>
      </c>
      <c r="G1559" s="121" t="s">
        <v>1457</v>
      </c>
      <c r="H1559" s="121" t="s">
        <v>1461</v>
      </c>
      <c r="I1559" s="122">
        <v>7504</v>
      </c>
      <c r="J1559" s="122">
        <v>6428.9</v>
      </c>
      <c r="K1559" s="121">
        <v>288</v>
      </c>
      <c r="L1559" s="39">
        <v>8795961.1600000001</v>
      </c>
      <c r="M1559" s="49">
        <v>0</v>
      </c>
      <c r="N1559" s="49">
        <v>0</v>
      </c>
      <c r="O1559" s="49">
        <f t="shared" ref="O1559" si="281">ROUND(L1559*0.045,2)</f>
        <v>395818.25</v>
      </c>
      <c r="P1559" s="49">
        <f t="shared" si="279"/>
        <v>8400142.9100000001</v>
      </c>
      <c r="Q1559" s="49">
        <f t="shared" si="280"/>
        <v>1368.1906951422484</v>
      </c>
      <c r="R1559" s="49">
        <v>20727.88</v>
      </c>
      <c r="S1559" s="62">
        <v>43830</v>
      </c>
    </row>
    <row r="1560" spans="1:19" s="199" customFormat="1" hidden="1" x14ac:dyDescent="0.25">
      <c r="A1560" s="40">
        <v>288</v>
      </c>
      <c r="B1560" s="57" t="s">
        <v>1015</v>
      </c>
      <c r="C1560" s="58">
        <v>1982</v>
      </c>
      <c r="D1560" s="40">
        <v>0</v>
      </c>
      <c r="E1560" s="59" t="s">
        <v>1514</v>
      </c>
      <c r="F1560" s="124" t="s">
        <v>66</v>
      </c>
      <c r="G1560" s="40">
        <v>5</v>
      </c>
      <c r="H1560" s="40">
        <v>6</v>
      </c>
      <c r="I1560" s="60">
        <v>4501.8999999999996</v>
      </c>
      <c r="J1560" s="60">
        <v>4030</v>
      </c>
      <c r="K1560" s="61">
        <v>206</v>
      </c>
      <c r="L1560" s="1">
        <v>16443831.32</v>
      </c>
      <c r="M1560" s="49">
        <v>0</v>
      </c>
      <c r="N1560" s="49">
        <v>0</v>
      </c>
      <c r="O1560" s="49">
        <v>0</v>
      </c>
      <c r="P1560" s="49">
        <f t="shared" si="279"/>
        <v>16443831.32</v>
      </c>
      <c r="Q1560" s="49">
        <f t="shared" si="280"/>
        <v>4080.3551662531017</v>
      </c>
      <c r="R1560" s="49">
        <v>18763.55</v>
      </c>
      <c r="S1560" s="62">
        <v>43830</v>
      </c>
    </row>
    <row r="1561" spans="1:19" s="199" customFormat="1" hidden="1" x14ac:dyDescent="0.25">
      <c r="A1561" s="40">
        <v>289</v>
      </c>
      <c r="B1561" s="57" t="s">
        <v>1016</v>
      </c>
      <c r="C1561" s="58">
        <v>1982</v>
      </c>
      <c r="D1561" s="40">
        <v>0</v>
      </c>
      <c r="E1561" s="59" t="s">
        <v>1514</v>
      </c>
      <c r="F1561" s="124" t="s">
        <v>66</v>
      </c>
      <c r="G1561" s="40">
        <v>5</v>
      </c>
      <c r="H1561" s="40">
        <v>6</v>
      </c>
      <c r="I1561" s="60">
        <v>4926.7</v>
      </c>
      <c r="J1561" s="60">
        <v>4526.8</v>
      </c>
      <c r="K1561" s="61">
        <v>248</v>
      </c>
      <c r="L1561" s="1">
        <v>7450531.46</v>
      </c>
      <c r="M1561" s="49">
        <v>0</v>
      </c>
      <c r="N1561" s="49">
        <v>0</v>
      </c>
      <c r="O1561" s="49">
        <v>0</v>
      </c>
      <c r="P1561" s="49">
        <f t="shared" si="279"/>
        <v>7450531.46</v>
      </c>
      <c r="Q1561" s="49">
        <f t="shared" si="280"/>
        <v>1645.8715781567553</v>
      </c>
      <c r="R1561" s="49">
        <v>18763.55</v>
      </c>
      <c r="S1561" s="62">
        <v>43830</v>
      </c>
    </row>
    <row r="1562" spans="1:19" s="199" customFormat="1" hidden="1" x14ac:dyDescent="0.25">
      <c r="A1562" s="40">
        <v>290</v>
      </c>
      <c r="B1562" s="57" t="s">
        <v>1438</v>
      </c>
      <c r="C1562" s="121" t="s">
        <v>1468</v>
      </c>
      <c r="D1562" s="40">
        <v>0</v>
      </c>
      <c r="E1562" s="59" t="s">
        <v>1514</v>
      </c>
      <c r="F1562" s="121" t="s">
        <v>66</v>
      </c>
      <c r="G1562" s="121" t="s">
        <v>1457</v>
      </c>
      <c r="H1562" s="121" t="s">
        <v>1458</v>
      </c>
      <c r="I1562" s="122">
        <v>6317.8</v>
      </c>
      <c r="J1562" s="122">
        <v>4841.6000000000004</v>
      </c>
      <c r="K1562" s="121">
        <v>354</v>
      </c>
      <c r="L1562" s="39">
        <v>5879331.4199999999</v>
      </c>
      <c r="M1562" s="49">
        <v>0</v>
      </c>
      <c r="N1562" s="49">
        <v>0</v>
      </c>
      <c r="O1562" s="49">
        <v>0</v>
      </c>
      <c r="P1562" s="49">
        <f t="shared" si="279"/>
        <v>5879331.4199999999</v>
      </c>
      <c r="Q1562" s="49">
        <f t="shared" si="280"/>
        <v>1214.3364631526767</v>
      </c>
      <c r="R1562" s="49">
        <v>20727.88</v>
      </c>
      <c r="S1562" s="62">
        <v>43830</v>
      </c>
    </row>
    <row r="1563" spans="1:19" s="199" customFormat="1" hidden="1" x14ac:dyDescent="0.25">
      <c r="A1563" s="40">
        <v>291</v>
      </c>
      <c r="B1563" s="57" t="s">
        <v>1439</v>
      </c>
      <c r="C1563" s="121" t="s">
        <v>1477</v>
      </c>
      <c r="D1563" s="40">
        <v>0</v>
      </c>
      <c r="E1563" s="59" t="s">
        <v>1514</v>
      </c>
      <c r="F1563" s="121" t="s">
        <v>66</v>
      </c>
      <c r="G1563" s="121" t="s">
        <v>1467</v>
      </c>
      <c r="H1563" s="121" t="s">
        <v>1458</v>
      </c>
      <c r="I1563" s="122">
        <v>5051</v>
      </c>
      <c r="J1563" s="122">
        <v>2977.5</v>
      </c>
      <c r="K1563" s="121">
        <v>250</v>
      </c>
      <c r="L1563" s="39">
        <v>5876351.9199999999</v>
      </c>
      <c r="M1563" s="49">
        <v>0</v>
      </c>
      <c r="N1563" s="49">
        <v>0</v>
      </c>
      <c r="O1563" s="49">
        <v>0</v>
      </c>
      <c r="P1563" s="49">
        <f t="shared" si="279"/>
        <v>5876351.9199999999</v>
      </c>
      <c r="Q1563" s="49">
        <f t="shared" si="280"/>
        <v>1973.5858673383711</v>
      </c>
      <c r="R1563" s="49">
        <v>20727.88</v>
      </c>
      <c r="S1563" s="62">
        <v>43830</v>
      </c>
    </row>
    <row r="1564" spans="1:19" s="199" customFormat="1" hidden="1" x14ac:dyDescent="0.25">
      <c r="A1564" s="40">
        <v>292</v>
      </c>
      <c r="B1564" s="57" t="s">
        <v>1440</v>
      </c>
      <c r="C1564" s="121" t="s">
        <v>1465</v>
      </c>
      <c r="D1564" s="40">
        <v>0</v>
      </c>
      <c r="E1564" s="59" t="s">
        <v>1514</v>
      </c>
      <c r="F1564" s="121" t="s">
        <v>66</v>
      </c>
      <c r="G1564" s="121" t="s">
        <v>1457</v>
      </c>
      <c r="H1564" s="121" t="s">
        <v>1458</v>
      </c>
      <c r="I1564" s="122">
        <v>6368</v>
      </c>
      <c r="J1564" s="122">
        <v>4819.5</v>
      </c>
      <c r="K1564" s="121">
        <v>370</v>
      </c>
      <c r="L1564" s="39">
        <v>5879274.7800000003</v>
      </c>
      <c r="M1564" s="49">
        <v>0</v>
      </c>
      <c r="N1564" s="49">
        <v>0</v>
      </c>
      <c r="O1564" s="49">
        <v>0</v>
      </c>
      <c r="P1564" s="49">
        <f t="shared" si="279"/>
        <v>5879274.7800000003</v>
      </c>
      <c r="Q1564" s="49">
        <f t="shared" si="280"/>
        <v>1219.8930967942733</v>
      </c>
      <c r="R1564" s="49">
        <v>20727.88</v>
      </c>
      <c r="S1564" s="62">
        <v>43830</v>
      </c>
    </row>
    <row r="1565" spans="1:19" s="199" customFormat="1" hidden="1" x14ac:dyDescent="0.25">
      <c r="A1565" s="40">
        <v>293</v>
      </c>
      <c r="B1565" s="57" t="s">
        <v>1441</v>
      </c>
      <c r="C1565" s="121" t="s">
        <v>1459</v>
      </c>
      <c r="D1565" s="40">
        <v>0</v>
      </c>
      <c r="E1565" s="59" t="s">
        <v>1514</v>
      </c>
      <c r="F1565" s="121" t="s">
        <v>66</v>
      </c>
      <c r="G1565" s="121" t="s">
        <v>1457</v>
      </c>
      <c r="H1565" s="121" t="s">
        <v>1458</v>
      </c>
      <c r="I1565" s="122">
        <v>6393.4</v>
      </c>
      <c r="J1565" s="122">
        <v>4802.3</v>
      </c>
      <c r="K1565" s="121">
        <v>293</v>
      </c>
      <c r="L1565" s="39">
        <v>5879326.7000000002</v>
      </c>
      <c r="M1565" s="49">
        <v>0</v>
      </c>
      <c r="N1565" s="49">
        <v>0</v>
      </c>
      <c r="O1565" s="49">
        <v>0</v>
      </c>
      <c r="P1565" s="49">
        <f t="shared" si="279"/>
        <v>5879326.7000000002</v>
      </c>
      <c r="Q1565" s="49">
        <f t="shared" si="280"/>
        <v>1224.2730983070612</v>
      </c>
      <c r="R1565" s="49">
        <v>20727.88</v>
      </c>
      <c r="S1565" s="62">
        <v>43830</v>
      </c>
    </row>
    <row r="1566" spans="1:19" s="199" customFormat="1" hidden="1" x14ac:dyDescent="0.25">
      <c r="A1566" s="40">
        <v>294</v>
      </c>
      <c r="B1566" s="57" t="s">
        <v>1442</v>
      </c>
      <c r="C1566" s="121" t="s">
        <v>1459</v>
      </c>
      <c r="D1566" s="40">
        <v>0</v>
      </c>
      <c r="E1566" s="59" t="s">
        <v>1514</v>
      </c>
      <c r="F1566" s="121" t="s">
        <v>66</v>
      </c>
      <c r="G1566" s="121" t="s">
        <v>1457</v>
      </c>
      <c r="H1566" s="121" t="s">
        <v>1458</v>
      </c>
      <c r="I1566" s="122">
        <v>6430.3</v>
      </c>
      <c r="J1566" s="122">
        <v>4806.7</v>
      </c>
      <c r="K1566" s="121">
        <v>353</v>
      </c>
      <c r="L1566" s="39">
        <v>5879298.3799999999</v>
      </c>
      <c r="M1566" s="49">
        <v>0</v>
      </c>
      <c r="N1566" s="49">
        <v>0</v>
      </c>
      <c r="O1566" s="49">
        <v>0</v>
      </c>
      <c r="P1566" s="49">
        <f t="shared" si="279"/>
        <v>5879298.3799999999</v>
      </c>
      <c r="Q1566" s="49">
        <f t="shared" si="280"/>
        <v>1223.1465204818276</v>
      </c>
      <c r="R1566" s="49">
        <v>20727.88</v>
      </c>
      <c r="S1566" s="62">
        <v>43830</v>
      </c>
    </row>
    <row r="1567" spans="1:19" s="199" customFormat="1" hidden="1" x14ac:dyDescent="0.25">
      <c r="A1567" s="40">
        <v>295</v>
      </c>
      <c r="B1567" s="57" t="s">
        <v>1443</v>
      </c>
      <c r="C1567" s="121" t="s">
        <v>1478</v>
      </c>
      <c r="D1567" s="40">
        <v>0</v>
      </c>
      <c r="E1567" s="59" t="s">
        <v>1514</v>
      </c>
      <c r="F1567" s="121" t="s">
        <v>66</v>
      </c>
      <c r="G1567" s="121" t="s">
        <v>1467</v>
      </c>
      <c r="H1567" s="121" t="s">
        <v>1458</v>
      </c>
      <c r="I1567" s="122">
        <v>5032</v>
      </c>
      <c r="J1567" s="122">
        <v>3055.61</v>
      </c>
      <c r="K1567" s="121">
        <v>286</v>
      </c>
      <c r="L1567" s="39">
        <v>5876607.9800000004</v>
      </c>
      <c r="M1567" s="49">
        <v>0</v>
      </c>
      <c r="N1567" s="49">
        <v>0</v>
      </c>
      <c r="O1567" s="49">
        <v>0</v>
      </c>
      <c r="P1567" s="49">
        <f t="shared" si="279"/>
        <v>5876607.9800000004</v>
      </c>
      <c r="Q1567" s="49">
        <f t="shared" si="280"/>
        <v>1923.2192524569564</v>
      </c>
      <c r="R1567" s="49">
        <v>20727.88</v>
      </c>
      <c r="S1567" s="62">
        <v>43830</v>
      </c>
    </row>
    <row r="1568" spans="1:19" s="199" customFormat="1" hidden="1" x14ac:dyDescent="0.25">
      <c r="A1568" s="40">
        <v>296</v>
      </c>
      <c r="B1568" s="57" t="s">
        <v>1444</v>
      </c>
      <c r="C1568" s="121" t="s">
        <v>1463</v>
      </c>
      <c r="D1568" s="40">
        <v>0</v>
      </c>
      <c r="E1568" s="59" t="s">
        <v>1514</v>
      </c>
      <c r="F1568" s="121" t="s">
        <v>66</v>
      </c>
      <c r="G1568" s="121" t="s">
        <v>1457</v>
      </c>
      <c r="H1568" s="121" t="s">
        <v>1458</v>
      </c>
      <c r="I1568" s="122">
        <v>8195.7000000000007</v>
      </c>
      <c r="J1568" s="122">
        <v>4817.6000000000004</v>
      </c>
      <c r="K1568" s="121">
        <v>319</v>
      </c>
      <c r="L1568" s="39">
        <v>5879074.1799999997</v>
      </c>
      <c r="M1568" s="49">
        <v>0</v>
      </c>
      <c r="N1568" s="49">
        <v>0</v>
      </c>
      <c r="O1568" s="49">
        <v>0</v>
      </c>
      <c r="P1568" s="49">
        <f t="shared" si="279"/>
        <v>5879074.1799999997</v>
      </c>
      <c r="Q1568" s="49">
        <f t="shared" si="280"/>
        <v>1220.3325680836929</v>
      </c>
      <c r="R1568" s="49">
        <v>20727.88</v>
      </c>
      <c r="S1568" s="62">
        <v>43830</v>
      </c>
    </row>
    <row r="1569" spans="1:32" s="199" customFormat="1" hidden="1" x14ac:dyDescent="0.25">
      <c r="A1569" s="40">
        <v>297</v>
      </c>
      <c r="B1569" s="57" t="s">
        <v>1445</v>
      </c>
      <c r="C1569" s="121" t="s">
        <v>1455</v>
      </c>
      <c r="D1569" s="40">
        <v>0</v>
      </c>
      <c r="E1569" s="59" t="s">
        <v>1514</v>
      </c>
      <c r="F1569" s="121" t="s">
        <v>66</v>
      </c>
      <c r="G1569" s="121" t="s">
        <v>1457</v>
      </c>
      <c r="H1569" s="121" t="s">
        <v>1458</v>
      </c>
      <c r="I1569" s="122">
        <v>8072.65</v>
      </c>
      <c r="J1569" s="122">
        <v>4918.8999999999996</v>
      </c>
      <c r="K1569" s="121">
        <v>317</v>
      </c>
      <c r="L1569" s="39">
        <v>5878616.3399999999</v>
      </c>
      <c r="M1569" s="49">
        <v>0</v>
      </c>
      <c r="N1569" s="49">
        <v>0</v>
      </c>
      <c r="O1569" s="49">
        <v>0</v>
      </c>
      <c r="P1569" s="49">
        <f t="shared" si="279"/>
        <v>5878616.3399999999</v>
      </c>
      <c r="Q1569" s="49">
        <f t="shared" si="280"/>
        <v>1195.107918437049</v>
      </c>
      <c r="R1569" s="49">
        <v>20727.88</v>
      </c>
      <c r="S1569" s="62">
        <v>43830</v>
      </c>
    </row>
    <row r="1570" spans="1:32" s="199" customFormat="1" hidden="1" x14ac:dyDescent="0.25">
      <c r="A1570" s="40">
        <v>298</v>
      </c>
      <c r="B1570" s="57" t="s">
        <v>1446</v>
      </c>
      <c r="C1570" s="121" t="s">
        <v>1463</v>
      </c>
      <c r="D1570" s="40">
        <v>0</v>
      </c>
      <c r="E1570" s="59" t="s">
        <v>1514</v>
      </c>
      <c r="F1570" s="121" t="s">
        <v>66</v>
      </c>
      <c r="G1570" s="121" t="s">
        <v>1457</v>
      </c>
      <c r="H1570" s="121" t="s">
        <v>1458</v>
      </c>
      <c r="I1570" s="122">
        <v>8186.2</v>
      </c>
      <c r="J1570" s="122">
        <v>4915.5</v>
      </c>
      <c r="K1570" s="121">
        <v>335</v>
      </c>
      <c r="L1570" s="39">
        <v>5877802.1399999997</v>
      </c>
      <c r="M1570" s="49">
        <v>0</v>
      </c>
      <c r="N1570" s="49">
        <v>0</v>
      </c>
      <c r="O1570" s="49">
        <v>0</v>
      </c>
      <c r="P1570" s="49">
        <f t="shared" si="279"/>
        <v>5877802.1399999997</v>
      </c>
      <c r="Q1570" s="49">
        <f t="shared" si="280"/>
        <v>1195.7689227952394</v>
      </c>
      <c r="R1570" s="49">
        <v>20727.88</v>
      </c>
      <c r="S1570" s="62">
        <v>43830</v>
      </c>
    </row>
    <row r="1571" spans="1:32" s="199" customFormat="1" hidden="1" x14ac:dyDescent="0.25">
      <c r="A1571" s="40">
        <v>299</v>
      </c>
      <c r="B1571" s="57" t="s">
        <v>1447</v>
      </c>
      <c r="C1571" s="121" t="s">
        <v>1462</v>
      </c>
      <c r="D1571" s="40">
        <v>0</v>
      </c>
      <c r="E1571" s="59" t="s">
        <v>1514</v>
      </c>
      <c r="F1571" s="121" t="s">
        <v>66</v>
      </c>
      <c r="G1571" s="121" t="s">
        <v>1457</v>
      </c>
      <c r="H1571" s="121" t="s">
        <v>1467</v>
      </c>
      <c r="I1571" s="122">
        <v>20383.400000000001</v>
      </c>
      <c r="J1571" s="122">
        <v>17406.099999999999</v>
      </c>
      <c r="K1571" s="121">
        <v>804</v>
      </c>
      <c r="L1571" s="39">
        <v>23392993.800000001</v>
      </c>
      <c r="M1571" s="49">
        <v>0</v>
      </c>
      <c r="N1571" s="49">
        <v>0</v>
      </c>
      <c r="O1571" s="49">
        <v>0</v>
      </c>
      <c r="P1571" s="49">
        <f t="shared" si="279"/>
        <v>23392993.800000001</v>
      </c>
      <c r="Q1571" s="49">
        <f t="shared" si="280"/>
        <v>1343.9537748260668</v>
      </c>
      <c r="R1571" s="49">
        <v>20727.88</v>
      </c>
      <c r="S1571" s="62">
        <v>43830</v>
      </c>
    </row>
    <row r="1572" spans="1:32" s="199" customFormat="1" hidden="1" x14ac:dyDescent="0.25">
      <c r="A1572" s="40">
        <v>300</v>
      </c>
      <c r="B1572" s="57" t="s">
        <v>1017</v>
      </c>
      <c r="C1572" s="58">
        <v>1978</v>
      </c>
      <c r="D1572" s="40">
        <v>0</v>
      </c>
      <c r="E1572" s="59" t="s">
        <v>1514</v>
      </c>
      <c r="F1572" s="124" t="s">
        <v>66</v>
      </c>
      <c r="G1572" s="40">
        <v>5</v>
      </c>
      <c r="H1572" s="40">
        <v>6</v>
      </c>
      <c r="I1572" s="60">
        <v>5911.3</v>
      </c>
      <c r="J1572" s="60">
        <v>5080.7</v>
      </c>
      <c r="K1572" s="61">
        <v>222</v>
      </c>
      <c r="L1572" s="1">
        <v>3770985.73</v>
      </c>
      <c r="M1572" s="49">
        <v>0</v>
      </c>
      <c r="N1572" s="49">
        <v>0</v>
      </c>
      <c r="O1572" s="49">
        <v>0</v>
      </c>
      <c r="P1572" s="49">
        <f t="shared" si="279"/>
        <v>3770985.73</v>
      </c>
      <c r="Q1572" s="49">
        <f t="shared" si="280"/>
        <v>742.21775149093628</v>
      </c>
      <c r="R1572" s="49">
        <v>18763.55</v>
      </c>
      <c r="S1572" s="62">
        <v>43830</v>
      </c>
    </row>
    <row r="1573" spans="1:32" s="199" customFormat="1" hidden="1" x14ac:dyDescent="0.25">
      <c r="A1573" s="40">
        <v>301</v>
      </c>
      <c r="B1573" s="57" t="s">
        <v>1018</v>
      </c>
      <c r="C1573" s="58">
        <v>1981</v>
      </c>
      <c r="D1573" s="40">
        <v>0</v>
      </c>
      <c r="E1573" s="59" t="s">
        <v>1514</v>
      </c>
      <c r="F1573" s="124" t="s">
        <v>66</v>
      </c>
      <c r="G1573" s="40">
        <v>5</v>
      </c>
      <c r="H1573" s="40">
        <v>6</v>
      </c>
      <c r="I1573" s="60">
        <v>4572.01</v>
      </c>
      <c r="J1573" s="60">
        <v>3997.8</v>
      </c>
      <c r="K1573" s="61">
        <v>244</v>
      </c>
      <c r="L1573" s="1">
        <v>15166092.609999999</v>
      </c>
      <c r="M1573" s="49">
        <v>0</v>
      </c>
      <c r="N1573" s="49">
        <v>0</v>
      </c>
      <c r="O1573" s="49">
        <v>0</v>
      </c>
      <c r="P1573" s="49">
        <f t="shared" si="279"/>
        <v>15166092.609999999</v>
      </c>
      <c r="Q1573" s="49">
        <f t="shared" si="280"/>
        <v>3793.6096378007901</v>
      </c>
      <c r="R1573" s="49">
        <v>18763.55</v>
      </c>
      <c r="S1573" s="62">
        <v>43830</v>
      </c>
    </row>
    <row r="1574" spans="1:32" s="199" customFormat="1" hidden="1" x14ac:dyDescent="0.25">
      <c r="A1574" s="40">
        <v>302</v>
      </c>
      <c r="B1574" s="57" t="s">
        <v>1019</v>
      </c>
      <c r="C1574" s="58">
        <v>1981</v>
      </c>
      <c r="D1574" s="40">
        <v>0</v>
      </c>
      <c r="E1574" s="59" t="s">
        <v>1514</v>
      </c>
      <c r="F1574" s="124" t="s">
        <v>66</v>
      </c>
      <c r="G1574" s="40">
        <v>5</v>
      </c>
      <c r="H1574" s="40">
        <v>6</v>
      </c>
      <c r="I1574" s="60">
        <v>4501.5</v>
      </c>
      <c r="J1574" s="60">
        <v>3948.6</v>
      </c>
      <c r="K1574" s="61">
        <v>249</v>
      </c>
      <c r="L1574" s="1">
        <v>17016051.949999999</v>
      </c>
      <c r="M1574" s="49">
        <v>0</v>
      </c>
      <c r="N1574" s="49">
        <v>0</v>
      </c>
      <c r="O1574" s="49">
        <v>0</v>
      </c>
      <c r="P1574" s="49">
        <f t="shared" si="279"/>
        <v>17016051.949999999</v>
      </c>
      <c r="Q1574" s="49">
        <f t="shared" si="280"/>
        <v>4309.3886314136653</v>
      </c>
      <c r="R1574" s="49">
        <v>18763.55</v>
      </c>
      <c r="S1574" s="62">
        <v>43830</v>
      </c>
    </row>
    <row r="1575" spans="1:32" s="199" customFormat="1" hidden="1" x14ac:dyDescent="0.25">
      <c r="A1575" s="40">
        <v>303</v>
      </c>
      <c r="B1575" s="57" t="s">
        <v>1020</v>
      </c>
      <c r="C1575" s="58">
        <v>1982</v>
      </c>
      <c r="D1575" s="40">
        <v>0</v>
      </c>
      <c r="E1575" s="59" t="s">
        <v>1514</v>
      </c>
      <c r="F1575" s="124" t="s">
        <v>66</v>
      </c>
      <c r="G1575" s="40">
        <v>5</v>
      </c>
      <c r="H1575" s="40">
        <v>6</v>
      </c>
      <c r="I1575" s="60">
        <v>5855.3</v>
      </c>
      <c r="J1575" s="60">
        <v>5094.2</v>
      </c>
      <c r="K1575" s="61">
        <v>248</v>
      </c>
      <c r="L1575" s="1">
        <v>13988118.24</v>
      </c>
      <c r="M1575" s="49">
        <v>0</v>
      </c>
      <c r="N1575" s="49">
        <v>0</v>
      </c>
      <c r="O1575" s="49">
        <f t="shared" ref="O1575" si="282">ROUND(L1575*0.045,2)</f>
        <v>629465.31999999995</v>
      </c>
      <c r="P1575" s="49">
        <f t="shared" si="279"/>
        <v>13358652.92</v>
      </c>
      <c r="Q1575" s="49">
        <f t="shared" si="280"/>
        <v>2745.8910604216562</v>
      </c>
      <c r="R1575" s="49">
        <v>18763.55</v>
      </c>
      <c r="S1575" s="62">
        <v>43830</v>
      </c>
    </row>
    <row r="1576" spans="1:32" s="199" customFormat="1" hidden="1" x14ac:dyDescent="0.25">
      <c r="A1576" s="40">
        <v>304</v>
      </c>
      <c r="B1576" s="57" t="s">
        <v>1021</v>
      </c>
      <c r="C1576" s="58">
        <v>1981</v>
      </c>
      <c r="D1576" s="40">
        <v>0</v>
      </c>
      <c r="E1576" s="59" t="s">
        <v>1514</v>
      </c>
      <c r="F1576" s="124" t="s">
        <v>66</v>
      </c>
      <c r="G1576" s="40">
        <v>5</v>
      </c>
      <c r="H1576" s="40">
        <v>6</v>
      </c>
      <c r="I1576" s="60">
        <v>5852.6</v>
      </c>
      <c r="J1576" s="60">
        <v>5025.5</v>
      </c>
      <c r="K1576" s="61">
        <v>217</v>
      </c>
      <c r="L1576" s="1">
        <v>13930892.199999999</v>
      </c>
      <c r="M1576" s="49">
        <v>0</v>
      </c>
      <c r="N1576" s="49">
        <v>0</v>
      </c>
      <c r="O1576" s="49">
        <v>0</v>
      </c>
      <c r="P1576" s="49">
        <f t="shared" si="279"/>
        <v>13930892.199999999</v>
      </c>
      <c r="Q1576" s="49">
        <f t="shared" si="280"/>
        <v>2772.0410307432094</v>
      </c>
      <c r="R1576" s="49">
        <v>18763.55</v>
      </c>
      <c r="S1576" s="62">
        <v>43830</v>
      </c>
    </row>
    <row r="1577" spans="1:32" s="199" customFormat="1" hidden="1" x14ac:dyDescent="0.25">
      <c r="A1577" s="40">
        <v>305</v>
      </c>
      <c r="B1577" s="57" t="s">
        <v>1022</v>
      </c>
      <c r="C1577" s="58">
        <v>1979</v>
      </c>
      <c r="D1577" s="40">
        <v>0</v>
      </c>
      <c r="E1577" s="59" t="s">
        <v>1514</v>
      </c>
      <c r="F1577" s="124" t="s">
        <v>66</v>
      </c>
      <c r="G1577" s="40">
        <v>5</v>
      </c>
      <c r="H1577" s="40">
        <v>6</v>
      </c>
      <c r="I1577" s="60">
        <v>4665</v>
      </c>
      <c r="J1577" s="60">
        <v>4023.5</v>
      </c>
      <c r="K1577" s="61">
        <v>265</v>
      </c>
      <c r="L1577" s="1">
        <v>18386898.920000002</v>
      </c>
      <c r="M1577" s="49">
        <v>0</v>
      </c>
      <c r="N1577" s="49">
        <v>0</v>
      </c>
      <c r="O1577" s="49">
        <v>0</v>
      </c>
      <c r="P1577" s="49">
        <f t="shared" si="279"/>
        <v>18386898.920000002</v>
      </c>
      <c r="Q1577" s="49">
        <f t="shared" si="280"/>
        <v>4569.8767043618745</v>
      </c>
      <c r="R1577" s="49">
        <v>18763.55</v>
      </c>
      <c r="S1577" s="62">
        <v>43830</v>
      </c>
    </row>
    <row r="1578" spans="1:32" s="199" customFormat="1" hidden="1" x14ac:dyDescent="0.25">
      <c r="A1578" s="40">
        <v>306</v>
      </c>
      <c r="B1578" s="57" t="s">
        <v>1448</v>
      </c>
      <c r="C1578" s="121" t="s">
        <v>1463</v>
      </c>
      <c r="D1578" s="40">
        <v>0</v>
      </c>
      <c r="E1578" s="59" t="s">
        <v>1514</v>
      </c>
      <c r="F1578" s="121" t="s">
        <v>66</v>
      </c>
      <c r="G1578" s="121" t="s">
        <v>1457</v>
      </c>
      <c r="H1578" s="121" t="s">
        <v>1470</v>
      </c>
      <c r="I1578" s="122">
        <v>30344.7</v>
      </c>
      <c r="J1578" s="122">
        <v>12503.2</v>
      </c>
      <c r="K1578" s="121">
        <v>558</v>
      </c>
      <c r="L1578" s="39">
        <v>17558719.5</v>
      </c>
      <c r="M1578" s="49">
        <v>0</v>
      </c>
      <c r="N1578" s="49">
        <v>0</v>
      </c>
      <c r="O1578" s="49">
        <v>0</v>
      </c>
      <c r="P1578" s="49">
        <f t="shared" si="279"/>
        <v>17558719.5</v>
      </c>
      <c r="Q1578" s="49">
        <f t="shared" si="280"/>
        <v>1404.3380494593384</v>
      </c>
      <c r="R1578" s="49">
        <v>20727.88</v>
      </c>
      <c r="S1578" s="62">
        <v>43830</v>
      </c>
    </row>
    <row r="1579" spans="1:32" s="199" customFormat="1" ht="30" hidden="1" x14ac:dyDescent="0.25">
      <c r="A1579" s="40">
        <v>307</v>
      </c>
      <c r="B1579" s="57" t="s">
        <v>1449</v>
      </c>
      <c r="C1579" s="121" t="s">
        <v>1462</v>
      </c>
      <c r="D1579" s="40">
        <v>0</v>
      </c>
      <c r="E1579" s="124" t="s">
        <v>1525</v>
      </c>
      <c r="F1579" s="121" t="s">
        <v>66</v>
      </c>
      <c r="G1579" s="121" t="s">
        <v>1457</v>
      </c>
      <c r="H1579" s="121" t="s">
        <v>1458</v>
      </c>
      <c r="I1579" s="122">
        <v>2713.1</v>
      </c>
      <c r="J1579" s="122">
        <v>2269.9</v>
      </c>
      <c r="K1579" s="121">
        <v>85</v>
      </c>
      <c r="L1579" s="39">
        <v>3055967.32</v>
      </c>
      <c r="M1579" s="49">
        <v>0</v>
      </c>
      <c r="N1579" s="49">
        <v>0</v>
      </c>
      <c r="O1579" s="49">
        <f t="shared" ref="O1579" si="283">ROUND(L1579*0.045,2)</f>
        <v>137518.53</v>
      </c>
      <c r="P1579" s="49">
        <f t="shared" si="279"/>
        <v>2918448.79</v>
      </c>
      <c r="Q1579" s="49">
        <f t="shared" si="280"/>
        <v>1346.3004185206396</v>
      </c>
      <c r="R1579" s="49">
        <v>20727.88</v>
      </c>
      <c r="S1579" s="62">
        <v>43830</v>
      </c>
    </row>
    <row r="1580" spans="1:32" s="199" customFormat="1" hidden="1" x14ac:dyDescent="0.25">
      <c r="A1580" s="40">
        <v>308</v>
      </c>
      <c r="B1580" s="57" t="s">
        <v>1023</v>
      </c>
      <c r="C1580" s="58">
        <v>1981</v>
      </c>
      <c r="D1580" s="40">
        <v>0</v>
      </c>
      <c r="E1580" s="59" t="s">
        <v>1514</v>
      </c>
      <c r="F1580" s="124" t="s">
        <v>66</v>
      </c>
      <c r="G1580" s="40">
        <v>5</v>
      </c>
      <c r="H1580" s="40">
        <v>4</v>
      </c>
      <c r="I1580" s="60">
        <v>3451.7</v>
      </c>
      <c r="J1580" s="60">
        <v>3077.8</v>
      </c>
      <c r="K1580" s="61">
        <v>152</v>
      </c>
      <c r="L1580" s="1">
        <v>15103651.23</v>
      </c>
      <c r="M1580" s="49">
        <v>0</v>
      </c>
      <c r="N1580" s="49">
        <v>0</v>
      </c>
      <c r="O1580" s="49">
        <f t="shared" ref="O1580" si="284">ROUND(L1580*0.045,2)</f>
        <v>679664.31</v>
      </c>
      <c r="P1580" s="49">
        <f t="shared" si="279"/>
        <v>14423986.92</v>
      </c>
      <c r="Q1580" s="49">
        <f t="shared" si="280"/>
        <v>4907.2880726492949</v>
      </c>
      <c r="R1580" s="49">
        <v>18763.55</v>
      </c>
      <c r="S1580" s="62">
        <v>43830</v>
      </c>
    </row>
    <row r="1581" spans="1:32" s="199" customFormat="1" hidden="1" x14ac:dyDescent="0.25">
      <c r="A1581" s="40">
        <v>309</v>
      </c>
      <c r="B1581" s="57" t="s">
        <v>1024</v>
      </c>
      <c r="C1581" s="58">
        <v>1981</v>
      </c>
      <c r="D1581" s="40">
        <v>0</v>
      </c>
      <c r="E1581" s="59" t="s">
        <v>1514</v>
      </c>
      <c r="F1581" s="124" t="s">
        <v>66</v>
      </c>
      <c r="G1581" s="40">
        <v>5</v>
      </c>
      <c r="H1581" s="40">
        <v>4</v>
      </c>
      <c r="I1581" s="60">
        <v>3096.1</v>
      </c>
      <c r="J1581" s="60">
        <v>2731.5</v>
      </c>
      <c r="K1581" s="61">
        <v>154</v>
      </c>
      <c r="L1581" s="1">
        <v>18901972.210000001</v>
      </c>
      <c r="M1581" s="49">
        <v>0</v>
      </c>
      <c r="N1581" s="49">
        <v>0</v>
      </c>
      <c r="O1581" s="49">
        <v>0</v>
      </c>
      <c r="P1581" s="49">
        <f t="shared" si="279"/>
        <v>18901972.210000001</v>
      </c>
      <c r="Q1581" s="49">
        <f t="shared" si="280"/>
        <v>6919.9971480871318</v>
      </c>
      <c r="R1581" s="49">
        <v>18763.55</v>
      </c>
      <c r="S1581" s="62">
        <v>43830</v>
      </c>
    </row>
    <row r="1582" spans="1:32" s="199" customFormat="1" hidden="1" x14ac:dyDescent="0.25">
      <c r="A1582" s="40">
        <v>310</v>
      </c>
      <c r="B1582" s="57" t="s">
        <v>1450</v>
      </c>
      <c r="C1582" s="121" t="s">
        <v>1463</v>
      </c>
      <c r="D1582" s="40">
        <v>0</v>
      </c>
      <c r="E1582" s="59" t="s">
        <v>1514</v>
      </c>
      <c r="F1582" s="121" t="s">
        <v>66</v>
      </c>
      <c r="G1582" s="121" t="s">
        <v>1457</v>
      </c>
      <c r="H1582" s="121" t="s">
        <v>1458</v>
      </c>
      <c r="I1582" s="122">
        <v>8111.46</v>
      </c>
      <c r="J1582" s="122">
        <v>4769.2</v>
      </c>
      <c r="K1582" s="121">
        <v>276</v>
      </c>
      <c r="L1582" s="39">
        <v>5880963.3600000003</v>
      </c>
      <c r="M1582" s="49">
        <v>0</v>
      </c>
      <c r="N1582" s="49">
        <v>0</v>
      </c>
      <c r="O1582" s="49">
        <v>0</v>
      </c>
      <c r="P1582" s="49">
        <f t="shared" si="279"/>
        <v>5880963.3600000003</v>
      </c>
      <c r="Q1582" s="49">
        <f t="shared" si="280"/>
        <v>1233.1131762140401</v>
      </c>
      <c r="R1582" s="49">
        <v>20727.88</v>
      </c>
      <c r="S1582" s="62">
        <v>43830</v>
      </c>
    </row>
    <row r="1583" spans="1:32" s="201" customFormat="1" hidden="1" x14ac:dyDescent="0.25">
      <c r="A1583" s="40">
        <v>311</v>
      </c>
      <c r="B1583" s="92" t="s">
        <v>1538</v>
      </c>
      <c r="C1583" s="121">
        <v>1987</v>
      </c>
      <c r="D1583" s="41">
        <v>0</v>
      </c>
      <c r="E1583" s="59" t="s">
        <v>1514</v>
      </c>
      <c r="F1583" s="152" t="s">
        <v>66</v>
      </c>
      <c r="G1583" s="121">
        <v>9</v>
      </c>
      <c r="H1583" s="121">
        <v>1</v>
      </c>
      <c r="I1583" s="122">
        <v>8135.6</v>
      </c>
      <c r="J1583" s="122">
        <v>4721.2</v>
      </c>
      <c r="K1583" s="121">
        <v>353</v>
      </c>
      <c r="L1583" s="186">
        <v>3055967.32</v>
      </c>
      <c r="M1583" s="49">
        <v>0</v>
      </c>
      <c r="N1583" s="49">
        <v>0</v>
      </c>
      <c r="O1583" s="49">
        <v>0</v>
      </c>
      <c r="P1583" s="49">
        <f t="shared" ref="P1583" si="285">L1583-(M1583+N1583+O1583)</f>
        <v>3055967.32</v>
      </c>
      <c r="Q1583" s="49">
        <f t="shared" ref="Q1583:Q1603" si="286">L1583/J1583</f>
        <v>647.28613911717355</v>
      </c>
      <c r="R1583" s="96"/>
      <c r="S1583" s="97"/>
      <c r="T1583" s="199"/>
      <c r="U1583" s="199"/>
      <c r="V1583" s="199"/>
      <c r="W1583" s="199"/>
      <c r="X1583" s="199"/>
      <c r="Y1583" s="199"/>
      <c r="Z1583" s="199"/>
      <c r="AA1583" s="199"/>
      <c r="AB1583" s="199"/>
      <c r="AC1583" s="199"/>
      <c r="AD1583" s="199"/>
      <c r="AE1583" s="199"/>
      <c r="AF1583" s="199"/>
    </row>
    <row r="1584" spans="1:32" s="199" customFormat="1" hidden="1" x14ac:dyDescent="0.25">
      <c r="A1584" s="40">
        <v>312</v>
      </c>
      <c r="B1584" s="57" t="s">
        <v>1025</v>
      </c>
      <c r="C1584" s="58">
        <v>1982</v>
      </c>
      <c r="D1584" s="40">
        <v>0</v>
      </c>
      <c r="E1584" s="59" t="s">
        <v>1514</v>
      </c>
      <c r="F1584" s="124" t="s">
        <v>66</v>
      </c>
      <c r="G1584" s="40">
        <v>9</v>
      </c>
      <c r="H1584" s="40">
        <v>3</v>
      </c>
      <c r="I1584" s="60">
        <v>8225.7999999999993</v>
      </c>
      <c r="J1584" s="60">
        <v>5547.1</v>
      </c>
      <c r="K1584" s="61">
        <v>261</v>
      </c>
      <c r="L1584" s="1">
        <v>8386049.6699999999</v>
      </c>
      <c r="M1584" s="49">
        <v>0</v>
      </c>
      <c r="N1584" s="49">
        <v>0</v>
      </c>
      <c r="O1584" s="49">
        <v>0</v>
      </c>
      <c r="P1584" s="49">
        <f t="shared" ref="P1584:P1602" si="287">L1584-(M1584+N1584+O1584)</f>
        <v>8386049.6699999999</v>
      </c>
      <c r="Q1584" s="49">
        <f t="shared" si="280"/>
        <v>1511.7898848046725</v>
      </c>
      <c r="R1584" s="49">
        <v>20727.88</v>
      </c>
      <c r="S1584" s="62">
        <v>43830</v>
      </c>
    </row>
    <row r="1585" spans="1:32" s="199" customFormat="1" hidden="1" x14ac:dyDescent="0.25">
      <c r="A1585" s="40">
        <v>313</v>
      </c>
      <c r="B1585" s="57" t="s">
        <v>1026</v>
      </c>
      <c r="C1585" s="58">
        <v>1979</v>
      </c>
      <c r="D1585" s="40">
        <v>0</v>
      </c>
      <c r="E1585" s="59" t="s">
        <v>1514</v>
      </c>
      <c r="F1585" s="124" t="s">
        <v>66</v>
      </c>
      <c r="G1585" s="40">
        <v>5</v>
      </c>
      <c r="H1585" s="40">
        <v>6</v>
      </c>
      <c r="I1585" s="60">
        <v>5319.3</v>
      </c>
      <c r="J1585" s="60">
        <v>4653.1000000000004</v>
      </c>
      <c r="K1585" s="61">
        <v>257</v>
      </c>
      <c r="L1585" s="1">
        <v>12765560.27</v>
      </c>
      <c r="M1585" s="49">
        <v>0</v>
      </c>
      <c r="N1585" s="49">
        <v>0</v>
      </c>
      <c r="O1585" s="49">
        <f t="shared" ref="O1585" si="288">ROUND(L1585*0.045,2)</f>
        <v>574450.21</v>
      </c>
      <c r="P1585" s="49">
        <f t="shared" si="287"/>
        <v>12191110.059999999</v>
      </c>
      <c r="Q1585" s="49">
        <f t="shared" si="286"/>
        <v>2743.4528099546537</v>
      </c>
      <c r="R1585" s="49">
        <v>18763.55</v>
      </c>
      <c r="S1585" s="62">
        <v>43830</v>
      </c>
    </row>
    <row r="1586" spans="1:32" s="199" customFormat="1" hidden="1" x14ac:dyDescent="0.25">
      <c r="A1586" s="40">
        <v>314</v>
      </c>
      <c r="B1586" s="57" t="s">
        <v>1451</v>
      </c>
      <c r="C1586" s="121" t="s">
        <v>1459</v>
      </c>
      <c r="D1586" s="40">
        <v>0</v>
      </c>
      <c r="E1586" s="59" t="s">
        <v>1514</v>
      </c>
      <c r="F1586" s="121" t="s">
        <v>66</v>
      </c>
      <c r="G1586" s="121" t="s">
        <v>1457</v>
      </c>
      <c r="H1586" s="121" t="s">
        <v>1470</v>
      </c>
      <c r="I1586" s="122">
        <v>14655.4</v>
      </c>
      <c r="J1586" s="122">
        <v>12705.5</v>
      </c>
      <c r="K1586" s="121">
        <v>588</v>
      </c>
      <c r="L1586" s="39">
        <v>17557550.120000001</v>
      </c>
      <c r="M1586" s="49">
        <v>0</v>
      </c>
      <c r="N1586" s="49">
        <v>0</v>
      </c>
      <c r="O1586" s="49">
        <v>0</v>
      </c>
      <c r="P1586" s="49">
        <f t="shared" si="287"/>
        <v>17557550.120000001</v>
      </c>
      <c r="Q1586" s="49">
        <f t="shared" si="286"/>
        <v>1381.8858069340051</v>
      </c>
      <c r="R1586" s="49">
        <v>20727.88</v>
      </c>
      <c r="S1586" s="62">
        <v>43830</v>
      </c>
    </row>
    <row r="1587" spans="1:32" s="199" customFormat="1" hidden="1" x14ac:dyDescent="0.25">
      <c r="A1587" s="40">
        <v>315</v>
      </c>
      <c r="B1587" s="57" t="s">
        <v>1452</v>
      </c>
      <c r="C1587" s="121" t="s">
        <v>1473</v>
      </c>
      <c r="D1587" s="40">
        <v>0</v>
      </c>
      <c r="E1587" s="59" t="s">
        <v>1514</v>
      </c>
      <c r="F1587" s="121" t="s">
        <v>66</v>
      </c>
      <c r="G1587" s="121" t="s">
        <v>1457</v>
      </c>
      <c r="H1587" s="121" t="s">
        <v>1458</v>
      </c>
      <c r="I1587" s="122">
        <v>6272</v>
      </c>
      <c r="J1587" s="122">
        <v>4793.3</v>
      </c>
      <c r="K1587" s="121">
        <v>364</v>
      </c>
      <c r="L1587" s="39">
        <v>5878866.5</v>
      </c>
      <c r="M1587" s="49">
        <v>0</v>
      </c>
      <c r="N1587" s="49">
        <v>0</v>
      </c>
      <c r="O1587" s="49">
        <v>0</v>
      </c>
      <c r="P1587" s="49">
        <f t="shared" si="287"/>
        <v>5878866.5</v>
      </c>
      <c r="Q1587" s="49">
        <f t="shared" si="286"/>
        <v>1226.4758099847704</v>
      </c>
      <c r="R1587" s="49">
        <v>20727.88</v>
      </c>
      <c r="S1587" s="62">
        <v>43830</v>
      </c>
    </row>
    <row r="1588" spans="1:32" s="201" customFormat="1" hidden="1" x14ac:dyDescent="0.25">
      <c r="A1588" s="40">
        <v>316</v>
      </c>
      <c r="B1588" s="92" t="s">
        <v>1539</v>
      </c>
      <c r="C1588" s="121">
        <v>1998</v>
      </c>
      <c r="D1588" s="41">
        <v>0</v>
      </c>
      <c r="E1588" s="59" t="s">
        <v>1514</v>
      </c>
      <c r="F1588" s="121" t="s">
        <v>28</v>
      </c>
      <c r="G1588" s="121">
        <v>3</v>
      </c>
      <c r="H1588" s="121">
        <v>7</v>
      </c>
      <c r="I1588" s="122">
        <v>4232.3</v>
      </c>
      <c r="J1588" s="122">
        <v>3644.4</v>
      </c>
      <c r="K1588" s="121">
        <v>224</v>
      </c>
      <c r="L1588" s="135">
        <v>11704498.449999999</v>
      </c>
      <c r="M1588" s="49">
        <v>0</v>
      </c>
      <c r="N1588" s="49">
        <v>0</v>
      </c>
      <c r="O1588" s="49">
        <v>0</v>
      </c>
      <c r="P1588" s="49">
        <f t="shared" ref="P1588" si="289">L1588-(M1588+N1588+O1588)</f>
        <v>11704498.449999999</v>
      </c>
      <c r="Q1588" s="49">
        <f t="shared" si="286"/>
        <v>3211.6393507847652</v>
      </c>
      <c r="R1588" s="49">
        <v>17192.509999999998</v>
      </c>
      <c r="S1588" s="62">
        <v>43830</v>
      </c>
      <c r="T1588" s="199"/>
      <c r="U1588" s="199"/>
      <c r="V1588" s="199"/>
      <c r="W1588" s="199"/>
      <c r="X1588" s="199"/>
      <c r="Y1588" s="199"/>
      <c r="Z1588" s="199"/>
      <c r="AA1588" s="199"/>
      <c r="AB1588" s="199"/>
      <c r="AC1588" s="199"/>
      <c r="AD1588" s="199"/>
      <c r="AE1588" s="199"/>
      <c r="AF1588" s="199"/>
    </row>
    <row r="1589" spans="1:32" s="199" customFormat="1" hidden="1" x14ac:dyDescent="0.25">
      <c r="A1589" s="40">
        <v>317</v>
      </c>
      <c r="B1589" s="57" t="s">
        <v>1453</v>
      </c>
      <c r="C1589" s="121" t="s">
        <v>1463</v>
      </c>
      <c r="D1589" s="40">
        <v>0</v>
      </c>
      <c r="E1589" s="59" t="s">
        <v>1514</v>
      </c>
      <c r="F1589" s="121" t="s">
        <v>66</v>
      </c>
      <c r="G1589" s="121" t="s">
        <v>1457</v>
      </c>
      <c r="H1589" s="121" t="s">
        <v>1460</v>
      </c>
      <c r="I1589" s="122">
        <v>4553</v>
      </c>
      <c r="J1589" s="122">
        <v>3731.5</v>
      </c>
      <c r="K1589" s="121">
        <v>166</v>
      </c>
      <c r="L1589" s="39">
        <v>5877458.7599999998</v>
      </c>
      <c r="M1589" s="49">
        <v>0</v>
      </c>
      <c r="N1589" s="49">
        <v>0</v>
      </c>
      <c r="O1589" s="49">
        <f t="shared" ref="O1589" si="290">ROUND(L1589*0.045,2)</f>
        <v>264485.64</v>
      </c>
      <c r="P1589" s="49">
        <f t="shared" si="287"/>
        <v>5612973.1200000001</v>
      </c>
      <c r="Q1589" s="49">
        <f t="shared" si="286"/>
        <v>1575.0927937826611</v>
      </c>
      <c r="R1589" s="49">
        <v>20727.88</v>
      </c>
      <c r="S1589" s="62">
        <v>43830</v>
      </c>
    </row>
    <row r="1590" spans="1:32" s="199" customFormat="1" hidden="1" x14ac:dyDescent="0.25">
      <c r="A1590" s="40">
        <v>318</v>
      </c>
      <c r="B1590" s="57" t="s">
        <v>1027</v>
      </c>
      <c r="C1590" s="58">
        <v>1982</v>
      </c>
      <c r="D1590" s="40">
        <v>0</v>
      </c>
      <c r="E1590" s="59" t="s">
        <v>1514</v>
      </c>
      <c r="F1590" s="124" t="s">
        <v>66</v>
      </c>
      <c r="G1590" s="40">
        <v>5</v>
      </c>
      <c r="H1590" s="40">
        <v>6</v>
      </c>
      <c r="I1590" s="60">
        <v>5093.1000000000004</v>
      </c>
      <c r="J1590" s="60">
        <v>4564</v>
      </c>
      <c r="K1590" s="61">
        <v>198</v>
      </c>
      <c r="L1590" s="1">
        <v>18893182.920000002</v>
      </c>
      <c r="M1590" s="49">
        <v>0</v>
      </c>
      <c r="N1590" s="49">
        <v>0</v>
      </c>
      <c r="O1590" s="49">
        <v>0</v>
      </c>
      <c r="P1590" s="49">
        <f t="shared" si="287"/>
        <v>18893182.920000002</v>
      </c>
      <c r="Q1590" s="49">
        <f t="shared" si="286"/>
        <v>4139.6106310254163</v>
      </c>
      <c r="R1590" s="49">
        <v>18763.55</v>
      </c>
      <c r="S1590" s="62">
        <v>43830</v>
      </c>
    </row>
    <row r="1591" spans="1:32" s="199" customFormat="1" hidden="1" x14ac:dyDescent="0.25">
      <c r="A1591" s="40">
        <v>319</v>
      </c>
      <c r="B1591" s="57" t="s">
        <v>1028</v>
      </c>
      <c r="C1591" s="58">
        <v>1981</v>
      </c>
      <c r="D1591" s="40">
        <v>0</v>
      </c>
      <c r="E1591" s="59" t="s">
        <v>1514</v>
      </c>
      <c r="F1591" s="124" t="s">
        <v>66</v>
      </c>
      <c r="G1591" s="40">
        <v>5</v>
      </c>
      <c r="H1591" s="40">
        <v>1</v>
      </c>
      <c r="I1591" s="60">
        <v>1280.5999999999999</v>
      </c>
      <c r="J1591" s="60">
        <v>1091</v>
      </c>
      <c r="K1591" s="61">
        <v>55</v>
      </c>
      <c r="L1591" s="1">
        <v>11054571.01</v>
      </c>
      <c r="M1591" s="49">
        <v>0</v>
      </c>
      <c r="N1591" s="49">
        <v>0</v>
      </c>
      <c r="O1591" s="49">
        <f t="shared" ref="O1591:O1592" si="291">ROUND(L1591*0.045,2)</f>
        <v>497455.7</v>
      </c>
      <c r="P1591" s="49">
        <f t="shared" si="287"/>
        <v>10557115.310000001</v>
      </c>
      <c r="Q1591" s="49">
        <f t="shared" si="286"/>
        <v>10132.512383134739</v>
      </c>
      <c r="R1591" s="49">
        <v>18763.55</v>
      </c>
      <c r="S1591" s="62">
        <v>43830</v>
      </c>
    </row>
    <row r="1592" spans="1:32" s="199" customFormat="1" hidden="1" x14ac:dyDescent="0.25">
      <c r="A1592" s="40">
        <v>320</v>
      </c>
      <c r="B1592" s="57" t="s">
        <v>1029</v>
      </c>
      <c r="C1592" s="58">
        <v>1981</v>
      </c>
      <c r="D1592" s="40">
        <v>0</v>
      </c>
      <c r="E1592" s="59" t="s">
        <v>1514</v>
      </c>
      <c r="F1592" s="124" t="s">
        <v>66</v>
      </c>
      <c r="G1592" s="40">
        <v>5</v>
      </c>
      <c r="H1592" s="40">
        <v>4</v>
      </c>
      <c r="I1592" s="60">
        <v>4050.6</v>
      </c>
      <c r="J1592" s="60">
        <v>3516.6</v>
      </c>
      <c r="K1592" s="61">
        <v>131</v>
      </c>
      <c r="L1592" s="1">
        <v>34148064.060000002</v>
      </c>
      <c r="M1592" s="49">
        <v>0</v>
      </c>
      <c r="N1592" s="49">
        <v>0</v>
      </c>
      <c r="O1592" s="49">
        <f t="shared" si="291"/>
        <v>1536662.88</v>
      </c>
      <c r="P1592" s="49">
        <f t="shared" si="287"/>
        <v>32611401.180000003</v>
      </c>
      <c r="Q1592" s="49">
        <f t="shared" si="286"/>
        <v>9710.5340556219089</v>
      </c>
      <c r="R1592" s="49">
        <v>18763.55</v>
      </c>
      <c r="S1592" s="62">
        <v>43830</v>
      </c>
    </row>
    <row r="1593" spans="1:32" s="199" customFormat="1" hidden="1" x14ac:dyDescent="0.25">
      <c r="A1593" s="40">
        <v>321</v>
      </c>
      <c r="B1593" s="57" t="s">
        <v>1030</v>
      </c>
      <c r="C1593" s="58">
        <v>1982</v>
      </c>
      <c r="D1593" s="40">
        <v>0</v>
      </c>
      <c r="E1593" s="59" t="s">
        <v>1514</v>
      </c>
      <c r="F1593" s="124" t="s">
        <v>66</v>
      </c>
      <c r="G1593" s="40">
        <v>5</v>
      </c>
      <c r="H1593" s="40">
        <v>14</v>
      </c>
      <c r="I1593" s="60">
        <v>12000.4</v>
      </c>
      <c r="J1593" s="60">
        <v>10508.8</v>
      </c>
      <c r="K1593" s="61">
        <v>497</v>
      </c>
      <c r="L1593" s="1">
        <v>36342010.060000002</v>
      </c>
      <c r="M1593" s="49">
        <v>0</v>
      </c>
      <c r="N1593" s="49">
        <v>0</v>
      </c>
      <c r="O1593" s="49">
        <v>0</v>
      </c>
      <c r="P1593" s="49">
        <f t="shared" si="287"/>
        <v>36342010.060000002</v>
      </c>
      <c r="Q1593" s="49">
        <f t="shared" si="286"/>
        <v>3458.2454761723511</v>
      </c>
      <c r="R1593" s="49">
        <v>18763.55</v>
      </c>
      <c r="S1593" s="62">
        <v>43830</v>
      </c>
    </row>
    <row r="1594" spans="1:32" s="199" customFormat="1" hidden="1" x14ac:dyDescent="0.25">
      <c r="A1594" s="40">
        <v>322</v>
      </c>
      <c r="B1594" s="57" t="s">
        <v>1032</v>
      </c>
      <c r="C1594" s="58">
        <v>1976</v>
      </c>
      <c r="D1594" s="40">
        <v>0</v>
      </c>
      <c r="E1594" s="59" t="s">
        <v>1514</v>
      </c>
      <c r="F1594" s="124" t="s">
        <v>66</v>
      </c>
      <c r="G1594" s="40">
        <v>6</v>
      </c>
      <c r="H1594" s="40">
        <v>4</v>
      </c>
      <c r="I1594" s="60">
        <v>3640.9</v>
      </c>
      <c r="J1594" s="60">
        <v>3304.3</v>
      </c>
      <c r="K1594" s="61">
        <v>208</v>
      </c>
      <c r="L1594" s="1">
        <v>8159791</v>
      </c>
      <c r="M1594" s="49">
        <v>0</v>
      </c>
      <c r="N1594" s="49">
        <v>0</v>
      </c>
      <c r="O1594" s="49">
        <v>0</v>
      </c>
      <c r="P1594" s="49">
        <f t="shared" si="287"/>
        <v>8159791</v>
      </c>
      <c r="Q1594" s="49">
        <f t="shared" si="286"/>
        <v>2469.4461761946554</v>
      </c>
      <c r="R1594" s="49">
        <v>20727.88</v>
      </c>
      <c r="S1594" s="62">
        <v>43830</v>
      </c>
    </row>
    <row r="1595" spans="1:32" s="199" customFormat="1" hidden="1" x14ac:dyDescent="0.25">
      <c r="A1595" s="40">
        <v>323</v>
      </c>
      <c r="B1595" s="57" t="s">
        <v>1033</v>
      </c>
      <c r="C1595" s="58">
        <v>1970</v>
      </c>
      <c r="D1595" s="40">
        <v>0</v>
      </c>
      <c r="E1595" s="59" t="s">
        <v>1514</v>
      </c>
      <c r="F1595" s="124" t="s">
        <v>66</v>
      </c>
      <c r="G1595" s="40">
        <v>5</v>
      </c>
      <c r="H1595" s="40">
        <v>6</v>
      </c>
      <c r="I1595" s="60">
        <v>4499.5</v>
      </c>
      <c r="J1595" s="60">
        <v>4096.8999999999996</v>
      </c>
      <c r="K1595" s="61">
        <v>250</v>
      </c>
      <c r="L1595" s="1">
        <v>9263698.1500000004</v>
      </c>
      <c r="M1595" s="49">
        <v>0</v>
      </c>
      <c r="N1595" s="49">
        <v>0</v>
      </c>
      <c r="O1595" s="49">
        <v>0</v>
      </c>
      <c r="P1595" s="49">
        <f t="shared" si="287"/>
        <v>9263698.1500000004</v>
      </c>
      <c r="Q1595" s="49">
        <f t="shared" si="286"/>
        <v>2261.148221826259</v>
      </c>
      <c r="R1595" s="49">
        <v>18763.55</v>
      </c>
      <c r="S1595" s="62">
        <v>43830</v>
      </c>
    </row>
    <row r="1596" spans="1:32" s="199" customFormat="1" hidden="1" x14ac:dyDescent="0.25">
      <c r="A1596" s="40">
        <v>324</v>
      </c>
      <c r="B1596" s="57" t="s">
        <v>1034</v>
      </c>
      <c r="C1596" s="58">
        <v>1970</v>
      </c>
      <c r="D1596" s="40">
        <v>0</v>
      </c>
      <c r="E1596" s="59" t="s">
        <v>1514</v>
      </c>
      <c r="F1596" s="124" t="s">
        <v>66</v>
      </c>
      <c r="G1596" s="40">
        <v>5</v>
      </c>
      <c r="H1596" s="40">
        <v>6</v>
      </c>
      <c r="I1596" s="60">
        <v>4551</v>
      </c>
      <c r="J1596" s="60">
        <v>4135.8</v>
      </c>
      <c r="K1596" s="61">
        <v>257</v>
      </c>
      <c r="L1596" s="1">
        <v>2743095.23</v>
      </c>
      <c r="M1596" s="49">
        <v>0</v>
      </c>
      <c r="N1596" s="49">
        <v>0</v>
      </c>
      <c r="O1596" s="49">
        <v>0</v>
      </c>
      <c r="P1596" s="49">
        <f t="shared" si="287"/>
        <v>2743095.23</v>
      </c>
      <c r="Q1596" s="49">
        <f t="shared" si="286"/>
        <v>663.25625755597457</v>
      </c>
      <c r="R1596" s="49">
        <v>18763.55</v>
      </c>
      <c r="S1596" s="62">
        <v>43830</v>
      </c>
    </row>
    <row r="1597" spans="1:32" s="199" customFormat="1" hidden="1" x14ac:dyDescent="0.25">
      <c r="A1597" s="40">
        <v>325</v>
      </c>
      <c r="B1597" s="57" t="s">
        <v>1035</v>
      </c>
      <c r="C1597" s="58">
        <v>1976</v>
      </c>
      <c r="D1597" s="40">
        <v>0</v>
      </c>
      <c r="E1597" s="59" t="s">
        <v>1514</v>
      </c>
      <c r="F1597" s="124" t="s">
        <v>66</v>
      </c>
      <c r="G1597" s="40">
        <v>5</v>
      </c>
      <c r="H1597" s="40">
        <v>6</v>
      </c>
      <c r="I1597" s="60">
        <v>7649.4</v>
      </c>
      <c r="J1597" s="60">
        <v>4999.5</v>
      </c>
      <c r="K1597" s="61">
        <v>216</v>
      </c>
      <c r="L1597" s="1">
        <v>20130062.18</v>
      </c>
      <c r="M1597" s="49">
        <v>0</v>
      </c>
      <c r="N1597" s="49">
        <v>0</v>
      </c>
      <c r="O1597" s="49">
        <f t="shared" ref="O1597" si="292">ROUND(L1597*0.045,2)</f>
        <v>905852.8</v>
      </c>
      <c r="P1597" s="49">
        <f t="shared" si="287"/>
        <v>19224209.379999999</v>
      </c>
      <c r="Q1597" s="49">
        <f t="shared" si="286"/>
        <v>4026.4150775077505</v>
      </c>
      <c r="R1597" s="49">
        <v>18763.55</v>
      </c>
      <c r="S1597" s="62">
        <v>43830</v>
      </c>
    </row>
    <row r="1598" spans="1:32" s="199" customFormat="1" hidden="1" x14ac:dyDescent="0.25">
      <c r="A1598" s="40">
        <v>326</v>
      </c>
      <c r="B1598" s="57" t="s">
        <v>1036</v>
      </c>
      <c r="C1598" s="58">
        <v>1977</v>
      </c>
      <c r="D1598" s="40">
        <v>0</v>
      </c>
      <c r="E1598" s="59" t="s">
        <v>1514</v>
      </c>
      <c r="F1598" s="124" t="s">
        <v>66</v>
      </c>
      <c r="G1598" s="40">
        <v>5</v>
      </c>
      <c r="H1598" s="40">
        <v>8</v>
      </c>
      <c r="I1598" s="60">
        <v>7513.9</v>
      </c>
      <c r="J1598" s="60">
        <v>6670.2</v>
      </c>
      <c r="K1598" s="61">
        <v>267</v>
      </c>
      <c r="L1598" s="1">
        <v>42544339.079999998</v>
      </c>
      <c r="M1598" s="49">
        <v>0</v>
      </c>
      <c r="N1598" s="49">
        <v>0</v>
      </c>
      <c r="O1598" s="49">
        <v>0</v>
      </c>
      <c r="P1598" s="49">
        <f t="shared" si="287"/>
        <v>42544339.079999998</v>
      </c>
      <c r="Q1598" s="49">
        <f t="shared" si="286"/>
        <v>6378.2703786992897</v>
      </c>
      <c r="R1598" s="49">
        <v>18763.55</v>
      </c>
      <c r="S1598" s="62">
        <v>43830</v>
      </c>
    </row>
    <row r="1599" spans="1:32" s="199" customFormat="1" hidden="1" x14ac:dyDescent="0.25">
      <c r="A1599" s="40">
        <v>327</v>
      </c>
      <c r="B1599" s="57" t="s">
        <v>1037</v>
      </c>
      <c r="C1599" s="58">
        <v>1975</v>
      </c>
      <c r="D1599" s="40">
        <v>0</v>
      </c>
      <c r="E1599" s="59" t="s">
        <v>1514</v>
      </c>
      <c r="F1599" s="124" t="s">
        <v>66</v>
      </c>
      <c r="G1599" s="40">
        <v>5</v>
      </c>
      <c r="H1599" s="40">
        <v>6</v>
      </c>
      <c r="I1599" s="60">
        <v>6272.4</v>
      </c>
      <c r="J1599" s="60">
        <v>3861.8</v>
      </c>
      <c r="K1599" s="61">
        <v>240</v>
      </c>
      <c r="L1599" s="1">
        <v>8779225.2799999993</v>
      </c>
      <c r="M1599" s="49">
        <v>0</v>
      </c>
      <c r="N1599" s="49">
        <v>0</v>
      </c>
      <c r="O1599" s="49">
        <v>0</v>
      </c>
      <c r="P1599" s="49">
        <f t="shared" si="287"/>
        <v>8779225.2799999993</v>
      </c>
      <c r="Q1599" s="49">
        <f t="shared" si="286"/>
        <v>2273.3505826298615</v>
      </c>
      <c r="R1599" s="49">
        <v>18763.55</v>
      </c>
      <c r="S1599" s="62">
        <v>43830</v>
      </c>
    </row>
    <row r="1600" spans="1:32" s="199" customFormat="1" hidden="1" x14ac:dyDescent="0.25">
      <c r="A1600" s="40">
        <v>328</v>
      </c>
      <c r="B1600" s="57" t="s">
        <v>1038</v>
      </c>
      <c r="C1600" s="58">
        <v>1977</v>
      </c>
      <c r="D1600" s="40">
        <v>0</v>
      </c>
      <c r="E1600" s="59" t="s">
        <v>1514</v>
      </c>
      <c r="F1600" s="124" t="s">
        <v>66</v>
      </c>
      <c r="G1600" s="40">
        <v>5</v>
      </c>
      <c r="H1600" s="40">
        <v>6</v>
      </c>
      <c r="I1600" s="60">
        <v>8061.3</v>
      </c>
      <c r="J1600" s="60">
        <v>5080</v>
      </c>
      <c r="K1600" s="61">
        <v>198</v>
      </c>
      <c r="L1600" s="1">
        <v>32834178.010000002</v>
      </c>
      <c r="M1600" s="49">
        <v>0</v>
      </c>
      <c r="N1600" s="49">
        <v>0</v>
      </c>
      <c r="O1600" s="49">
        <v>0</v>
      </c>
      <c r="P1600" s="49">
        <f t="shared" si="287"/>
        <v>32834178.010000002</v>
      </c>
      <c r="Q1600" s="49">
        <f t="shared" si="286"/>
        <v>6463.4208681102364</v>
      </c>
      <c r="R1600" s="49">
        <v>18763.55</v>
      </c>
      <c r="S1600" s="62">
        <v>43830</v>
      </c>
    </row>
    <row r="1601" spans="1:19" s="199" customFormat="1" hidden="1" x14ac:dyDescent="0.25">
      <c r="A1601" s="40">
        <v>329</v>
      </c>
      <c r="B1601" s="57" t="s">
        <v>1039</v>
      </c>
      <c r="C1601" s="58">
        <v>1979</v>
      </c>
      <c r="D1601" s="40">
        <v>0</v>
      </c>
      <c r="E1601" s="59" t="s">
        <v>1514</v>
      </c>
      <c r="F1601" s="124" t="s">
        <v>66</v>
      </c>
      <c r="G1601" s="40">
        <v>5</v>
      </c>
      <c r="H1601" s="40">
        <v>4</v>
      </c>
      <c r="I1601" s="60">
        <v>4499.8999999999996</v>
      </c>
      <c r="J1601" s="60">
        <v>2710.6</v>
      </c>
      <c r="K1601" s="61">
        <v>188</v>
      </c>
      <c r="L1601" s="1">
        <v>8179987.54</v>
      </c>
      <c r="M1601" s="49">
        <v>0</v>
      </c>
      <c r="N1601" s="49">
        <v>0</v>
      </c>
      <c r="O1601" s="49">
        <v>0</v>
      </c>
      <c r="P1601" s="49">
        <f t="shared" si="287"/>
        <v>8179987.54</v>
      </c>
      <c r="Q1601" s="49">
        <f t="shared" si="286"/>
        <v>3017.7774441083156</v>
      </c>
      <c r="R1601" s="49">
        <v>18763.55</v>
      </c>
      <c r="S1601" s="62">
        <v>43830</v>
      </c>
    </row>
    <row r="1602" spans="1:19" s="199" customFormat="1" hidden="1" x14ac:dyDescent="0.25">
      <c r="A1602" s="40">
        <v>330</v>
      </c>
      <c r="B1602" s="57" t="s">
        <v>1040</v>
      </c>
      <c r="C1602" s="58">
        <v>1978</v>
      </c>
      <c r="D1602" s="40">
        <v>0</v>
      </c>
      <c r="E1602" s="59" t="s">
        <v>1514</v>
      </c>
      <c r="F1602" s="124" t="s">
        <v>66</v>
      </c>
      <c r="G1602" s="40">
        <v>5</v>
      </c>
      <c r="H1602" s="40">
        <v>12</v>
      </c>
      <c r="I1602" s="60">
        <v>11067.1</v>
      </c>
      <c r="J1602" s="60">
        <v>9815.1</v>
      </c>
      <c r="K1602" s="61">
        <v>428</v>
      </c>
      <c r="L1602" s="1">
        <v>45263456.609999999</v>
      </c>
      <c r="M1602" s="49">
        <v>0</v>
      </c>
      <c r="N1602" s="49">
        <v>0</v>
      </c>
      <c r="O1602" s="49">
        <v>0</v>
      </c>
      <c r="P1602" s="49">
        <f t="shared" si="287"/>
        <v>45263456.609999999</v>
      </c>
      <c r="Q1602" s="49">
        <f t="shared" si="286"/>
        <v>4611.6144114680437</v>
      </c>
      <c r="R1602" s="49">
        <v>18763.55</v>
      </c>
      <c r="S1602" s="62">
        <v>43830</v>
      </c>
    </row>
    <row r="1603" spans="1:19" s="73" customFormat="1" ht="14.25" hidden="1" x14ac:dyDescent="0.25">
      <c r="A1603" s="53"/>
      <c r="B1603" s="50" t="s">
        <v>405</v>
      </c>
      <c r="C1603" s="52"/>
      <c r="D1603" s="53"/>
      <c r="E1603" s="56"/>
      <c r="F1603" s="53"/>
      <c r="G1603" s="53"/>
      <c r="H1603" s="53"/>
      <c r="I1603" s="48">
        <f>SUM(I1485:I1602)</f>
        <v>919548.9700000002</v>
      </c>
      <c r="J1603" s="48">
        <f>SUM(J1485:J1602)</f>
        <v>732792.5</v>
      </c>
      <c r="K1603" s="42">
        <f>SUM(K1485:K1602)</f>
        <v>37448</v>
      </c>
      <c r="L1603" s="48">
        <f>ROUND(SUM(L1485:L1602),2)</f>
        <v>1820081816.1300001</v>
      </c>
      <c r="M1603" s="48">
        <f>ROUND(SUM(M1485:M1602),2)</f>
        <v>0</v>
      </c>
      <c r="N1603" s="48">
        <f>ROUND(SUM(N1485:N1602),2)</f>
        <v>0</v>
      </c>
      <c r="O1603" s="48">
        <f>ROUND(SUM(O1485:O1602),2)</f>
        <v>7962823.25</v>
      </c>
      <c r="P1603" s="48">
        <f>ROUND(SUM(P1485:P1602),2)</f>
        <v>1812118992.8800001</v>
      </c>
      <c r="Q1603" s="48">
        <f t="shared" si="286"/>
        <v>2483.7615233916836</v>
      </c>
      <c r="R1603" s="48"/>
      <c r="S1603" s="53"/>
    </row>
    <row r="1604" spans="1:19" s="3" customFormat="1" hidden="1" x14ac:dyDescent="0.25">
      <c r="A1604" s="40"/>
      <c r="B1604" s="50" t="s">
        <v>25</v>
      </c>
      <c r="C1604" s="52"/>
      <c r="D1604" s="40"/>
      <c r="E1604" s="41"/>
      <c r="F1604" s="40"/>
      <c r="G1604" s="40"/>
      <c r="H1604" s="40"/>
      <c r="I1604" s="40"/>
      <c r="J1604" s="40"/>
      <c r="K1604" s="40"/>
      <c r="L1604" s="49"/>
      <c r="M1604" s="49"/>
      <c r="N1604" s="49"/>
      <c r="O1604" s="49"/>
      <c r="P1604" s="49"/>
      <c r="Q1604" s="49"/>
      <c r="R1604" s="49"/>
      <c r="S1604" s="40"/>
    </row>
    <row r="1605" spans="1:19" s="199" customFormat="1" ht="30" hidden="1" x14ac:dyDescent="0.25">
      <c r="A1605" s="37">
        <v>331</v>
      </c>
      <c r="B1605" s="57" t="s">
        <v>1041</v>
      </c>
      <c r="C1605" s="58">
        <v>1982</v>
      </c>
      <c r="D1605" s="40">
        <v>0</v>
      </c>
      <c r="E1605" s="59" t="s">
        <v>1514</v>
      </c>
      <c r="F1605" s="124" t="s">
        <v>51</v>
      </c>
      <c r="G1605" s="40">
        <v>2</v>
      </c>
      <c r="H1605" s="40">
        <v>2</v>
      </c>
      <c r="I1605" s="60">
        <v>758.4</v>
      </c>
      <c r="J1605" s="60">
        <v>731</v>
      </c>
      <c r="K1605" s="61">
        <v>35</v>
      </c>
      <c r="L1605" s="49">
        <v>3530766.21</v>
      </c>
      <c r="M1605" s="49">
        <v>0</v>
      </c>
      <c r="N1605" s="49">
        <f t="shared" ref="N1605:N1606" si="293">ROUND(L1605*10%,2)</f>
        <v>353076.62</v>
      </c>
      <c r="O1605" s="49">
        <f t="shared" ref="O1605" si="294">ROUND(L1605*0.045,2)</f>
        <v>158884.48000000001</v>
      </c>
      <c r="P1605" s="49">
        <f t="shared" ref="P1605:P1620" si="295">L1605-(M1605+N1605+O1605)</f>
        <v>3018805.11</v>
      </c>
      <c r="Q1605" s="49">
        <f t="shared" ref="Q1605:Q1621" si="296">L1605/J1605</f>
        <v>4830.0495348837212</v>
      </c>
      <c r="R1605" s="49">
        <v>12392.77</v>
      </c>
      <c r="S1605" s="62">
        <v>43830</v>
      </c>
    </row>
    <row r="1606" spans="1:19" s="199" customFormat="1" ht="30" hidden="1" x14ac:dyDescent="0.25">
      <c r="A1606" s="37">
        <v>332</v>
      </c>
      <c r="B1606" s="57" t="s">
        <v>1042</v>
      </c>
      <c r="C1606" s="58">
        <v>1976</v>
      </c>
      <c r="D1606" s="40">
        <v>0</v>
      </c>
      <c r="E1606" s="59" t="s">
        <v>1514</v>
      </c>
      <c r="F1606" s="124" t="s">
        <v>51</v>
      </c>
      <c r="G1606" s="40">
        <v>2</v>
      </c>
      <c r="H1606" s="40">
        <v>4</v>
      </c>
      <c r="I1606" s="60">
        <v>983.6</v>
      </c>
      <c r="J1606" s="60">
        <v>983.3</v>
      </c>
      <c r="K1606" s="61">
        <v>70</v>
      </c>
      <c r="L1606" s="49">
        <v>5477286.5</v>
      </c>
      <c r="M1606" s="49">
        <v>0</v>
      </c>
      <c r="N1606" s="49">
        <f t="shared" si="293"/>
        <v>547728.65</v>
      </c>
      <c r="O1606" s="49">
        <f t="shared" ref="O1606:O1607" si="297">ROUND(L1606*0.045,2)</f>
        <v>246477.89</v>
      </c>
      <c r="P1606" s="49">
        <f t="shared" si="295"/>
        <v>4683079.96</v>
      </c>
      <c r="Q1606" s="49">
        <f t="shared" si="296"/>
        <v>5570.3106884979152</v>
      </c>
      <c r="R1606" s="49">
        <v>12392.77</v>
      </c>
      <c r="S1606" s="62">
        <v>43830</v>
      </c>
    </row>
    <row r="1607" spans="1:19" s="199" customFormat="1" ht="30" hidden="1" x14ac:dyDescent="0.25">
      <c r="A1607" s="37">
        <v>333</v>
      </c>
      <c r="B1607" s="57" t="s">
        <v>1043</v>
      </c>
      <c r="C1607" s="58">
        <v>1977</v>
      </c>
      <c r="D1607" s="40">
        <v>0</v>
      </c>
      <c r="E1607" s="59" t="s">
        <v>1514</v>
      </c>
      <c r="F1607" s="124" t="s">
        <v>51</v>
      </c>
      <c r="G1607" s="40">
        <v>2</v>
      </c>
      <c r="H1607" s="40">
        <v>4</v>
      </c>
      <c r="I1607" s="60">
        <v>1293.2</v>
      </c>
      <c r="J1607" s="60">
        <v>1001.1</v>
      </c>
      <c r="K1607" s="61">
        <v>58</v>
      </c>
      <c r="L1607" s="49">
        <v>6589303.1799999997</v>
      </c>
      <c r="M1607" s="49">
        <v>0</v>
      </c>
      <c r="N1607" s="49">
        <v>0</v>
      </c>
      <c r="O1607" s="49">
        <f t="shared" si="297"/>
        <v>296518.64</v>
      </c>
      <c r="P1607" s="49">
        <f t="shared" si="295"/>
        <v>6292784.54</v>
      </c>
      <c r="Q1607" s="49">
        <f t="shared" si="296"/>
        <v>6582.0629107981213</v>
      </c>
      <c r="R1607" s="49">
        <v>12392.77</v>
      </c>
      <c r="S1607" s="62">
        <v>43830</v>
      </c>
    </row>
    <row r="1608" spans="1:19" s="199" customFormat="1" hidden="1" x14ac:dyDescent="0.25">
      <c r="A1608" s="37">
        <v>334</v>
      </c>
      <c r="B1608" s="57" t="s">
        <v>1044</v>
      </c>
      <c r="C1608" s="58">
        <v>1977</v>
      </c>
      <c r="D1608" s="40">
        <v>0</v>
      </c>
      <c r="E1608" s="59" t="s">
        <v>1514</v>
      </c>
      <c r="F1608" s="124" t="s">
        <v>28</v>
      </c>
      <c r="G1608" s="40">
        <v>5</v>
      </c>
      <c r="H1608" s="40">
        <v>4</v>
      </c>
      <c r="I1608" s="60">
        <v>3012</v>
      </c>
      <c r="J1608" s="60">
        <v>2690.7</v>
      </c>
      <c r="K1608" s="61">
        <v>180</v>
      </c>
      <c r="L1608" s="49">
        <v>17045179.100000001</v>
      </c>
      <c r="M1608" s="49">
        <v>0</v>
      </c>
      <c r="N1608" s="49">
        <v>0</v>
      </c>
      <c r="O1608" s="49">
        <f t="shared" ref="O1608:O1620" si="298">ROUND(L1608*0.045,2)</f>
        <v>767033.06</v>
      </c>
      <c r="P1608" s="49">
        <f t="shared" si="295"/>
        <v>16278146.040000001</v>
      </c>
      <c r="Q1608" s="49">
        <f t="shared" si="296"/>
        <v>6334.8493328873537</v>
      </c>
      <c r="R1608" s="49">
        <v>17192.509999999998</v>
      </c>
      <c r="S1608" s="62">
        <v>43830</v>
      </c>
    </row>
    <row r="1609" spans="1:19" s="199" customFormat="1" hidden="1" x14ac:dyDescent="0.25">
      <c r="A1609" s="37">
        <v>335</v>
      </c>
      <c r="B1609" s="57" t="s">
        <v>1045</v>
      </c>
      <c r="C1609" s="58">
        <v>1976</v>
      </c>
      <c r="D1609" s="40">
        <v>0</v>
      </c>
      <c r="E1609" s="59" t="s">
        <v>1514</v>
      </c>
      <c r="F1609" s="124" t="s">
        <v>28</v>
      </c>
      <c r="G1609" s="40">
        <v>3</v>
      </c>
      <c r="H1609" s="40">
        <v>3</v>
      </c>
      <c r="I1609" s="60">
        <v>1463.8</v>
      </c>
      <c r="J1609" s="60">
        <v>1352</v>
      </c>
      <c r="K1609" s="61">
        <v>54</v>
      </c>
      <c r="L1609" s="49">
        <v>1715151.33</v>
      </c>
      <c r="M1609" s="49">
        <v>0</v>
      </c>
      <c r="N1609" s="49">
        <v>0</v>
      </c>
      <c r="O1609" s="49">
        <f t="shared" si="298"/>
        <v>77181.81</v>
      </c>
      <c r="P1609" s="49">
        <f t="shared" si="295"/>
        <v>1637969.52</v>
      </c>
      <c r="Q1609" s="49">
        <f t="shared" si="296"/>
        <v>1268.603054733728</v>
      </c>
      <c r="R1609" s="49">
        <v>17192.509999999998</v>
      </c>
      <c r="S1609" s="62">
        <v>43830</v>
      </c>
    </row>
    <row r="1610" spans="1:19" s="199" customFormat="1" hidden="1" x14ac:dyDescent="0.25">
      <c r="A1610" s="37">
        <v>336</v>
      </c>
      <c r="B1610" s="57" t="s">
        <v>1046</v>
      </c>
      <c r="C1610" s="58">
        <v>1977</v>
      </c>
      <c r="D1610" s="40">
        <v>2012</v>
      </c>
      <c r="E1610" s="59" t="s">
        <v>1514</v>
      </c>
      <c r="F1610" s="124" t="s">
        <v>28</v>
      </c>
      <c r="G1610" s="40">
        <v>3</v>
      </c>
      <c r="H1610" s="40">
        <v>3</v>
      </c>
      <c r="I1610" s="60">
        <v>1475</v>
      </c>
      <c r="J1610" s="60">
        <v>1153.2</v>
      </c>
      <c r="K1610" s="61">
        <v>108</v>
      </c>
      <c r="L1610" s="49">
        <v>391370.79</v>
      </c>
      <c r="M1610" s="49">
        <v>0</v>
      </c>
      <c r="N1610" s="49">
        <v>0</v>
      </c>
      <c r="O1610" s="49">
        <f t="shared" si="298"/>
        <v>17611.689999999999</v>
      </c>
      <c r="P1610" s="49">
        <f t="shared" si="295"/>
        <v>373759.1</v>
      </c>
      <c r="Q1610" s="49">
        <f t="shared" si="296"/>
        <v>339.37806971904263</v>
      </c>
      <c r="R1610" s="49">
        <v>17192.509999999998</v>
      </c>
      <c r="S1610" s="62">
        <v>43830</v>
      </c>
    </row>
    <row r="1611" spans="1:19" s="199" customFormat="1" hidden="1" x14ac:dyDescent="0.25">
      <c r="A1611" s="37">
        <v>337</v>
      </c>
      <c r="B1611" s="57" t="s">
        <v>1047</v>
      </c>
      <c r="C1611" s="58">
        <v>1977</v>
      </c>
      <c r="D1611" s="40">
        <v>0</v>
      </c>
      <c r="E1611" s="59" t="s">
        <v>1514</v>
      </c>
      <c r="F1611" s="124" t="s">
        <v>28</v>
      </c>
      <c r="G1611" s="40">
        <v>3</v>
      </c>
      <c r="H1611" s="40">
        <v>3</v>
      </c>
      <c r="I1611" s="60">
        <v>1465.4</v>
      </c>
      <c r="J1611" s="60">
        <v>1334.2</v>
      </c>
      <c r="K1611" s="61">
        <v>66</v>
      </c>
      <c r="L1611" s="49">
        <v>1692570.2</v>
      </c>
      <c r="M1611" s="49">
        <v>0</v>
      </c>
      <c r="N1611" s="49">
        <v>0</v>
      </c>
      <c r="O1611" s="49">
        <f t="shared" si="298"/>
        <v>76165.66</v>
      </c>
      <c r="P1611" s="49">
        <f t="shared" si="295"/>
        <v>1616404.54</v>
      </c>
      <c r="Q1611" s="49">
        <f t="shared" si="296"/>
        <v>1268.603058012292</v>
      </c>
      <c r="R1611" s="49">
        <v>17192.509999999998</v>
      </c>
      <c r="S1611" s="62">
        <v>43830</v>
      </c>
    </row>
    <row r="1612" spans="1:19" s="199" customFormat="1" ht="30" hidden="1" x14ac:dyDescent="0.25">
      <c r="A1612" s="37">
        <v>338</v>
      </c>
      <c r="B1612" s="57" t="s">
        <v>1048</v>
      </c>
      <c r="C1612" s="58">
        <v>1978</v>
      </c>
      <c r="D1612" s="40">
        <v>0</v>
      </c>
      <c r="E1612" s="59" t="s">
        <v>1514</v>
      </c>
      <c r="F1612" s="124" t="s">
        <v>51</v>
      </c>
      <c r="G1612" s="40">
        <v>2</v>
      </c>
      <c r="H1612" s="40">
        <v>6</v>
      </c>
      <c r="I1612" s="60">
        <v>1633.7</v>
      </c>
      <c r="J1612" s="60">
        <v>1456.8</v>
      </c>
      <c r="K1612" s="61">
        <v>70</v>
      </c>
      <c r="L1612" s="49">
        <v>11304805.33</v>
      </c>
      <c r="M1612" s="49">
        <v>0</v>
      </c>
      <c r="N1612" s="49">
        <f t="shared" ref="N1612" si="299">ROUND(L1612*10%,2)</f>
        <v>1130480.53</v>
      </c>
      <c r="O1612" s="49">
        <f t="shared" si="298"/>
        <v>508716.24</v>
      </c>
      <c r="P1612" s="49">
        <f t="shared" si="295"/>
        <v>9665608.5600000005</v>
      </c>
      <c r="Q1612" s="49">
        <f t="shared" si="296"/>
        <v>7760.0256246567824</v>
      </c>
      <c r="R1612" s="49">
        <v>12392.77</v>
      </c>
      <c r="S1612" s="62">
        <v>43830</v>
      </c>
    </row>
    <row r="1613" spans="1:19" s="199" customFormat="1" ht="30" hidden="1" x14ac:dyDescent="0.25">
      <c r="A1613" s="37">
        <v>339</v>
      </c>
      <c r="B1613" s="57" t="s">
        <v>1049</v>
      </c>
      <c r="C1613" s="58">
        <v>1976</v>
      </c>
      <c r="D1613" s="40">
        <v>0</v>
      </c>
      <c r="E1613" s="59" t="s">
        <v>1514</v>
      </c>
      <c r="F1613" s="124" t="s">
        <v>51</v>
      </c>
      <c r="G1613" s="40">
        <v>2</v>
      </c>
      <c r="H1613" s="40">
        <v>4</v>
      </c>
      <c r="I1613" s="60">
        <v>1083.8</v>
      </c>
      <c r="J1613" s="60">
        <v>996</v>
      </c>
      <c r="K1613" s="61">
        <v>60</v>
      </c>
      <c r="L1613" s="49">
        <v>7089334.9199999999</v>
      </c>
      <c r="M1613" s="49">
        <v>0</v>
      </c>
      <c r="N1613" s="49">
        <v>0</v>
      </c>
      <c r="O1613" s="49">
        <f t="shared" si="298"/>
        <v>319020.07</v>
      </c>
      <c r="P1613" s="49">
        <f t="shared" si="295"/>
        <v>6770314.8499999996</v>
      </c>
      <c r="Q1613" s="49">
        <f t="shared" si="296"/>
        <v>7117.8061445783133</v>
      </c>
      <c r="R1613" s="49">
        <v>12392.77</v>
      </c>
      <c r="S1613" s="62">
        <v>43830</v>
      </c>
    </row>
    <row r="1614" spans="1:19" s="199" customFormat="1" ht="30" hidden="1" x14ac:dyDescent="0.25">
      <c r="A1614" s="37">
        <v>340</v>
      </c>
      <c r="B1614" s="57" t="s">
        <v>1050</v>
      </c>
      <c r="C1614" s="58">
        <v>1978</v>
      </c>
      <c r="D1614" s="40">
        <v>0</v>
      </c>
      <c r="E1614" s="59" t="s">
        <v>1514</v>
      </c>
      <c r="F1614" s="124" t="s">
        <v>51</v>
      </c>
      <c r="G1614" s="40">
        <v>2</v>
      </c>
      <c r="H1614" s="40">
        <v>3</v>
      </c>
      <c r="I1614" s="60">
        <v>751.4</v>
      </c>
      <c r="J1614" s="60">
        <v>718.7</v>
      </c>
      <c r="K1614" s="61">
        <v>33</v>
      </c>
      <c r="L1614" s="49">
        <v>4731522.6399999997</v>
      </c>
      <c r="M1614" s="49">
        <v>0</v>
      </c>
      <c r="N1614" s="49">
        <v>0</v>
      </c>
      <c r="O1614" s="49">
        <f t="shared" si="298"/>
        <v>212918.52</v>
      </c>
      <c r="P1614" s="49">
        <f t="shared" si="295"/>
        <v>4518604.12</v>
      </c>
      <c r="Q1614" s="49">
        <f t="shared" si="296"/>
        <v>6583.4459997217191</v>
      </c>
      <c r="R1614" s="49">
        <v>12392.77</v>
      </c>
      <c r="S1614" s="62">
        <v>43830</v>
      </c>
    </row>
    <row r="1615" spans="1:19" s="199" customFormat="1" ht="30" hidden="1" x14ac:dyDescent="0.25">
      <c r="A1615" s="37">
        <v>341</v>
      </c>
      <c r="B1615" s="57" t="s">
        <v>1051</v>
      </c>
      <c r="C1615" s="58">
        <v>1979</v>
      </c>
      <c r="D1615" s="40">
        <v>0</v>
      </c>
      <c r="E1615" s="59" t="s">
        <v>1514</v>
      </c>
      <c r="F1615" s="124" t="s">
        <v>51</v>
      </c>
      <c r="G1615" s="40">
        <v>2</v>
      </c>
      <c r="H1615" s="40">
        <v>4</v>
      </c>
      <c r="I1615" s="60">
        <v>998.5</v>
      </c>
      <c r="J1615" s="60">
        <v>981</v>
      </c>
      <c r="K1615" s="61">
        <v>72</v>
      </c>
      <c r="L1615" s="49">
        <v>6271103.4000000004</v>
      </c>
      <c r="M1615" s="49">
        <v>0</v>
      </c>
      <c r="N1615" s="49">
        <f t="shared" ref="N1615" si="300">ROUND(L1615*10%,2)</f>
        <v>627110.34</v>
      </c>
      <c r="O1615" s="49">
        <f t="shared" si="298"/>
        <v>282199.65000000002</v>
      </c>
      <c r="P1615" s="49">
        <f t="shared" si="295"/>
        <v>5361793.41</v>
      </c>
      <c r="Q1615" s="49">
        <f t="shared" si="296"/>
        <v>6392.5620795107034</v>
      </c>
      <c r="R1615" s="49">
        <v>12392.77</v>
      </c>
      <c r="S1615" s="62">
        <v>43830</v>
      </c>
    </row>
    <row r="1616" spans="1:19" s="199" customFormat="1" ht="30" hidden="1" x14ac:dyDescent="0.25">
      <c r="A1616" s="37">
        <v>342</v>
      </c>
      <c r="B1616" s="57" t="s">
        <v>1052</v>
      </c>
      <c r="C1616" s="58">
        <v>1980</v>
      </c>
      <c r="D1616" s="40">
        <v>0</v>
      </c>
      <c r="E1616" s="59" t="s">
        <v>1514</v>
      </c>
      <c r="F1616" s="124" t="s">
        <v>51</v>
      </c>
      <c r="G1616" s="40">
        <v>2</v>
      </c>
      <c r="H1616" s="40">
        <v>3</v>
      </c>
      <c r="I1616" s="60">
        <v>864.8</v>
      </c>
      <c r="J1616" s="60">
        <v>702.3</v>
      </c>
      <c r="K1616" s="61">
        <v>43</v>
      </c>
      <c r="L1616" s="49">
        <v>3322491.76</v>
      </c>
      <c r="M1616" s="49">
        <v>0</v>
      </c>
      <c r="N1616" s="49">
        <f t="shared" ref="N1616" si="301">ROUND(L1616*10%,2)</f>
        <v>332249.18</v>
      </c>
      <c r="O1616" s="49">
        <f t="shared" si="298"/>
        <v>149512.13</v>
      </c>
      <c r="P1616" s="49">
        <f t="shared" si="295"/>
        <v>2840730.4499999997</v>
      </c>
      <c r="Q1616" s="49">
        <f t="shared" si="296"/>
        <v>4730.8725046276522</v>
      </c>
      <c r="R1616" s="49">
        <v>12392.77</v>
      </c>
      <c r="S1616" s="62">
        <v>43830</v>
      </c>
    </row>
    <row r="1617" spans="1:32" s="199" customFormat="1" hidden="1" x14ac:dyDescent="0.25">
      <c r="A1617" s="37">
        <v>343</v>
      </c>
      <c r="B1617" s="57" t="s">
        <v>1053</v>
      </c>
      <c r="C1617" s="58">
        <v>1977</v>
      </c>
      <c r="D1617" s="40">
        <v>0</v>
      </c>
      <c r="E1617" s="59" t="s">
        <v>1514</v>
      </c>
      <c r="F1617" s="124" t="s">
        <v>28</v>
      </c>
      <c r="G1617" s="40">
        <v>2</v>
      </c>
      <c r="H1617" s="40">
        <v>2</v>
      </c>
      <c r="I1617" s="60">
        <v>782.2</v>
      </c>
      <c r="J1617" s="60">
        <v>729.9</v>
      </c>
      <c r="K1617" s="61">
        <v>27</v>
      </c>
      <c r="L1617" s="49">
        <v>247712.05</v>
      </c>
      <c r="M1617" s="49">
        <v>0</v>
      </c>
      <c r="N1617" s="49">
        <v>0</v>
      </c>
      <c r="O1617" s="49">
        <f t="shared" si="298"/>
        <v>11147.04</v>
      </c>
      <c r="P1617" s="49">
        <f t="shared" si="295"/>
        <v>236565.00999999998</v>
      </c>
      <c r="Q1617" s="49">
        <f t="shared" si="296"/>
        <v>339.37806548842309</v>
      </c>
      <c r="R1617" s="49">
        <v>17192.509999999998</v>
      </c>
      <c r="S1617" s="62">
        <v>43830</v>
      </c>
    </row>
    <row r="1618" spans="1:32" s="199" customFormat="1" ht="30" hidden="1" x14ac:dyDescent="0.25">
      <c r="A1618" s="37">
        <v>344</v>
      </c>
      <c r="B1618" s="57" t="s">
        <v>1054</v>
      </c>
      <c r="C1618" s="58">
        <v>1978</v>
      </c>
      <c r="D1618" s="40">
        <v>0</v>
      </c>
      <c r="E1618" s="59" t="s">
        <v>1514</v>
      </c>
      <c r="F1618" s="124" t="s">
        <v>51</v>
      </c>
      <c r="G1618" s="40">
        <v>2</v>
      </c>
      <c r="H1618" s="40">
        <v>3</v>
      </c>
      <c r="I1618" s="60">
        <v>814.4</v>
      </c>
      <c r="J1618" s="60">
        <v>735.3</v>
      </c>
      <c r="K1618" s="61">
        <v>37</v>
      </c>
      <c r="L1618" s="49">
        <v>5694418.3899999997</v>
      </c>
      <c r="M1618" s="49">
        <v>0</v>
      </c>
      <c r="N1618" s="49">
        <f t="shared" ref="N1618:N1619" si="302">ROUND(L1618*10%,2)</f>
        <v>569441.84</v>
      </c>
      <c r="O1618" s="49">
        <f t="shared" si="298"/>
        <v>256248.83</v>
      </c>
      <c r="P1618" s="49">
        <f t="shared" si="295"/>
        <v>4868727.72</v>
      </c>
      <c r="Q1618" s="49">
        <f t="shared" si="296"/>
        <v>7744.3470556235552</v>
      </c>
      <c r="R1618" s="49">
        <v>12392.77</v>
      </c>
      <c r="S1618" s="62">
        <v>43830</v>
      </c>
    </row>
    <row r="1619" spans="1:32" s="199" customFormat="1" ht="26.25" hidden="1" customHeight="1" x14ac:dyDescent="0.25">
      <c r="A1619" s="37">
        <v>345</v>
      </c>
      <c r="B1619" s="57" t="s">
        <v>1055</v>
      </c>
      <c r="C1619" s="58">
        <v>1982</v>
      </c>
      <c r="D1619" s="40">
        <v>0</v>
      </c>
      <c r="E1619" s="59" t="s">
        <v>1514</v>
      </c>
      <c r="F1619" s="124" t="s">
        <v>51</v>
      </c>
      <c r="G1619" s="40">
        <v>2</v>
      </c>
      <c r="H1619" s="40">
        <v>3</v>
      </c>
      <c r="I1619" s="60">
        <v>828</v>
      </c>
      <c r="J1619" s="60">
        <v>733.9</v>
      </c>
      <c r="K1619" s="61">
        <v>24</v>
      </c>
      <c r="L1619" s="49">
        <v>5357835.6100000003</v>
      </c>
      <c r="M1619" s="49">
        <v>0</v>
      </c>
      <c r="N1619" s="49">
        <f t="shared" si="302"/>
        <v>535783.56000000006</v>
      </c>
      <c r="O1619" s="49">
        <f t="shared" si="298"/>
        <v>241102.6</v>
      </c>
      <c r="P1619" s="49">
        <f t="shared" si="295"/>
        <v>4580949.45</v>
      </c>
      <c r="Q1619" s="49">
        <f t="shared" si="296"/>
        <v>7300.4981741381671</v>
      </c>
      <c r="R1619" s="49">
        <v>12392.77</v>
      </c>
      <c r="S1619" s="62">
        <v>43830</v>
      </c>
    </row>
    <row r="1620" spans="1:32" s="199" customFormat="1" hidden="1" x14ac:dyDescent="0.25">
      <c r="A1620" s="37">
        <v>346</v>
      </c>
      <c r="B1620" s="57" t="s">
        <v>39</v>
      </c>
      <c r="C1620" s="58">
        <v>1974</v>
      </c>
      <c r="D1620" s="40">
        <v>0</v>
      </c>
      <c r="E1620" s="59" t="s">
        <v>1514</v>
      </c>
      <c r="F1620" s="1" t="s">
        <v>28</v>
      </c>
      <c r="G1620" s="40">
        <v>2</v>
      </c>
      <c r="H1620" s="40">
        <v>2</v>
      </c>
      <c r="I1620" s="60">
        <v>781.8</v>
      </c>
      <c r="J1620" s="60">
        <v>725.2</v>
      </c>
      <c r="K1620" s="61">
        <v>34</v>
      </c>
      <c r="L1620" s="49">
        <v>1946671.7</v>
      </c>
      <c r="M1620" s="49">
        <v>0</v>
      </c>
      <c r="N1620" s="49">
        <v>0</v>
      </c>
      <c r="O1620" s="49">
        <f t="shared" si="298"/>
        <v>87600.23</v>
      </c>
      <c r="P1620" s="49">
        <f t="shared" si="295"/>
        <v>1859071.47</v>
      </c>
      <c r="Q1620" s="49">
        <f t="shared" si="296"/>
        <v>2684.3239106453389</v>
      </c>
      <c r="R1620" s="49">
        <v>17192.509999999998</v>
      </c>
      <c r="S1620" s="62">
        <v>43830</v>
      </c>
    </row>
    <row r="1621" spans="1:32" s="3" customFormat="1" hidden="1" x14ac:dyDescent="0.25">
      <c r="A1621" s="37"/>
      <c r="B1621" s="50" t="s">
        <v>1056</v>
      </c>
      <c r="C1621" s="52"/>
      <c r="D1621" s="40"/>
      <c r="E1621" s="41"/>
      <c r="F1621" s="40"/>
      <c r="G1621" s="40"/>
      <c r="H1621" s="40"/>
      <c r="I1621" s="188">
        <f t="shared" ref="I1621:P1621" si="303">ROUND(SUM(I1605:I1620),2)</f>
        <v>18990</v>
      </c>
      <c r="J1621" s="188">
        <f t="shared" si="303"/>
        <v>17024.599999999999</v>
      </c>
      <c r="K1621" s="189">
        <f t="shared" si="303"/>
        <v>971</v>
      </c>
      <c r="L1621" s="188">
        <f t="shared" si="303"/>
        <v>82407523.109999999</v>
      </c>
      <c r="M1621" s="188">
        <f t="shared" si="303"/>
        <v>0</v>
      </c>
      <c r="N1621" s="188">
        <f t="shared" si="303"/>
        <v>4095870.72</v>
      </c>
      <c r="O1621" s="188">
        <f t="shared" si="303"/>
        <v>3708338.54</v>
      </c>
      <c r="P1621" s="188">
        <f t="shared" si="303"/>
        <v>74603313.849999994</v>
      </c>
      <c r="Q1621" s="48">
        <f t="shared" si="296"/>
        <v>4840.4968756975204</v>
      </c>
      <c r="R1621" s="49"/>
      <c r="S1621" s="40"/>
    </row>
    <row r="1622" spans="1:32" s="3" customFormat="1" hidden="1" x14ac:dyDescent="0.25">
      <c r="A1622" s="37"/>
      <c r="B1622" s="50" t="s">
        <v>406</v>
      </c>
      <c r="C1622" s="52"/>
      <c r="D1622" s="40"/>
      <c r="E1622" s="41"/>
      <c r="F1622" s="40"/>
      <c r="G1622" s="40"/>
      <c r="H1622" s="40"/>
      <c r="I1622" s="188"/>
      <c r="J1622" s="188"/>
      <c r="K1622" s="53"/>
      <c r="L1622" s="48"/>
      <c r="M1622" s="48"/>
      <c r="N1622" s="49"/>
      <c r="O1622" s="49"/>
      <c r="P1622" s="48"/>
      <c r="Q1622" s="48"/>
      <c r="R1622" s="49"/>
      <c r="S1622" s="40"/>
    </row>
    <row r="1623" spans="1:32" s="199" customFormat="1" ht="30" hidden="1" x14ac:dyDescent="0.25">
      <c r="A1623" s="37">
        <v>347</v>
      </c>
      <c r="B1623" s="57" t="s">
        <v>1057</v>
      </c>
      <c r="C1623" s="58">
        <v>1988</v>
      </c>
      <c r="D1623" s="40">
        <v>0</v>
      </c>
      <c r="E1623" s="59" t="s">
        <v>1514</v>
      </c>
      <c r="F1623" s="124" t="s">
        <v>51</v>
      </c>
      <c r="G1623" s="40">
        <v>2</v>
      </c>
      <c r="H1623" s="40">
        <v>2</v>
      </c>
      <c r="I1623" s="60">
        <v>302.5</v>
      </c>
      <c r="J1623" s="60">
        <v>299.7</v>
      </c>
      <c r="K1623" s="61">
        <v>13</v>
      </c>
      <c r="L1623" s="49">
        <v>1441768.46</v>
      </c>
      <c r="M1623" s="49">
        <v>0</v>
      </c>
      <c r="N1623" s="49">
        <v>0</v>
      </c>
      <c r="O1623" s="49">
        <v>0</v>
      </c>
      <c r="P1623" s="49">
        <f t="shared" ref="P1623" si="304">L1623-(M1623+N1623+O1623)</f>
        <v>1441768.46</v>
      </c>
      <c r="Q1623" s="49">
        <f t="shared" ref="Q1623" si="305">L1623/J1623</f>
        <v>4810.7055722389059</v>
      </c>
      <c r="R1623" s="49">
        <v>12392.77</v>
      </c>
      <c r="S1623" s="62">
        <v>43830</v>
      </c>
    </row>
    <row r="1624" spans="1:32" s="201" customFormat="1" hidden="1" x14ac:dyDescent="0.25">
      <c r="A1624" s="150">
        <v>348</v>
      </c>
      <c r="B1624" s="57" t="s">
        <v>1265</v>
      </c>
      <c r="C1624" s="93">
        <v>1991</v>
      </c>
      <c r="D1624" s="41">
        <v>2018</v>
      </c>
      <c r="E1624" s="59" t="s">
        <v>1514</v>
      </c>
      <c r="F1624" s="124" t="s">
        <v>66</v>
      </c>
      <c r="G1624" s="41">
        <v>5</v>
      </c>
      <c r="H1624" s="41">
        <v>6</v>
      </c>
      <c r="I1624" s="94">
        <v>5842.34</v>
      </c>
      <c r="J1624" s="94">
        <v>5089.6000000000004</v>
      </c>
      <c r="K1624" s="95">
        <v>250</v>
      </c>
      <c r="L1624" s="96">
        <v>20472242.82</v>
      </c>
      <c r="M1624" s="96">
        <v>0</v>
      </c>
      <c r="N1624" s="96">
        <v>0</v>
      </c>
      <c r="O1624" s="96">
        <v>0</v>
      </c>
      <c r="P1624" s="49">
        <f t="shared" ref="P1624:P1671" si="306">L1624-(M1624+N1624+O1624)</f>
        <v>20472242.82</v>
      </c>
      <c r="Q1624" s="49">
        <f t="shared" ref="Q1624:Q1635" si="307">L1624/J1624</f>
        <v>4022.3677342030805</v>
      </c>
      <c r="R1624" s="96">
        <v>18763.55</v>
      </c>
      <c r="S1624" s="62">
        <v>43830</v>
      </c>
      <c r="T1624" s="199"/>
      <c r="U1624" s="199"/>
      <c r="V1624" s="199"/>
      <c r="W1624" s="199"/>
      <c r="X1624" s="199"/>
      <c r="Y1624" s="199"/>
      <c r="Z1624" s="199"/>
      <c r="AA1624" s="199"/>
      <c r="AB1624" s="199"/>
      <c r="AC1624" s="199"/>
      <c r="AD1624" s="199"/>
      <c r="AE1624" s="199"/>
      <c r="AF1624" s="199"/>
    </row>
    <row r="1625" spans="1:32" s="199" customFormat="1" hidden="1" x14ac:dyDescent="0.25">
      <c r="A1625" s="37">
        <v>349</v>
      </c>
      <c r="B1625" s="57" t="s">
        <v>1059</v>
      </c>
      <c r="C1625" s="58">
        <v>1987</v>
      </c>
      <c r="D1625" s="40">
        <v>0</v>
      </c>
      <c r="E1625" s="59" t="s">
        <v>1514</v>
      </c>
      <c r="F1625" s="124" t="s">
        <v>66</v>
      </c>
      <c r="G1625" s="40">
        <v>5</v>
      </c>
      <c r="H1625" s="40">
        <v>4</v>
      </c>
      <c r="I1625" s="60">
        <v>3861.8</v>
      </c>
      <c r="J1625" s="60">
        <v>3486.5</v>
      </c>
      <c r="K1625" s="61">
        <v>190</v>
      </c>
      <c r="L1625" s="49">
        <v>16078393.65</v>
      </c>
      <c r="M1625" s="49">
        <v>0</v>
      </c>
      <c r="N1625" s="49">
        <v>0</v>
      </c>
      <c r="O1625" s="49">
        <v>0</v>
      </c>
      <c r="P1625" s="49">
        <f t="shared" si="306"/>
        <v>16078393.65</v>
      </c>
      <c r="Q1625" s="49">
        <f t="shared" si="307"/>
        <v>4611.6144127348343</v>
      </c>
      <c r="R1625" s="49">
        <v>18763.55</v>
      </c>
      <c r="S1625" s="62">
        <v>43830</v>
      </c>
    </row>
    <row r="1626" spans="1:32" s="199" customFormat="1" hidden="1" x14ac:dyDescent="0.25">
      <c r="A1626" s="150">
        <v>350</v>
      </c>
      <c r="B1626" s="57" t="s">
        <v>1060</v>
      </c>
      <c r="C1626" s="58">
        <v>1988</v>
      </c>
      <c r="D1626" s="40">
        <v>0</v>
      </c>
      <c r="E1626" s="59" t="s">
        <v>1514</v>
      </c>
      <c r="F1626" s="124" t="s">
        <v>66</v>
      </c>
      <c r="G1626" s="40">
        <v>5</v>
      </c>
      <c r="H1626" s="40">
        <v>6</v>
      </c>
      <c r="I1626" s="60">
        <v>5753.8</v>
      </c>
      <c r="J1626" s="60">
        <v>5116.1000000000004</v>
      </c>
      <c r="K1626" s="61">
        <v>282</v>
      </c>
      <c r="L1626" s="49">
        <v>44455113.590000004</v>
      </c>
      <c r="M1626" s="49">
        <v>0</v>
      </c>
      <c r="N1626" s="49">
        <v>0</v>
      </c>
      <c r="O1626" s="49">
        <v>0</v>
      </c>
      <c r="P1626" s="49">
        <f t="shared" si="306"/>
        <v>44455113.590000004</v>
      </c>
      <c r="Q1626" s="49">
        <f t="shared" si="307"/>
        <v>8689.2581438986726</v>
      </c>
      <c r="R1626" s="49">
        <v>18763.55</v>
      </c>
      <c r="S1626" s="62">
        <v>43830</v>
      </c>
    </row>
    <row r="1627" spans="1:32" s="199" customFormat="1" hidden="1" x14ac:dyDescent="0.25">
      <c r="A1627" s="37">
        <v>351</v>
      </c>
      <c r="B1627" s="57" t="s">
        <v>1061</v>
      </c>
      <c r="C1627" s="58">
        <v>1989</v>
      </c>
      <c r="D1627" s="40">
        <v>0</v>
      </c>
      <c r="E1627" s="59" t="s">
        <v>1514</v>
      </c>
      <c r="F1627" s="124" t="s">
        <v>66</v>
      </c>
      <c r="G1627" s="40">
        <v>5</v>
      </c>
      <c r="H1627" s="40">
        <v>10</v>
      </c>
      <c r="I1627" s="60">
        <v>9328.7000000000007</v>
      </c>
      <c r="J1627" s="60">
        <v>8288.7999999999993</v>
      </c>
      <c r="K1627" s="61">
        <v>480</v>
      </c>
      <c r="L1627" s="49">
        <v>51748943.609999999</v>
      </c>
      <c r="M1627" s="49">
        <v>0</v>
      </c>
      <c r="N1627" s="49">
        <v>0</v>
      </c>
      <c r="O1627" s="49">
        <v>0</v>
      </c>
      <c r="P1627" s="49">
        <f t="shared" si="306"/>
        <v>51748943.609999999</v>
      </c>
      <c r="Q1627" s="49">
        <f t="shared" si="307"/>
        <v>6243.2370922208283</v>
      </c>
      <c r="R1627" s="49">
        <v>18763.55</v>
      </c>
      <c r="S1627" s="62">
        <v>43830</v>
      </c>
    </row>
    <row r="1628" spans="1:32" s="199" customFormat="1" hidden="1" x14ac:dyDescent="0.25">
      <c r="A1628" s="150">
        <v>352</v>
      </c>
      <c r="B1628" s="57" t="s">
        <v>1062</v>
      </c>
      <c r="C1628" s="58">
        <v>1989</v>
      </c>
      <c r="D1628" s="40">
        <v>0</v>
      </c>
      <c r="E1628" s="59" t="s">
        <v>1514</v>
      </c>
      <c r="F1628" s="124" t="s">
        <v>66</v>
      </c>
      <c r="G1628" s="40">
        <v>5</v>
      </c>
      <c r="H1628" s="40">
        <v>6</v>
      </c>
      <c r="I1628" s="60">
        <v>5695.4</v>
      </c>
      <c r="J1628" s="60">
        <v>5095.8</v>
      </c>
      <c r="K1628" s="61">
        <v>290</v>
      </c>
      <c r="L1628" s="49">
        <v>19444601.379999999</v>
      </c>
      <c r="M1628" s="49">
        <v>0</v>
      </c>
      <c r="N1628" s="49">
        <v>0</v>
      </c>
      <c r="O1628" s="49">
        <v>0</v>
      </c>
      <c r="P1628" s="49">
        <f t="shared" si="306"/>
        <v>19444601.379999999</v>
      </c>
      <c r="Q1628" s="49">
        <f t="shared" si="307"/>
        <v>3815.8093684995483</v>
      </c>
      <c r="R1628" s="49">
        <v>18763.55</v>
      </c>
      <c r="S1628" s="62">
        <v>43830</v>
      </c>
    </row>
    <row r="1629" spans="1:32" s="199" customFormat="1" ht="30" hidden="1" x14ac:dyDescent="0.25">
      <c r="A1629" s="37">
        <v>353</v>
      </c>
      <c r="B1629" s="57" t="s">
        <v>1063</v>
      </c>
      <c r="C1629" s="58">
        <v>1989</v>
      </c>
      <c r="D1629" s="40">
        <v>0</v>
      </c>
      <c r="E1629" s="59" t="s">
        <v>1514</v>
      </c>
      <c r="F1629" s="124" t="s">
        <v>51</v>
      </c>
      <c r="G1629" s="40">
        <v>2</v>
      </c>
      <c r="H1629" s="40">
        <v>2</v>
      </c>
      <c r="I1629" s="60">
        <v>725.8</v>
      </c>
      <c r="J1629" s="60">
        <v>652.1</v>
      </c>
      <c r="K1629" s="61">
        <v>49</v>
      </c>
      <c r="L1629" s="49">
        <v>3717416.04</v>
      </c>
      <c r="M1629" s="49">
        <v>0</v>
      </c>
      <c r="N1629" s="49">
        <v>0</v>
      </c>
      <c r="O1629" s="49">
        <v>0</v>
      </c>
      <c r="P1629" s="49">
        <f t="shared" si="306"/>
        <v>3717416.04</v>
      </c>
      <c r="Q1629" s="49">
        <f t="shared" si="307"/>
        <v>5700.6840055206258</v>
      </c>
      <c r="R1629" s="49">
        <v>12392.77</v>
      </c>
      <c r="S1629" s="62">
        <v>43830</v>
      </c>
    </row>
    <row r="1630" spans="1:32" s="199" customFormat="1" ht="30" hidden="1" x14ac:dyDescent="0.25">
      <c r="A1630" s="150">
        <v>354</v>
      </c>
      <c r="B1630" s="57" t="s">
        <v>1064</v>
      </c>
      <c r="C1630" s="58">
        <v>1988</v>
      </c>
      <c r="D1630" s="40">
        <v>0</v>
      </c>
      <c r="E1630" s="59" t="s">
        <v>1514</v>
      </c>
      <c r="F1630" s="124" t="s">
        <v>51</v>
      </c>
      <c r="G1630" s="40">
        <v>2</v>
      </c>
      <c r="H1630" s="40">
        <v>2</v>
      </c>
      <c r="I1630" s="60">
        <v>1024.7</v>
      </c>
      <c r="J1630" s="60">
        <v>922.8</v>
      </c>
      <c r="K1630" s="61">
        <v>41</v>
      </c>
      <c r="L1630" s="49">
        <v>6628069.1399999997</v>
      </c>
      <c r="M1630" s="49">
        <v>0</v>
      </c>
      <c r="N1630" s="49">
        <v>0</v>
      </c>
      <c r="O1630" s="49">
        <v>0</v>
      </c>
      <c r="P1630" s="49">
        <f t="shared" si="306"/>
        <v>6628069.1399999997</v>
      </c>
      <c r="Q1630" s="49">
        <f t="shared" si="307"/>
        <v>7182.5630039011703</v>
      </c>
      <c r="R1630" s="49">
        <v>12392.77</v>
      </c>
      <c r="S1630" s="62">
        <v>43830</v>
      </c>
    </row>
    <row r="1631" spans="1:32" s="199" customFormat="1" ht="30" hidden="1" x14ac:dyDescent="0.25">
      <c r="A1631" s="37">
        <v>355</v>
      </c>
      <c r="B1631" s="57" t="s">
        <v>1065</v>
      </c>
      <c r="C1631" s="58">
        <v>1988</v>
      </c>
      <c r="D1631" s="40">
        <v>0</v>
      </c>
      <c r="E1631" s="59" t="s">
        <v>1514</v>
      </c>
      <c r="F1631" s="124" t="s">
        <v>51</v>
      </c>
      <c r="G1631" s="40">
        <v>2</v>
      </c>
      <c r="H1631" s="40">
        <v>2</v>
      </c>
      <c r="I1631" s="60">
        <v>1027.2</v>
      </c>
      <c r="J1631" s="60">
        <v>922.5</v>
      </c>
      <c r="K1631" s="61">
        <v>38</v>
      </c>
      <c r="L1631" s="49">
        <v>4943556.22</v>
      </c>
      <c r="M1631" s="49">
        <v>0</v>
      </c>
      <c r="N1631" s="49">
        <v>0</v>
      </c>
      <c r="O1631" s="49">
        <v>0</v>
      </c>
      <c r="P1631" s="49">
        <f t="shared" si="306"/>
        <v>4943556.22</v>
      </c>
      <c r="Q1631" s="49">
        <f t="shared" si="307"/>
        <v>5358.8685311653117</v>
      </c>
      <c r="R1631" s="49">
        <v>12392.77</v>
      </c>
      <c r="S1631" s="62">
        <v>43830</v>
      </c>
    </row>
    <row r="1632" spans="1:32" s="201" customFormat="1" hidden="1" x14ac:dyDescent="0.25">
      <c r="A1632" s="150">
        <v>356</v>
      </c>
      <c r="B1632" s="92" t="s">
        <v>1521</v>
      </c>
      <c r="C1632" s="93">
        <v>1995</v>
      </c>
      <c r="D1632" s="41">
        <v>2015</v>
      </c>
      <c r="E1632" s="59" t="s">
        <v>1514</v>
      </c>
      <c r="F1632" s="124" t="s">
        <v>28</v>
      </c>
      <c r="G1632" s="41">
        <v>2</v>
      </c>
      <c r="H1632" s="41">
        <v>4</v>
      </c>
      <c r="I1632" s="94">
        <v>1253.4000000000001</v>
      </c>
      <c r="J1632" s="94">
        <v>1117.3</v>
      </c>
      <c r="K1632" s="95">
        <v>61</v>
      </c>
      <c r="L1632" s="96">
        <v>5650066.0099999998</v>
      </c>
      <c r="M1632" s="96">
        <v>0</v>
      </c>
      <c r="N1632" s="96">
        <v>0</v>
      </c>
      <c r="O1632" s="96">
        <v>0</v>
      </c>
      <c r="P1632" s="49">
        <f t="shared" si="306"/>
        <v>5650066.0099999998</v>
      </c>
      <c r="Q1632" s="49">
        <f t="shared" si="307"/>
        <v>5056.8925176765415</v>
      </c>
      <c r="R1632" s="96">
        <v>17192.509999999998</v>
      </c>
      <c r="S1632" s="62">
        <v>43830</v>
      </c>
      <c r="T1632" s="199"/>
      <c r="U1632" s="199"/>
      <c r="V1632" s="199"/>
      <c r="W1632" s="199"/>
      <c r="X1632" s="199"/>
      <c r="Y1632" s="199"/>
      <c r="Z1632" s="199"/>
      <c r="AA1632" s="199"/>
      <c r="AB1632" s="199"/>
      <c r="AC1632" s="199"/>
      <c r="AD1632" s="199"/>
      <c r="AE1632" s="199"/>
      <c r="AF1632" s="199"/>
    </row>
    <row r="1633" spans="1:32" s="199" customFormat="1" ht="30" hidden="1" x14ac:dyDescent="0.25">
      <c r="A1633" s="37">
        <v>357</v>
      </c>
      <c r="B1633" s="57" t="s">
        <v>1067</v>
      </c>
      <c r="C1633" s="58">
        <v>1989</v>
      </c>
      <c r="D1633" s="40">
        <v>0</v>
      </c>
      <c r="E1633" s="59" t="s">
        <v>1514</v>
      </c>
      <c r="F1633" s="124" t="s">
        <v>51</v>
      </c>
      <c r="G1633" s="40">
        <v>2</v>
      </c>
      <c r="H1633" s="40">
        <v>2</v>
      </c>
      <c r="I1633" s="60">
        <v>1116.7</v>
      </c>
      <c r="J1633" s="60">
        <v>909.5</v>
      </c>
      <c r="K1633" s="61">
        <v>52</v>
      </c>
      <c r="L1633" s="49">
        <v>4311121.4800000004</v>
      </c>
      <c r="M1633" s="49">
        <v>0</v>
      </c>
      <c r="N1633" s="49">
        <v>0</v>
      </c>
      <c r="O1633" s="49">
        <f>ROUND(L1633*0.045,2)</f>
        <v>194000.47</v>
      </c>
      <c r="P1633" s="49">
        <f t="shared" si="306"/>
        <v>4117121.0100000002</v>
      </c>
      <c r="Q1633" s="49">
        <f t="shared" si="307"/>
        <v>4740.1005827377685</v>
      </c>
      <c r="R1633" s="49">
        <v>12392.77</v>
      </c>
      <c r="S1633" s="62">
        <v>43830</v>
      </c>
    </row>
    <row r="1634" spans="1:32" s="201" customFormat="1" hidden="1" x14ac:dyDescent="0.25">
      <c r="A1634" s="150">
        <v>358</v>
      </c>
      <c r="B1634" s="92" t="s">
        <v>1522</v>
      </c>
      <c r="C1634" s="93">
        <v>1990</v>
      </c>
      <c r="D1634" s="41">
        <v>0</v>
      </c>
      <c r="E1634" s="59" t="s">
        <v>1514</v>
      </c>
      <c r="F1634" s="124" t="s">
        <v>28</v>
      </c>
      <c r="G1634" s="41">
        <v>2</v>
      </c>
      <c r="H1634" s="41">
        <v>2</v>
      </c>
      <c r="I1634" s="94">
        <v>620.9</v>
      </c>
      <c r="J1634" s="94">
        <v>620.9</v>
      </c>
      <c r="K1634" s="95">
        <v>64</v>
      </c>
      <c r="L1634" s="96">
        <v>2644743.94</v>
      </c>
      <c r="M1634" s="96">
        <v>0</v>
      </c>
      <c r="N1634" s="96">
        <v>0</v>
      </c>
      <c r="O1634" s="96">
        <v>0</v>
      </c>
      <c r="P1634" s="49">
        <f t="shared" si="306"/>
        <v>2644743.94</v>
      </c>
      <c r="Q1634" s="49">
        <f t="shared" si="307"/>
        <v>4259.5328394266389</v>
      </c>
      <c r="R1634" s="96">
        <v>17192.509999999998</v>
      </c>
      <c r="S1634" s="62">
        <v>43830</v>
      </c>
      <c r="T1634" s="199"/>
      <c r="U1634" s="199"/>
      <c r="V1634" s="199"/>
      <c r="W1634" s="199"/>
      <c r="X1634" s="199"/>
      <c r="Y1634" s="199"/>
      <c r="Z1634" s="199"/>
      <c r="AA1634" s="199"/>
      <c r="AB1634" s="199"/>
      <c r="AC1634" s="199"/>
      <c r="AD1634" s="199"/>
      <c r="AE1634" s="199"/>
      <c r="AF1634" s="199"/>
    </row>
    <row r="1635" spans="1:32" s="201" customFormat="1" hidden="1" x14ac:dyDescent="0.25">
      <c r="A1635" s="37">
        <v>359</v>
      </c>
      <c r="B1635" s="92" t="s">
        <v>1540</v>
      </c>
      <c r="C1635" s="93">
        <v>1993</v>
      </c>
      <c r="D1635" s="41">
        <v>0</v>
      </c>
      <c r="E1635" s="59" t="s">
        <v>1514</v>
      </c>
      <c r="F1635" s="124" t="s">
        <v>28</v>
      </c>
      <c r="G1635" s="41">
        <v>2</v>
      </c>
      <c r="H1635" s="41">
        <v>2</v>
      </c>
      <c r="I1635" s="94">
        <v>585.70000000000005</v>
      </c>
      <c r="J1635" s="94">
        <v>585.70000000000005</v>
      </c>
      <c r="K1635" s="95">
        <v>26</v>
      </c>
      <c r="L1635" s="96">
        <v>1881057.17</v>
      </c>
      <c r="M1635" s="96">
        <v>0</v>
      </c>
      <c r="N1635" s="96">
        <v>0</v>
      </c>
      <c r="O1635" s="96">
        <v>0</v>
      </c>
      <c r="P1635" s="49">
        <f t="shared" si="306"/>
        <v>1881057.17</v>
      </c>
      <c r="Q1635" s="49">
        <f t="shared" si="307"/>
        <v>3211.6393546184049</v>
      </c>
      <c r="R1635" s="96">
        <v>17192.509999999998</v>
      </c>
      <c r="S1635" s="62">
        <v>43830</v>
      </c>
      <c r="T1635" s="199"/>
      <c r="U1635" s="199"/>
      <c r="V1635" s="199"/>
      <c r="W1635" s="199"/>
      <c r="X1635" s="199"/>
      <c r="Y1635" s="199"/>
      <c r="Z1635" s="199"/>
      <c r="AA1635" s="199"/>
      <c r="AB1635" s="199"/>
      <c r="AC1635" s="199"/>
      <c r="AD1635" s="199"/>
      <c r="AE1635" s="199"/>
      <c r="AF1635" s="199"/>
    </row>
    <row r="1636" spans="1:32" s="199" customFormat="1" hidden="1" x14ac:dyDescent="0.25">
      <c r="A1636" s="150">
        <v>360</v>
      </c>
      <c r="B1636" s="57" t="s">
        <v>1066</v>
      </c>
      <c r="C1636" s="58">
        <v>1999</v>
      </c>
      <c r="D1636" s="40">
        <v>0</v>
      </c>
      <c r="E1636" s="59" t="s">
        <v>1514</v>
      </c>
      <c r="F1636" s="124" t="s">
        <v>66</v>
      </c>
      <c r="G1636" s="40">
        <v>3</v>
      </c>
      <c r="H1636" s="40">
        <v>3</v>
      </c>
      <c r="I1636" s="60">
        <v>1838</v>
      </c>
      <c r="J1636" s="60">
        <v>1589.2</v>
      </c>
      <c r="K1636" s="61">
        <v>80</v>
      </c>
      <c r="L1636" s="49">
        <v>8508310.0800000001</v>
      </c>
      <c r="M1636" s="49">
        <v>0</v>
      </c>
      <c r="N1636" s="49">
        <v>0</v>
      </c>
      <c r="O1636" s="49">
        <f>ROUND(L1636*0.045,2)</f>
        <v>382873.95</v>
      </c>
      <c r="P1636" s="49">
        <f t="shared" si="306"/>
        <v>8125436.1299999999</v>
      </c>
      <c r="Q1636" s="49">
        <f t="shared" ref="Q1636:Q1671" si="308">L1636/J1636</f>
        <v>5353.8321671281146</v>
      </c>
      <c r="R1636" s="49">
        <v>18763.55</v>
      </c>
      <c r="S1636" s="62">
        <v>43830</v>
      </c>
    </row>
    <row r="1637" spans="1:32" s="199" customFormat="1" hidden="1" x14ac:dyDescent="0.25">
      <c r="A1637" s="37">
        <v>361</v>
      </c>
      <c r="B1637" s="57" t="s">
        <v>1068</v>
      </c>
      <c r="C1637" s="58">
        <v>2002</v>
      </c>
      <c r="D1637" s="40">
        <v>0</v>
      </c>
      <c r="E1637" s="59" t="s">
        <v>1514</v>
      </c>
      <c r="F1637" s="124" t="s">
        <v>28</v>
      </c>
      <c r="G1637" s="40">
        <v>3</v>
      </c>
      <c r="H1637" s="40">
        <v>5</v>
      </c>
      <c r="I1637" s="60">
        <v>4157.3</v>
      </c>
      <c r="J1637" s="60">
        <v>3725.2</v>
      </c>
      <c r="K1637" s="61">
        <v>108</v>
      </c>
      <c r="L1637" s="49">
        <v>15288944.119999999</v>
      </c>
      <c r="M1637" s="49">
        <v>0</v>
      </c>
      <c r="N1637" s="49">
        <v>0</v>
      </c>
      <c r="O1637" s="49">
        <v>0</v>
      </c>
      <c r="P1637" s="49">
        <f t="shared" si="306"/>
        <v>15288944.119999999</v>
      </c>
      <c r="Q1637" s="49">
        <f t="shared" si="308"/>
        <v>4104.1941694405668</v>
      </c>
      <c r="R1637" s="49">
        <v>17192.509999999998</v>
      </c>
      <c r="S1637" s="62">
        <v>43830</v>
      </c>
    </row>
    <row r="1638" spans="1:32" s="199" customFormat="1" ht="30" hidden="1" x14ac:dyDescent="0.25">
      <c r="A1638" s="150">
        <v>362</v>
      </c>
      <c r="B1638" s="57" t="s">
        <v>1069</v>
      </c>
      <c r="C1638" s="58">
        <v>1989</v>
      </c>
      <c r="D1638" s="40">
        <v>0</v>
      </c>
      <c r="E1638" s="59" t="s">
        <v>1514</v>
      </c>
      <c r="F1638" s="124" t="s">
        <v>51</v>
      </c>
      <c r="G1638" s="40">
        <v>2</v>
      </c>
      <c r="H1638" s="40">
        <v>3</v>
      </c>
      <c r="I1638" s="60">
        <v>852.8</v>
      </c>
      <c r="J1638" s="60">
        <v>748.9</v>
      </c>
      <c r="K1638" s="61">
        <v>42</v>
      </c>
      <c r="L1638" s="49">
        <v>3549861.33</v>
      </c>
      <c r="M1638" s="49">
        <v>0</v>
      </c>
      <c r="N1638" s="49">
        <v>0</v>
      </c>
      <c r="O1638" s="49">
        <v>159743.76</v>
      </c>
      <c r="P1638" s="49">
        <f t="shared" si="306"/>
        <v>3390117.5700000003</v>
      </c>
      <c r="Q1638" s="49">
        <f t="shared" si="308"/>
        <v>4740.1005875283754</v>
      </c>
      <c r="R1638" s="49">
        <v>12392.77</v>
      </c>
      <c r="S1638" s="62">
        <v>43830</v>
      </c>
    </row>
    <row r="1639" spans="1:32" s="199" customFormat="1" ht="30" hidden="1" x14ac:dyDescent="0.25">
      <c r="A1639" s="37">
        <v>363</v>
      </c>
      <c r="B1639" s="57" t="s">
        <v>1070</v>
      </c>
      <c r="C1639" s="58">
        <v>1989</v>
      </c>
      <c r="D1639" s="40">
        <v>0</v>
      </c>
      <c r="E1639" s="59" t="s">
        <v>1514</v>
      </c>
      <c r="F1639" s="124" t="s">
        <v>51</v>
      </c>
      <c r="G1639" s="40">
        <v>2</v>
      </c>
      <c r="H1639" s="40">
        <v>2</v>
      </c>
      <c r="I1639" s="60">
        <v>925.6</v>
      </c>
      <c r="J1639" s="60">
        <v>571.9</v>
      </c>
      <c r="K1639" s="61">
        <v>76</v>
      </c>
      <c r="L1639" s="49">
        <v>4091885.52</v>
      </c>
      <c r="M1639" s="49">
        <v>0</v>
      </c>
      <c r="N1639" s="49">
        <v>0</v>
      </c>
      <c r="O1639" s="49">
        <v>184134.85</v>
      </c>
      <c r="P1639" s="49">
        <f t="shared" si="306"/>
        <v>3907750.67</v>
      </c>
      <c r="Q1639" s="49">
        <f t="shared" si="308"/>
        <v>7154.8968700821824</v>
      </c>
      <c r="R1639" s="49">
        <v>12392.77</v>
      </c>
      <c r="S1639" s="62">
        <v>43830</v>
      </c>
    </row>
    <row r="1640" spans="1:32" s="199" customFormat="1" ht="30" hidden="1" x14ac:dyDescent="0.25">
      <c r="A1640" s="150">
        <v>364</v>
      </c>
      <c r="B1640" s="57" t="s">
        <v>1071</v>
      </c>
      <c r="C1640" s="58">
        <v>1985</v>
      </c>
      <c r="D1640" s="40">
        <v>0</v>
      </c>
      <c r="E1640" s="59" t="s">
        <v>1514</v>
      </c>
      <c r="F1640" s="124" t="s">
        <v>51</v>
      </c>
      <c r="G1640" s="40">
        <v>2</v>
      </c>
      <c r="H1640" s="40">
        <v>3</v>
      </c>
      <c r="I1640" s="60">
        <v>834.7</v>
      </c>
      <c r="J1640" s="60">
        <v>727.7</v>
      </c>
      <c r="K1640" s="61">
        <v>49</v>
      </c>
      <c r="L1640" s="49">
        <v>2504141.09</v>
      </c>
      <c r="M1640" s="49">
        <v>0</v>
      </c>
      <c r="N1640" s="49">
        <v>0</v>
      </c>
      <c r="O1640" s="49">
        <v>112686.35</v>
      </c>
      <c r="P1640" s="49">
        <f t="shared" si="306"/>
        <v>2391454.7399999998</v>
      </c>
      <c r="Q1640" s="49">
        <f t="shared" si="308"/>
        <v>3441.1723100178642</v>
      </c>
      <c r="R1640" s="49">
        <v>12392.77</v>
      </c>
      <c r="S1640" s="62">
        <v>43830</v>
      </c>
    </row>
    <row r="1641" spans="1:32" s="199" customFormat="1" hidden="1" x14ac:dyDescent="0.25">
      <c r="A1641" s="37">
        <v>365</v>
      </c>
      <c r="B1641" s="57" t="s">
        <v>1072</v>
      </c>
      <c r="C1641" s="58">
        <v>1988</v>
      </c>
      <c r="D1641" s="40">
        <v>0</v>
      </c>
      <c r="E1641" s="59" t="s">
        <v>1514</v>
      </c>
      <c r="F1641" s="124" t="s">
        <v>28</v>
      </c>
      <c r="G1641" s="40">
        <v>2</v>
      </c>
      <c r="H1641" s="40">
        <v>2</v>
      </c>
      <c r="I1641" s="60">
        <v>791.6</v>
      </c>
      <c r="J1641" s="60">
        <v>722</v>
      </c>
      <c r="K1641" s="61">
        <v>62</v>
      </c>
      <c r="L1641" s="49">
        <v>3781859</v>
      </c>
      <c r="M1641" s="49">
        <v>0</v>
      </c>
      <c r="N1641" s="49">
        <v>0</v>
      </c>
      <c r="O1641" s="49">
        <v>180372</v>
      </c>
      <c r="P1641" s="49">
        <f t="shared" si="306"/>
        <v>3601487</v>
      </c>
      <c r="Q1641" s="49">
        <f t="shared" si="308"/>
        <v>5238.031855955679</v>
      </c>
      <c r="R1641" s="49">
        <v>17192.509999999998</v>
      </c>
      <c r="S1641" s="62">
        <v>43830</v>
      </c>
    </row>
    <row r="1642" spans="1:32" s="199" customFormat="1" hidden="1" x14ac:dyDescent="0.25">
      <c r="A1642" s="150">
        <v>366</v>
      </c>
      <c r="B1642" s="57" t="s">
        <v>1073</v>
      </c>
      <c r="C1642" s="58">
        <v>1986</v>
      </c>
      <c r="D1642" s="40">
        <v>0</v>
      </c>
      <c r="E1642" s="59" t="s">
        <v>1514</v>
      </c>
      <c r="F1642" s="124" t="s">
        <v>28</v>
      </c>
      <c r="G1642" s="40">
        <v>2</v>
      </c>
      <c r="H1642" s="40">
        <v>2</v>
      </c>
      <c r="I1642" s="60">
        <v>795.2</v>
      </c>
      <c r="J1642" s="60">
        <v>725.2</v>
      </c>
      <c r="K1642" s="61">
        <v>57</v>
      </c>
      <c r="L1642" s="49">
        <v>3080732.62</v>
      </c>
      <c r="M1642" s="49">
        <v>0</v>
      </c>
      <c r="N1642" s="49">
        <v>0</v>
      </c>
      <c r="O1642" s="49">
        <v>181172</v>
      </c>
      <c r="P1642" s="49">
        <f t="shared" si="306"/>
        <v>2899560.62</v>
      </c>
      <c r="Q1642" s="49">
        <f t="shared" si="308"/>
        <v>4248.1144787644789</v>
      </c>
      <c r="R1642" s="49">
        <v>17192.509999999998</v>
      </c>
      <c r="S1642" s="62">
        <v>43830</v>
      </c>
    </row>
    <row r="1643" spans="1:32" s="199" customFormat="1" hidden="1" x14ac:dyDescent="0.25">
      <c r="A1643" s="37">
        <v>367</v>
      </c>
      <c r="B1643" s="57" t="s">
        <v>1074</v>
      </c>
      <c r="C1643" s="58">
        <v>1987</v>
      </c>
      <c r="D1643" s="40">
        <v>0</v>
      </c>
      <c r="E1643" s="59" t="s">
        <v>1514</v>
      </c>
      <c r="F1643" s="124" t="s">
        <v>28</v>
      </c>
      <c r="G1643" s="40">
        <v>2</v>
      </c>
      <c r="H1643" s="40">
        <v>2</v>
      </c>
      <c r="I1643" s="60">
        <v>782.9</v>
      </c>
      <c r="J1643" s="60">
        <v>716.2</v>
      </c>
      <c r="K1643" s="61">
        <v>65</v>
      </c>
      <c r="L1643" s="49">
        <v>3336831.88</v>
      </c>
      <c r="M1643" s="49">
        <v>0</v>
      </c>
      <c r="N1643" s="49">
        <v>0</v>
      </c>
      <c r="O1643" s="49">
        <v>178923.58</v>
      </c>
      <c r="P1643" s="49">
        <f t="shared" si="306"/>
        <v>3157908.3</v>
      </c>
      <c r="Q1643" s="49">
        <f t="shared" si="308"/>
        <v>4659.0783021502366</v>
      </c>
      <c r="R1643" s="49">
        <v>17192.509999999998</v>
      </c>
      <c r="S1643" s="62">
        <v>43830</v>
      </c>
    </row>
    <row r="1644" spans="1:32" s="199" customFormat="1" hidden="1" x14ac:dyDescent="0.25">
      <c r="A1644" s="150">
        <v>368</v>
      </c>
      <c r="B1644" s="57" t="s">
        <v>1075</v>
      </c>
      <c r="C1644" s="58">
        <v>1988</v>
      </c>
      <c r="D1644" s="40">
        <v>0</v>
      </c>
      <c r="E1644" s="59" t="s">
        <v>1514</v>
      </c>
      <c r="F1644" s="124" t="s">
        <v>28</v>
      </c>
      <c r="G1644" s="40">
        <v>2</v>
      </c>
      <c r="H1644" s="40">
        <v>2</v>
      </c>
      <c r="I1644" s="60">
        <v>798.4</v>
      </c>
      <c r="J1644" s="60">
        <v>730.9</v>
      </c>
      <c r="K1644" s="61">
        <v>51</v>
      </c>
      <c r="L1644" s="49">
        <v>3405320.33</v>
      </c>
      <c r="M1644" s="49">
        <v>0</v>
      </c>
      <c r="N1644" s="49">
        <v>0</v>
      </c>
      <c r="O1644" s="49">
        <v>182595.99</v>
      </c>
      <c r="P1644" s="49">
        <f t="shared" si="306"/>
        <v>3222724.34</v>
      </c>
      <c r="Q1644" s="49">
        <f t="shared" si="308"/>
        <v>4659.0783007251339</v>
      </c>
      <c r="R1644" s="49">
        <v>17192.509999999998</v>
      </c>
      <c r="S1644" s="62">
        <v>43830</v>
      </c>
    </row>
    <row r="1645" spans="1:32" s="199" customFormat="1" hidden="1" x14ac:dyDescent="0.25">
      <c r="A1645" s="37">
        <v>369</v>
      </c>
      <c r="B1645" s="57" t="s">
        <v>1076</v>
      </c>
      <c r="C1645" s="58">
        <v>1988</v>
      </c>
      <c r="D1645" s="40">
        <v>0</v>
      </c>
      <c r="E1645" s="59" t="s">
        <v>1514</v>
      </c>
      <c r="F1645" s="124" t="s">
        <v>28</v>
      </c>
      <c r="G1645" s="40">
        <v>2</v>
      </c>
      <c r="H1645" s="40">
        <v>2</v>
      </c>
      <c r="I1645" s="60">
        <v>824.4</v>
      </c>
      <c r="J1645" s="60">
        <v>754.1</v>
      </c>
      <c r="K1645" s="61">
        <v>43</v>
      </c>
      <c r="L1645" s="49">
        <v>4186486.53</v>
      </c>
      <c r="M1645" s="49">
        <v>0</v>
      </c>
      <c r="N1645" s="49">
        <v>0</v>
      </c>
      <c r="O1645" s="49">
        <v>188391.89</v>
      </c>
      <c r="P1645" s="49">
        <f t="shared" si="306"/>
        <v>3998094.6399999997</v>
      </c>
      <c r="Q1645" s="49">
        <f t="shared" si="308"/>
        <v>5551.6331123193204</v>
      </c>
      <c r="R1645" s="49">
        <v>17192.509999999998</v>
      </c>
      <c r="S1645" s="62">
        <v>43830</v>
      </c>
    </row>
    <row r="1646" spans="1:32" s="199" customFormat="1" hidden="1" x14ac:dyDescent="0.25">
      <c r="A1646" s="150">
        <v>370</v>
      </c>
      <c r="B1646" s="57" t="s">
        <v>1077</v>
      </c>
      <c r="C1646" s="58">
        <v>1989</v>
      </c>
      <c r="D1646" s="40">
        <v>0</v>
      </c>
      <c r="E1646" s="59" t="s">
        <v>1514</v>
      </c>
      <c r="F1646" s="124" t="s">
        <v>28</v>
      </c>
      <c r="G1646" s="40">
        <v>3</v>
      </c>
      <c r="H1646" s="40">
        <v>2</v>
      </c>
      <c r="I1646" s="60">
        <v>1154.5999999999999</v>
      </c>
      <c r="J1646" s="60">
        <v>1121.3</v>
      </c>
      <c r="K1646" s="61">
        <v>42</v>
      </c>
      <c r="L1646" s="49">
        <v>6742827.3899999997</v>
      </c>
      <c r="M1646" s="49">
        <v>0</v>
      </c>
      <c r="N1646" s="49">
        <v>0</v>
      </c>
      <c r="O1646" s="49">
        <v>172935.09</v>
      </c>
      <c r="P1646" s="49">
        <f t="shared" si="306"/>
        <v>6569892.2999999998</v>
      </c>
      <c r="Q1646" s="49">
        <f t="shared" si="308"/>
        <v>6013.401756889325</v>
      </c>
      <c r="R1646" s="49">
        <v>17192.509999999998</v>
      </c>
      <c r="S1646" s="62">
        <v>43830</v>
      </c>
    </row>
    <row r="1647" spans="1:32" s="199" customFormat="1" hidden="1" x14ac:dyDescent="0.25">
      <c r="A1647" s="37">
        <v>371</v>
      </c>
      <c r="B1647" s="57" t="s">
        <v>1078</v>
      </c>
      <c r="C1647" s="58">
        <v>1988</v>
      </c>
      <c r="D1647" s="40">
        <v>0</v>
      </c>
      <c r="E1647" s="59" t="s">
        <v>1514</v>
      </c>
      <c r="F1647" s="124" t="s">
        <v>28</v>
      </c>
      <c r="G1647" s="40">
        <v>2</v>
      </c>
      <c r="H1647" s="40">
        <v>2</v>
      </c>
      <c r="I1647" s="60">
        <v>798.5</v>
      </c>
      <c r="J1647" s="60">
        <v>732.5</v>
      </c>
      <c r="K1647" s="61">
        <v>59</v>
      </c>
      <c r="L1647" s="49">
        <v>3412774.86</v>
      </c>
      <c r="M1647" s="49">
        <v>0</v>
      </c>
      <c r="N1647" s="49">
        <v>0</v>
      </c>
      <c r="O1647" s="49">
        <v>182995.71</v>
      </c>
      <c r="P1647" s="49">
        <f t="shared" si="306"/>
        <v>3229779.15</v>
      </c>
      <c r="Q1647" s="49">
        <f t="shared" si="308"/>
        <v>4659.0783071672349</v>
      </c>
      <c r="R1647" s="49">
        <v>17192.509999999998</v>
      </c>
      <c r="S1647" s="62">
        <v>43830</v>
      </c>
    </row>
    <row r="1648" spans="1:32" s="199" customFormat="1" hidden="1" x14ac:dyDescent="0.25">
      <c r="A1648" s="150">
        <v>372</v>
      </c>
      <c r="B1648" s="57" t="s">
        <v>1079</v>
      </c>
      <c r="C1648" s="58">
        <v>1988</v>
      </c>
      <c r="D1648" s="40">
        <v>0</v>
      </c>
      <c r="E1648" s="59" t="s">
        <v>1514</v>
      </c>
      <c r="F1648" s="124" t="s">
        <v>28</v>
      </c>
      <c r="G1648" s="40">
        <v>2</v>
      </c>
      <c r="H1648" s="40">
        <v>2</v>
      </c>
      <c r="I1648" s="60">
        <v>782.7</v>
      </c>
      <c r="J1648" s="60">
        <v>728.6</v>
      </c>
      <c r="K1648" s="61">
        <v>63</v>
      </c>
      <c r="L1648" s="49">
        <v>4044919.89</v>
      </c>
      <c r="M1648" s="49">
        <v>0</v>
      </c>
      <c r="N1648" s="49">
        <v>0</v>
      </c>
      <c r="O1648" s="49">
        <v>182021.4</v>
      </c>
      <c r="P1648" s="49">
        <f t="shared" si="306"/>
        <v>3862898.49</v>
      </c>
      <c r="Q1648" s="49">
        <f t="shared" si="308"/>
        <v>5551.6331183090861</v>
      </c>
      <c r="R1648" s="49">
        <v>17192.509999999998</v>
      </c>
      <c r="S1648" s="62">
        <v>43830</v>
      </c>
    </row>
    <row r="1649" spans="1:32" s="199" customFormat="1" hidden="1" x14ac:dyDescent="0.25">
      <c r="A1649" s="37">
        <v>373</v>
      </c>
      <c r="B1649" s="57" t="s">
        <v>1080</v>
      </c>
      <c r="C1649" s="58">
        <v>1987</v>
      </c>
      <c r="D1649" s="40">
        <v>0</v>
      </c>
      <c r="E1649" s="59" t="s">
        <v>1514</v>
      </c>
      <c r="F1649" s="124" t="s">
        <v>28</v>
      </c>
      <c r="G1649" s="40">
        <v>2</v>
      </c>
      <c r="H1649" s="40">
        <v>2</v>
      </c>
      <c r="I1649" s="60">
        <v>834</v>
      </c>
      <c r="J1649" s="60">
        <v>758.1</v>
      </c>
      <c r="K1649" s="61">
        <v>31</v>
      </c>
      <c r="L1649" s="49">
        <v>3532047.26</v>
      </c>
      <c r="M1649" s="49">
        <v>0</v>
      </c>
      <c r="N1649" s="49">
        <f>ROUND(L1649*10%,2)</f>
        <v>353204.73</v>
      </c>
      <c r="O1649" s="49">
        <v>189391.19</v>
      </c>
      <c r="P1649" s="49">
        <f t="shared" si="306"/>
        <v>2989451.34</v>
      </c>
      <c r="Q1649" s="49">
        <f t="shared" si="308"/>
        <v>4659.0783010156965</v>
      </c>
      <c r="R1649" s="49">
        <v>17192.509999999998</v>
      </c>
      <c r="S1649" s="62">
        <v>43830</v>
      </c>
    </row>
    <row r="1650" spans="1:32" s="199" customFormat="1" ht="30" hidden="1" x14ac:dyDescent="0.25">
      <c r="A1650" s="150">
        <v>374</v>
      </c>
      <c r="B1650" s="57" t="s">
        <v>1081</v>
      </c>
      <c r="C1650" s="58">
        <v>1986</v>
      </c>
      <c r="D1650" s="40">
        <v>0</v>
      </c>
      <c r="E1650" s="59" t="s">
        <v>1514</v>
      </c>
      <c r="F1650" s="124" t="s">
        <v>51</v>
      </c>
      <c r="G1650" s="40">
        <v>2</v>
      </c>
      <c r="H1650" s="40">
        <v>3</v>
      </c>
      <c r="I1650" s="60">
        <v>851.7</v>
      </c>
      <c r="J1650" s="60">
        <v>734</v>
      </c>
      <c r="K1650" s="61">
        <v>73</v>
      </c>
      <c r="L1650" s="49">
        <v>2223260.67</v>
      </c>
      <c r="M1650" s="49">
        <v>0</v>
      </c>
      <c r="N1650" s="49">
        <v>0</v>
      </c>
      <c r="O1650" s="49">
        <f>ROUND(L1650*0.045,2)</f>
        <v>100046.73</v>
      </c>
      <c r="P1650" s="49">
        <f t="shared" si="306"/>
        <v>2123213.94</v>
      </c>
      <c r="Q1650" s="49">
        <f t="shared" si="308"/>
        <v>3028.9654904632152</v>
      </c>
      <c r="R1650" s="49">
        <v>12392.77</v>
      </c>
      <c r="S1650" s="62">
        <v>43830</v>
      </c>
    </row>
    <row r="1651" spans="1:32" s="199" customFormat="1" ht="30" hidden="1" x14ac:dyDescent="0.25">
      <c r="A1651" s="37">
        <v>375</v>
      </c>
      <c r="B1651" s="57" t="s">
        <v>1523</v>
      </c>
      <c r="C1651" s="58">
        <v>1986</v>
      </c>
      <c r="D1651" s="40">
        <v>2017</v>
      </c>
      <c r="E1651" s="59" t="s">
        <v>1514</v>
      </c>
      <c r="F1651" s="124" t="s">
        <v>66</v>
      </c>
      <c r="G1651" s="40">
        <v>5</v>
      </c>
      <c r="H1651" s="40">
        <v>2</v>
      </c>
      <c r="I1651" s="60">
        <v>3009.9</v>
      </c>
      <c r="J1651" s="60">
        <v>2443.4</v>
      </c>
      <c r="K1651" s="61">
        <v>221</v>
      </c>
      <c r="L1651" s="49">
        <v>1694911.16</v>
      </c>
      <c r="M1651" s="49">
        <v>0</v>
      </c>
      <c r="N1651" s="49">
        <v>0</v>
      </c>
      <c r="O1651" s="49">
        <v>0</v>
      </c>
      <c r="P1651" s="49">
        <f t="shared" si="306"/>
        <v>1694911.16</v>
      </c>
      <c r="Q1651" s="49">
        <f t="shared" si="308"/>
        <v>693.66913317508386</v>
      </c>
      <c r="R1651" s="49">
        <v>18763.55</v>
      </c>
      <c r="S1651" s="62">
        <v>43830</v>
      </c>
    </row>
    <row r="1652" spans="1:32" s="199" customFormat="1" hidden="1" x14ac:dyDescent="0.25">
      <c r="A1652" s="150">
        <v>376</v>
      </c>
      <c r="B1652" s="57" t="s">
        <v>1082</v>
      </c>
      <c r="C1652" s="58">
        <v>1987</v>
      </c>
      <c r="D1652" s="40">
        <v>0</v>
      </c>
      <c r="E1652" s="59" t="s">
        <v>1514</v>
      </c>
      <c r="F1652" s="124" t="s">
        <v>66</v>
      </c>
      <c r="G1652" s="40">
        <v>5</v>
      </c>
      <c r="H1652" s="40">
        <v>8</v>
      </c>
      <c r="I1652" s="60">
        <v>7686.9</v>
      </c>
      <c r="J1652" s="60">
        <v>6603.8</v>
      </c>
      <c r="K1652" s="61">
        <v>391</v>
      </c>
      <c r="L1652" s="49">
        <v>24440247.899999999</v>
      </c>
      <c r="M1652" s="49">
        <v>0</v>
      </c>
      <c r="N1652" s="49">
        <v>0</v>
      </c>
      <c r="O1652" s="49">
        <f t="shared" ref="O1652:O1671" si="309">ROUND(L1652*0.045,2)</f>
        <v>1099811.1599999999</v>
      </c>
      <c r="P1652" s="49">
        <f t="shared" si="306"/>
        <v>23340436.739999998</v>
      </c>
      <c r="Q1652" s="49">
        <f t="shared" si="308"/>
        <v>3700.9370211090582</v>
      </c>
      <c r="R1652" s="49">
        <v>18763.55</v>
      </c>
      <c r="S1652" s="62">
        <v>43830</v>
      </c>
    </row>
    <row r="1653" spans="1:32" s="199" customFormat="1" hidden="1" x14ac:dyDescent="0.25">
      <c r="A1653" s="37">
        <v>377</v>
      </c>
      <c r="B1653" s="57" t="s">
        <v>1083</v>
      </c>
      <c r="C1653" s="58">
        <v>1985</v>
      </c>
      <c r="D1653" s="40">
        <v>0</v>
      </c>
      <c r="E1653" s="59" t="s">
        <v>1514</v>
      </c>
      <c r="F1653" s="124" t="s">
        <v>66</v>
      </c>
      <c r="G1653" s="40">
        <v>5</v>
      </c>
      <c r="H1653" s="40">
        <v>6</v>
      </c>
      <c r="I1653" s="60">
        <v>5823.9</v>
      </c>
      <c r="J1653" s="60">
        <v>5088.2</v>
      </c>
      <c r="K1653" s="61">
        <v>265</v>
      </c>
      <c r="L1653" s="49">
        <v>24565319.890000001</v>
      </c>
      <c r="M1653" s="49">
        <v>0</v>
      </c>
      <c r="N1653" s="49">
        <v>0</v>
      </c>
      <c r="O1653" s="49">
        <f t="shared" si="309"/>
        <v>1105439.3999999999</v>
      </c>
      <c r="P1653" s="49">
        <f t="shared" si="306"/>
        <v>23459880.490000002</v>
      </c>
      <c r="Q1653" s="49">
        <f t="shared" si="308"/>
        <v>4827.899825085492</v>
      </c>
      <c r="R1653" s="49">
        <v>18763.55</v>
      </c>
      <c r="S1653" s="62">
        <v>43830</v>
      </c>
    </row>
    <row r="1654" spans="1:32" s="199" customFormat="1" hidden="1" x14ac:dyDescent="0.25">
      <c r="A1654" s="150">
        <v>378</v>
      </c>
      <c r="B1654" s="57" t="s">
        <v>1084</v>
      </c>
      <c r="C1654" s="58">
        <v>1987</v>
      </c>
      <c r="D1654" s="40">
        <v>0</v>
      </c>
      <c r="E1654" s="59" t="s">
        <v>1514</v>
      </c>
      <c r="F1654" s="124" t="s">
        <v>66</v>
      </c>
      <c r="G1654" s="40">
        <v>5</v>
      </c>
      <c r="H1654" s="40">
        <v>12</v>
      </c>
      <c r="I1654" s="60">
        <v>11028.5</v>
      </c>
      <c r="J1654" s="60">
        <v>9566.5</v>
      </c>
      <c r="K1654" s="61">
        <v>510</v>
      </c>
      <c r="L1654" s="49">
        <v>41753431.960000001</v>
      </c>
      <c r="M1654" s="49">
        <v>0</v>
      </c>
      <c r="N1654" s="49">
        <v>0</v>
      </c>
      <c r="O1654" s="49">
        <f t="shared" si="309"/>
        <v>1878904.44</v>
      </c>
      <c r="P1654" s="49">
        <f t="shared" si="306"/>
        <v>39874527.520000003</v>
      </c>
      <c r="Q1654" s="49">
        <f t="shared" si="308"/>
        <v>4364.5462771128414</v>
      </c>
      <c r="R1654" s="49">
        <v>18763.55</v>
      </c>
      <c r="S1654" s="62">
        <v>43830</v>
      </c>
    </row>
    <row r="1655" spans="1:32" s="199" customFormat="1" ht="30" hidden="1" x14ac:dyDescent="0.25">
      <c r="A1655" s="37">
        <v>379</v>
      </c>
      <c r="B1655" s="57" t="s">
        <v>1085</v>
      </c>
      <c r="C1655" s="58">
        <v>1989</v>
      </c>
      <c r="D1655" s="40">
        <v>0</v>
      </c>
      <c r="E1655" s="59" t="s">
        <v>1514</v>
      </c>
      <c r="F1655" s="124" t="s">
        <v>51</v>
      </c>
      <c r="G1655" s="40">
        <v>2</v>
      </c>
      <c r="H1655" s="40">
        <v>3</v>
      </c>
      <c r="I1655" s="60">
        <v>859.3</v>
      </c>
      <c r="J1655" s="60">
        <v>752</v>
      </c>
      <c r="K1655" s="61">
        <v>46</v>
      </c>
      <c r="L1655" s="49">
        <v>4215049.6399999997</v>
      </c>
      <c r="M1655" s="49">
        <v>0</v>
      </c>
      <c r="N1655" s="49">
        <v>0</v>
      </c>
      <c r="O1655" s="49">
        <f t="shared" si="309"/>
        <v>189677.23</v>
      </c>
      <c r="P1655" s="49">
        <f t="shared" si="306"/>
        <v>4025372.4099999997</v>
      </c>
      <c r="Q1655" s="49">
        <f t="shared" si="308"/>
        <v>5605.1192021276593</v>
      </c>
      <c r="R1655" s="49">
        <v>12392.77</v>
      </c>
      <c r="S1655" s="62">
        <v>43830</v>
      </c>
    </row>
    <row r="1656" spans="1:32" s="199" customFormat="1" hidden="1" x14ac:dyDescent="0.25">
      <c r="A1656" s="150">
        <v>380</v>
      </c>
      <c r="B1656" s="57" t="s">
        <v>1086</v>
      </c>
      <c r="C1656" s="58">
        <v>1989</v>
      </c>
      <c r="D1656" s="40">
        <v>0</v>
      </c>
      <c r="E1656" s="59" t="s">
        <v>1514</v>
      </c>
      <c r="F1656" s="124" t="s">
        <v>28</v>
      </c>
      <c r="G1656" s="40">
        <v>4</v>
      </c>
      <c r="H1656" s="40">
        <v>12</v>
      </c>
      <c r="I1656" s="60">
        <v>699.6</v>
      </c>
      <c r="J1656" s="60">
        <v>617.70000000000005</v>
      </c>
      <c r="K1656" s="61">
        <v>40</v>
      </c>
      <c r="L1656" s="49">
        <v>4313538.6399999997</v>
      </c>
      <c r="M1656" s="49">
        <v>0</v>
      </c>
      <c r="N1656" s="49">
        <v>0</v>
      </c>
      <c r="O1656" s="49">
        <f t="shared" si="309"/>
        <v>194109.24</v>
      </c>
      <c r="P1656" s="49">
        <f t="shared" si="306"/>
        <v>4119429.3999999994</v>
      </c>
      <c r="Q1656" s="49">
        <f t="shared" si="308"/>
        <v>6983.2259025416861</v>
      </c>
      <c r="R1656" s="49">
        <v>17192.509999999998</v>
      </c>
      <c r="S1656" s="62">
        <v>43830</v>
      </c>
    </row>
    <row r="1657" spans="1:32" s="199" customFormat="1" ht="30" hidden="1" x14ac:dyDescent="0.25">
      <c r="A1657" s="37">
        <v>381</v>
      </c>
      <c r="B1657" s="57" t="s">
        <v>1087</v>
      </c>
      <c r="C1657" s="58">
        <v>1989</v>
      </c>
      <c r="D1657" s="40">
        <v>0</v>
      </c>
      <c r="E1657" s="59" t="s">
        <v>1514</v>
      </c>
      <c r="F1657" s="124" t="s">
        <v>51</v>
      </c>
      <c r="G1657" s="40">
        <v>2</v>
      </c>
      <c r="H1657" s="40">
        <v>2</v>
      </c>
      <c r="I1657" s="60">
        <v>864.6</v>
      </c>
      <c r="J1657" s="60">
        <v>761.1</v>
      </c>
      <c r="K1657" s="61">
        <v>63</v>
      </c>
      <c r="L1657" s="49">
        <v>604628.21</v>
      </c>
      <c r="M1657" s="49">
        <v>0</v>
      </c>
      <c r="N1657" s="49">
        <v>0</v>
      </c>
      <c r="O1657" s="49">
        <f t="shared" si="309"/>
        <v>27208.27</v>
      </c>
      <c r="P1657" s="49">
        <f t="shared" si="306"/>
        <v>577419.93999999994</v>
      </c>
      <c r="Q1657" s="49">
        <f t="shared" si="308"/>
        <v>794.41362501642357</v>
      </c>
      <c r="R1657" s="49">
        <v>12392.77</v>
      </c>
      <c r="S1657" s="62">
        <v>43830</v>
      </c>
    </row>
    <row r="1658" spans="1:32" s="199" customFormat="1" ht="30" hidden="1" x14ac:dyDescent="0.25">
      <c r="A1658" s="150">
        <v>382</v>
      </c>
      <c r="B1658" s="57" t="s">
        <v>1088</v>
      </c>
      <c r="C1658" s="58">
        <v>1989</v>
      </c>
      <c r="D1658" s="40">
        <v>0</v>
      </c>
      <c r="E1658" s="59" t="s">
        <v>1514</v>
      </c>
      <c r="F1658" s="124" t="s">
        <v>51</v>
      </c>
      <c r="G1658" s="40">
        <v>2</v>
      </c>
      <c r="H1658" s="40">
        <v>2</v>
      </c>
      <c r="I1658" s="60">
        <v>878</v>
      </c>
      <c r="J1658" s="60">
        <v>766.6</v>
      </c>
      <c r="K1658" s="61">
        <v>52</v>
      </c>
      <c r="L1658" s="49">
        <v>4333402.96</v>
      </c>
      <c r="M1658" s="49">
        <v>0</v>
      </c>
      <c r="N1658" s="49">
        <v>0</v>
      </c>
      <c r="O1658" s="49">
        <f t="shared" si="309"/>
        <v>195003.13</v>
      </c>
      <c r="P1658" s="49">
        <f t="shared" si="306"/>
        <v>4138399.83</v>
      </c>
      <c r="Q1658" s="49">
        <f t="shared" si="308"/>
        <v>5652.7562744586485</v>
      </c>
      <c r="R1658" s="49">
        <v>12392.77</v>
      </c>
      <c r="S1658" s="62">
        <v>43830</v>
      </c>
    </row>
    <row r="1659" spans="1:32" s="201" customFormat="1" ht="30" hidden="1" x14ac:dyDescent="0.25">
      <c r="A1659" s="37">
        <v>383</v>
      </c>
      <c r="B1659" s="92" t="s">
        <v>1089</v>
      </c>
      <c r="C1659" s="93">
        <v>1988</v>
      </c>
      <c r="D1659" s="41">
        <v>0</v>
      </c>
      <c r="E1659" s="59" t="s">
        <v>1514</v>
      </c>
      <c r="F1659" s="124" t="s">
        <v>51</v>
      </c>
      <c r="G1659" s="41">
        <v>2</v>
      </c>
      <c r="H1659" s="41">
        <v>2</v>
      </c>
      <c r="I1659" s="94">
        <v>1048.5999999999999</v>
      </c>
      <c r="J1659" s="94">
        <v>921.3</v>
      </c>
      <c r="K1659" s="95">
        <v>83</v>
      </c>
      <c r="L1659" s="96">
        <v>5371939.6900000004</v>
      </c>
      <c r="M1659" s="96">
        <v>0</v>
      </c>
      <c r="N1659" s="96">
        <v>0</v>
      </c>
      <c r="O1659" s="96">
        <f t="shared" si="309"/>
        <v>241737.29</v>
      </c>
      <c r="P1659" s="49">
        <f t="shared" si="306"/>
        <v>5130202.4000000004</v>
      </c>
      <c r="Q1659" s="49">
        <f t="shared" si="308"/>
        <v>5830.8256702485623</v>
      </c>
      <c r="R1659" s="96">
        <v>12392.77</v>
      </c>
      <c r="S1659" s="62">
        <v>43830</v>
      </c>
      <c r="T1659" s="199"/>
      <c r="U1659" s="199"/>
      <c r="V1659" s="199"/>
      <c r="W1659" s="199"/>
      <c r="X1659" s="199"/>
      <c r="Y1659" s="199"/>
      <c r="Z1659" s="199"/>
      <c r="AA1659" s="199"/>
      <c r="AB1659" s="199"/>
      <c r="AC1659" s="199"/>
      <c r="AD1659" s="199"/>
      <c r="AE1659" s="199"/>
      <c r="AF1659" s="199"/>
    </row>
    <row r="1660" spans="1:32" s="199" customFormat="1" ht="30" hidden="1" x14ac:dyDescent="0.25">
      <c r="A1660" s="150">
        <v>384</v>
      </c>
      <c r="B1660" s="57" t="s">
        <v>1090</v>
      </c>
      <c r="C1660" s="58">
        <v>1989</v>
      </c>
      <c r="D1660" s="40">
        <v>0</v>
      </c>
      <c r="E1660" s="59" t="s">
        <v>1514</v>
      </c>
      <c r="F1660" s="124" t="s">
        <v>51</v>
      </c>
      <c r="G1660" s="40">
        <v>2</v>
      </c>
      <c r="H1660" s="40">
        <v>3</v>
      </c>
      <c r="I1660" s="60">
        <v>1304.5</v>
      </c>
      <c r="J1660" s="60">
        <v>1161.3900000000001</v>
      </c>
      <c r="K1660" s="61">
        <v>99</v>
      </c>
      <c r="L1660" s="49">
        <v>6509729.3799999999</v>
      </c>
      <c r="M1660" s="49">
        <v>0</v>
      </c>
      <c r="N1660" s="49">
        <v>0</v>
      </c>
      <c r="O1660" s="49">
        <f t="shared" si="309"/>
        <v>292937.82</v>
      </c>
      <c r="P1660" s="49">
        <f t="shared" si="306"/>
        <v>6216791.5599999996</v>
      </c>
      <c r="Q1660" s="49">
        <f t="shared" si="308"/>
        <v>5605.1191933803457</v>
      </c>
      <c r="R1660" s="49">
        <v>12392.77</v>
      </c>
      <c r="S1660" s="62">
        <v>43830</v>
      </c>
    </row>
    <row r="1661" spans="1:32" s="199" customFormat="1" ht="30" hidden="1" x14ac:dyDescent="0.25">
      <c r="A1661" s="37">
        <v>385</v>
      </c>
      <c r="B1661" s="57" t="s">
        <v>1091</v>
      </c>
      <c r="C1661" s="58">
        <v>1989</v>
      </c>
      <c r="D1661" s="40">
        <v>0</v>
      </c>
      <c r="E1661" s="59" t="s">
        <v>1514</v>
      </c>
      <c r="F1661" s="124" t="s">
        <v>51</v>
      </c>
      <c r="G1661" s="40">
        <v>2</v>
      </c>
      <c r="H1661" s="40">
        <v>3</v>
      </c>
      <c r="I1661" s="60">
        <v>1290.3</v>
      </c>
      <c r="J1661" s="60">
        <v>1149.0999999999999</v>
      </c>
      <c r="K1661" s="61">
        <v>88</v>
      </c>
      <c r="L1661" s="49">
        <v>3954251.12</v>
      </c>
      <c r="M1661" s="49">
        <v>0</v>
      </c>
      <c r="N1661" s="49">
        <v>0</v>
      </c>
      <c r="O1661" s="49">
        <f t="shared" si="309"/>
        <v>177941.3</v>
      </c>
      <c r="P1661" s="49">
        <f t="shared" si="306"/>
        <v>3776309.8200000003</v>
      </c>
      <c r="Q1661" s="49">
        <f t="shared" si="308"/>
        <v>3441.172326168306</v>
      </c>
      <c r="R1661" s="49">
        <v>12392.77</v>
      </c>
      <c r="S1661" s="62">
        <v>43830</v>
      </c>
    </row>
    <row r="1662" spans="1:32" s="199" customFormat="1" ht="30" hidden="1" x14ac:dyDescent="0.25">
      <c r="A1662" s="150">
        <v>386</v>
      </c>
      <c r="B1662" s="57" t="s">
        <v>1092</v>
      </c>
      <c r="C1662" s="58">
        <v>1989</v>
      </c>
      <c r="D1662" s="40">
        <v>0</v>
      </c>
      <c r="E1662" s="59" t="s">
        <v>1514</v>
      </c>
      <c r="F1662" s="124" t="s">
        <v>51</v>
      </c>
      <c r="G1662" s="40">
        <v>2</v>
      </c>
      <c r="H1662" s="40">
        <v>3</v>
      </c>
      <c r="I1662" s="60">
        <v>1302.3</v>
      </c>
      <c r="J1662" s="60">
        <v>1156.2</v>
      </c>
      <c r="K1662" s="61">
        <v>70</v>
      </c>
      <c r="L1662" s="49">
        <v>3978683.45</v>
      </c>
      <c r="M1662" s="49">
        <v>0</v>
      </c>
      <c r="N1662" s="49">
        <v>0</v>
      </c>
      <c r="O1662" s="49">
        <f t="shared" si="309"/>
        <v>179040.76</v>
      </c>
      <c r="P1662" s="49">
        <f t="shared" si="306"/>
        <v>3799642.6900000004</v>
      </c>
      <c r="Q1662" s="49">
        <f t="shared" si="308"/>
        <v>3441.1723317765091</v>
      </c>
      <c r="R1662" s="49">
        <v>12392.77</v>
      </c>
      <c r="S1662" s="62">
        <v>43830</v>
      </c>
    </row>
    <row r="1663" spans="1:32" s="199" customFormat="1" ht="30" hidden="1" x14ac:dyDescent="0.25">
      <c r="A1663" s="37">
        <v>387</v>
      </c>
      <c r="B1663" s="57" t="s">
        <v>1093</v>
      </c>
      <c r="C1663" s="58">
        <v>1987</v>
      </c>
      <c r="D1663" s="40">
        <v>0</v>
      </c>
      <c r="E1663" s="59" t="s">
        <v>1514</v>
      </c>
      <c r="F1663" s="124" t="s">
        <v>51</v>
      </c>
      <c r="G1663" s="40">
        <v>2</v>
      </c>
      <c r="H1663" s="40">
        <v>2</v>
      </c>
      <c r="I1663" s="60">
        <v>1039.8</v>
      </c>
      <c r="J1663" s="60">
        <v>909.2</v>
      </c>
      <c r="K1663" s="61">
        <v>52</v>
      </c>
      <c r="L1663" s="49">
        <v>6271851.5300000003</v>
      </c>
      <c r="M1663" s="49">
        <v>0</v>
      </c>
      <c r="N1663" s="49">
        <v>0</v>
      </c>
      <c r="O1663" s="49">
        <f t="shared" si="309"/>
        <v>282233.32</v>
      </c>
      <c r="P1663" s="49">
        <f t="shared" si="306"/>
        <v>5989618.21</v>
      </c>
      <c r="Q1663" s="49">
        <f t="shared" si="308"/>
        <v>6898.208897932248</v>
      </c>
      <c r="R1663" s="49">
        <v>12392.77</v>
      </c>
      <c r="S1663" s="62">
        <v>43830</v>
      </c>
    </row>
    <row r="1664" spans="1:32" s="199" customFormat="1" hidden="1" x14ac:dyDescent="0.25">
      <c r="A1664" s="150">
        <v>388</v>
      </c>
      <c r="B1664" s="57" t="s">
        <v>1094</v>
      </c>
      <c r="C1664" s="58">
        <v>1988</v>
      </c>
      <c r="D1664" s="40">
        <v>0</v>
      </c>
      <c r="E1664" s="59" t="s">
        <v>1514</v>
      </c>
      <c r="F1664" s="124" t="s">
        <v>66</v>
      </c>
      <c r="G1664" s="40">
        <v>5</v>
      </c>
      <c r="H1664" s="40">
        <v>2</v>
      </c>
      <c r="I1664" s="60">
        <v>3086.3</v>
      </c>
      <c r="J1664" s="60">
        <v>2596.6999999999998</v>
      </c>
      <c r="K1664" s="61">
        <v>180</v>
      </c>
      <c r="L1664" s="49">
        <v>9610223.1600000001</v>
      </c>
      <c r="M1664" s="49">
        <v>0</v>
      </c>
      <c r="N1664" s="49">
        <v>0</v>
      </c>
      <c r="O1664" s="49">
        <f t="shared" si="309"/>
        <v>432460.04</v>
      </c>
      <c r="P1664" s="49">
        <f t="shared" si="306"/>
        <v>9177763.120000001</v>
      </c>
      <c r="Q1664" s="49">
        <f t="shared" si="308"/>
        <v>3700.9370200639278</v>
      </c>
      <c r="R1664" s="49">
        <v>18763.55</v>
      </c>
      <c r="S1664" s="62">
        <v>43830</v>
      </c>
    </row>
    <row r="1665" spans="1:32" s="199" customFormat="1" ht="30" hidden="1" x14ac:dyDescent="0.25">
      <c r="A1665" s="37">
        <v>389</v>
      </c>
      <c r="B1665" s="57" t="s">
        <v>1095</v>
      </c>
      <c r="C1665" s="58">
        <v>1988</v>
      </c>
      <c r="D1665" s="40">
        <v>0</v>
      </c>
      <c r="E1665" s="59" t="s">
        <v>1514</v>
      </c>
      <c r="F1665" s="124" t="s">
        <v>51</v>
      </c>
      <c r="G1665" s="40">
        <v>2</v>
      </c>
      <c r="H1665" s="40">
        <v>2</v>
      </c>
      <c r="I1665" s="60">
        <v>1022.9</v>
      </c>
      <c r="J1665" s="60">
        <v>894.2</v>
      </c>
      <c r="K1665" s="61">
        <v>83</v>
      </c>
      <c r="L1665" s="49">
        <v>4301732.93</v>
      </c>
      <c r="M1665" s="49">
        <v>0</v>
      </c>
      <c r="N1665" s="49">
        <v>0</v>
      </c>
      <c r="O1665" s="49">
        <f t="shared" si="309"/>
        <v>193577.98</v>
      </c>
      <c r="P1665" s="49">
        <f t="shared" si="306"/>
        <v>4108154.9499999997</v>
      </c>
      <c r="Q1665" s="49">
        <f t="shared" si="308"/>
        <v>4810.7055804070669</v>
      </c>
      <c r="R1665" s="49">
        <v>12392.77</v>
      </c>
      <c r="S1665" s="62">
        <v>43830</v>
      </c>
    </row>
    <row r="1666" spans="1:32" s="199" customFormat="1" ht="30" hidden="1" x14ac:dyDescent="0.25">
      <c r="A1666" s="150">
        <v>390</v>
      </c>
      <c r="B1666" s="57" t="s">
        <v>1096</v>
      </c>
      <c r="C1666" s="58">
        <v>1987</v>
      </c>
      <c r="D1666" s="40">
        <v>0</v>
      </c>
      <c r="E1666" s="59" t="s">
        <v>1514</v>
      </c>
      <c r="F1666" s="124" t="s">
        <v>51</v>
      </c>
      <c r="G1666" s="40">
        <v>2</v>
      </c>
      <c r="H1666" s="40">
        <v>2</v>
      </c>
      <c r="I1666" s="60">
        <v>988.9</v>
      </c>
      <c r="J1666" s="60">
        <v>889.9</v>
      </c>
      <c r="K1666" s="61">
        <v>65</v>
      </c>
      <c r="L1666" s="49">
        <v>6891694.4400000004</v>
      </c>
      <c r="M1666" s="49">
        <v>0</v>
      </c>
      <c r="N1666" s="49">
        <v>0</v>
      </c>
      <c r="O1666" s="49">
        <f t="shared" si="309"/>
        <v>310126.25</v>
      </c>
      <c r="P1666" s="49">
        <f t="shared" si="306"/>
        <v>6581568.1900000004</v>
      </c>
      <c r="Q1666" s="49">
        <f t="shared" si="308"/>
        <v>7744.3470502303635</v>
      </c>
      <c r="R1666" s="49">
        <v>12392.77</v>
      </c>
      <c r="S1666" s="62">
        <v>43830</v>
      </c>
    </row>
    <row r="1667" spans="1:32" s="199" customFormat="1" hidden="1" x14ac:dyDescent="0.25">
      <c r="A1667" s="37">
        <v>391</v>
      </c>
      <c r="B1667" s="57" t="s">
        <v>1097</v>
      </c>
      <c r="C1667" s="58">
        <v>1988</v>
      </c>
      <c r="D1667" s="40">
        <v>0</v>
      </c>
      <c r="E1667" s="59" t="s">
        <v>1514</v>
      </c>
      <c r="F1667" s="124" t="s">
        <v>28</v>
      </c>
      <c r="G1667" s="40">
        <v>3</v>
      </c>
      <c r="H1667" s="40">
        <v>2</v>
      </c>
      <c r="I1667" s="60">
        <v>2767.3</v>
      </c>
      <c r="J1667" s="60">
        <v>2426.06</v>
      </c>
      <c r="K1667" s="61">
        <v>109</v>
      </c>
      <c r="L1667" s="49">
        <v>15116523.77</v>
      </c>
      <c r="M1667" s="49">
        <v>0</v>
      </c>
      <c r="N1667" s="49">
        <v>0</v>
      </c>
      <c r="O1667" s="49">
        <f t="shared" si="309"/>
        <v>680243.57</v>
      </c>
      <c r="P1667" s="49">
        <f t="shared" si="306"/>
        <v>14436280.199999999</v>
      </c>
      <c r="Q1667" s="49">
        <f t="shared" si="308"/>
        <v>6230.8944420170974</v>
      </c>
      <c r="R1667" s="49">
        <v>17192.509999999998</v>
      </c>
      <c r="S1667" s="62">
        <v>43830</v>
      </c>
    </row>
    <row r="1668" spans="1:32" s="199" customFormat="1" ht="30" hidden="1" x14ac:dyDescent="0.25">
      <c r="A1668" s="150">
        <v>392</v>
      </c>
      <c r="B1668" s="57" t="s">
        <v>1098</v>
      </c>
      <c r="C1668" s="58">
        <v>1988</v>
      </c>
      <c r="D1668" s="40">
        <v>0</v>
      </c>
      <c r="E1668" s="59" t="s">
        <v>1514</v>
      </c>
      <c r="F1668" s="124" t="s">
        <v>51</v>
      </c>
      <c r="G1668" s="40">
        <v>2</v>
      </c>
      <c r="H1668" s="40">
        <v>3</v>
      </c>
      <c r="I1668" s="60">
        <v>833.7</v>
      </c>
      <c r="J1668" s="60">
        <v>727.5</v>
      </c>
      <c r="K1668" s="61">
        <v>34</v>
      </c>
      <c r="L1668" s="49">
        <v>2999300.73</v>
      </c>
      <c r="M1668" s="49">
        <v>0</v>
      </c>
      <c r="N1668" s="49">
        <v>0</v>
      </c>
      <c r="O1668" s="49">
        <f t="shared" si="309"/>
        <v>134968.53</v>
      </c>
      <c r="P1668" s="49">
        <f t="shared" si="306"/>
        <v>2864332.2</v>
      </c>
      <c r="Q1668" s="49">
        <f t="shared" si="308"/>
        <v>4122.750144329897</v>
      </c>
      <c r="R1668" s="49">
        <v>12392.77</v>
      </c>
      <c r="S1668" s="62">
        <v>43830</v>
      </c>
    </row>
    <row r="1669" spans="1:32" s="199" customFormat="1" ht="30" hidden="1" x14ac:dyDescent="0.25">
      <c r="A1669" s="37">
        <v>393</v>
      </c>
      <c r="B1669" s="57" t="s">
        <v>1099</v>
      </c>
      <c r="C1669" s="58">
        <v>1988</v>
      </c>
      <c r="D1669" s="40">
        <v>0</v>
      </c>
      <c r="E1669" s="59" t="s">
        <v>1514</v>
      </c>
      <c r="F1669" s="124" t="s">
        <v>51</v>
      </c>
      <c r="G1669" s="40">
        <v>2</v>
      </c>
      <c r="H1669" s="40">
        <v>2</v>
      </c>
      <c r="I1669" s="60">
        <v>853.1</v>
      </c>
      <c r="J1669" s="60">
        <v>747.1</v>
      </c>
      <c r="K1669" s="61">
        <v>33</v>
      </c>
      <c r="L1669" s="49">
        <v>3080106.64</v>
      </c>
      <c r="M1669" s="49">
        <v>0</v>
      </c>
      <c r="N1669" s="49">
        <v>0</v>
      </c>
      <c r="O1669" s="49">
        <f t="shared" si="309"/>
        <v>138604.79999999999</v>
      </c>
      <c r="P1669" s="49">
        <f t="shared" si="306"/>
        <v>2941501.8400000003</v>
      </c>
      <c r="Q1669" s="49">
        <f t="shared" si="308"/>
        <v>4122.750153928524</v>
      </c>
      <c r="R1669" s="49">
        <v>12392.77</v>
      </c>
      <c r="S1669" s="62">
        <v>43830</v>
      </c>
    </row>
    <row r="1670" spans="1:32" s="199" customFormat="1" ht="30" hidden="1" x14ac:dyDescent="0.25">
      <c r="A1670" s="150">
        <v>394</v>
      </c>
      <c r="B1670" s="57" t="s">
        <v>1100</v>
      </c>
      <c r="C1670" s="58">
        <v>1989</v>
      </c>
      <c r="D1670" s="40">
        <v>0</v>
      </c>
      <c r="E1670" s="59" t="s">
        <v>1514</v>
      </c>
      <c r="F1670" s="124" t="s">
        <v>51</v>
      </c>
      <c r="G1670" s="40">
        <v>2</v>
      </c>
      <c r="H1670" s="40">
        <v>2</v>
      </c>
      <c r="I1670" s="60">
        <v>477.3</v>
      </c>
      <c r="J1670" s="60">
        <v>411.1</v>
      </c>
      <c r="K1670" s="61">
        <v>17</v>
      </c>
      <c r="L1670" s="49">
        <v>1694862.59</v>
      </c>
      <c r="M1670" s="49">
        <v>0</v>
      </c>
      <c r="N1670" s="49">
        <v>0</v>
      </c>
      <c r="O1670" s="49">
        <f t="shared" si="309"/>
        <v>76268.820000000007</v>
      </c>
      <c r="P1670" s="49">
        <f t="shared" si="306"/>
        <v>1618593.77</v>
      </c>
      <c r="Q1670" s="49">
        <f t="shared" si="308"/>
        <v>4122.7501581123815</v>
      </c>
      <c r="R1670" s="49">
        <v>12392.77</v>
      </c>
      <c r="S1670" s="62">
        <v>43830</v>
      </c>
    </row>
    <row r="1671" spans="1:32" s="199" customFormat="1" ht="30" hidden="1" x14ac:dyDescent="0.25">
      <c r="A1671" s="37">
        <v>395</v>
      </c>
      <c r="B1671" s="57" t="s">
        <v>1101</v>
      </c>
      <c r="C1671" s="58">
        <v>1989</v>
      </c>
      <c r="D1671" s="40">
        <v>0</v>
      </c>
      <c r="E1671" s="59" t="s">
        <v>1514</v>
      </c>
      <c r="F1671" s="124" t="s">
        <v>51</v>
      </c>
      <c r="G1671" s="40">
        <v>2</v>
      </c>
      <c r="H1671" s="40">
        <v>3</v>
      </c>
      <c r="I1671" s="60">
        <v>859.5</v>
      </c>
      <c r="J1671" s="60">
        <v>747.8</v>
      </c>
      <c r="K1671" s="61">
        <v>36</v>
      </c>
      <c r="L1671" s="49">
        <v>1240923.43</v>
      </c>
      <c r="M1671" s="49">
        <v>0</v>
      </c>
      <c r="N1671" s="49">
        <v>0</v>
      </c>
      <c r="O1671" s="49">
        <f t="shared" si="309"/>
        <v>55841.55</v>
      </c>
      <c r="P1671" s="49">
        <f t="shared" si="306"/>
        <v>1185081.8799999999</v>
      </c>
      <c r="Q1671" s="49">
        <f t="shared" si="308"/>
        <v>1659.4322412409736</v>
      </c>
      <c r="R1671" s="49">
        <v>12392.77</v>
      </c>
      <c r="S1671" s="62">
        <v>43830</v>
      </c>
    </row>
    <row r="1672" spans="1:32" s="3" customFormat="1" hidden="1" x14ac:dyDescent="0.25">
      <c r="A1672" s="37"/>
      <c r="B1672" s="50" t="s">
        <v>429</v>
      </c>
      <c r="C1672" s="52"/>
      <c r="D1672" s="40"/>
      <c r="E1672" s="41"/>
      <c r="F1672" s="40"/>
      <c r="G1672" s="40"/>
      <c r="H1672" s="40"/>
      <c r="I1672" s="188">
        <f>SUM(I1623:I1671)</f>
        <v>101886.54000000002</v>
      </c>
      <c r="J1672" s="188">
        <f>SUM(J1623:J1671)</f>
        <v>89529.95</v>
      </c>
      <c r="K1672" s="189">
        <f>SUM(K1623:K1671)</f>
        <v>5274</v>
      </c>
      <c r="L1672" s="48">
        <f>ROUND(SUM(L1623:L1671),2)</f>
        <v>432049649.30000001</v>
      </c>
      <c r="M1672" s="48">
        <f>ROUND(SUM(M1623:M1671),2)</f>
        <v>0</v>
      </c>
      <c r="N1672" s="48">
        <f>ROUND(SUM(N1623:N1671),2)</f>
        <v>353204.73</v>
      </c>
      <c r="O1672" s="48">
        <f>ROUND(SUM(O1623:O1671),2)</f>
        <v>10658419.859999999</v>
      </c>
      <c r="P1672" s="48">
        <f>ROUND(SUM(P1623:P1671),2)</f>
        <v>421038024.70999998</v>
      </c>
      <c r="Q1672" s="48">
        <f t="shared" ref="Q1672" si="310">L1672/J1672</f>
        <v>4825.7555075145247</v>
      </c>
      <c r="R1672" s="49"/>
      <c r="S1672" s="40"/>
    </row>
    <row r="1673" spans="1:32" s="3" customFormat="1" hidden="1" x14ac:dyDescent="0.25">
      <c r="A1673" s="37"/>
      <c r="B1673" s="50" t="s">
        <v>472</v>
      </c>
      <c r="C1673" s="52"/>
      <c r="D1673" s="40"/>
      <c r="E1673" s="41"/>
      <c r="F1673" s="40"/>
      <c r="G1673" s="40"/>
      <c r="H1673" s="40"/>
      <c r="I1673" s="188"/>
      <c r="J1673" s="188"/>
      <c r="K1673" s="53"/>
      <c r="L1673" s="48"/>
      <c r="M1673" s="48"/>
      <c r="N1673" s="48"/>
      <c r="O1673" s="48"/>
      <c r="P1673" s="48"/>
      <c r="Q1673" s="48"/>
      <c r="R1673" s="49"/>
      <c r="S1673" s="40"/>
    </row>
    <row r="1674" spans="1:32" s="201" customFormat="1" hidden="1" x14ac:dyDescent="0.25">
      <c r="A1674" s="37">
        <v>396</v>
      </c>
      <c r="B1674" s="57" t="s">
        <v>748</v>
      </c>
      <c r="C1674" s="58">
        <v>1976</v>
      </c>
      <c r="D1674" s="40">
        <v>2012</v>
      </c>
      <c r="E1674" s="59" t="s">
        <v>1514</v>
      </c>
      <c r="F1674" s="124" t="s">
        <v>28</v>
      </c>
      <c r="G1674" s="40">
        <v>3</v>
      </c>
      <c r="H1674" s="40">
        <v>2</v>
      </c>
      <c r="I1674" s="60">
        <v>1108.48</v>
      </c>
      <c r="J1674" s="60">
        <v>1108.48</v>
      </c>
      <c r="K1674" s="61">
        <v>50</v>
      </c>
      <c r="L1674" s="49">
        <v>5336690.07</v>
      </c>
      <c r="M1674" s="49">
        <v>0</v>
      </c>
      <c r="N1674" s="49">
        <f>ROUND(L1674*10%,2)</f>
        <v>533669.01</v>
      </c>
      <c r="O1674" s="49">
        <v>0</v>
      </c>
      <c r="P1674" s="49">
        <f t="shared" ref="P1674" si="311">L1674-(M1674+N1674+O1674)</f>
        <v>4803021.0600000005</v>
      </c>
      <c r="Q1674" s="49">
        <f t="shared" ref="Q1674" si="312">L1674/J1674</f>
        <v>4814.4216133804848</v>
      </c>
      <c r="R1674" s="49">
        <v>16373.82</v>
      </c>
      <c r="S1674" s="62">
        <v>43830</v>
      </c>
      <c r="T1674" s="199"/>
      <c r="U1674" s="199"/>
      <c r="V1674" s="199"/>
      <c r="W1674" s="199"/>
      <c r="X1674" s="199"/>
      <c r="Y1674" s="199"/>
      <c r="Z1674" s="199"/>
      <c r="AA1674" s="199"/>
      <c r="AB1674" s="199"/>
      <c r="AC1674" s="199"/>
      <c r="AD1674" s="199"/>
      <c r="AE1674" s="199"/>
      <c r="AF1674" s="199"/>
    </row>
    <row r="1675" spans="1:32" s="199" customFormat="1" hidden="1" x14ac:dyDescent="0.25">
      <c r="A1675" s="37">
        <v>397</v>
      </c>
      <c r="B1675" s="57" t="s">
        <v>1102</v>
      </c>
      <c r="C1675" s="58">
        <v>1987</v>
      </c>
      <c r="D1675" s="40">
        <v>0</v>
      </c>
      <c r="E1675" s="59" t="s">
        <v>1514</v>
      </c>
      <c r="F1675" s="124" t="s">
        <v>28</v>
      </c>
      <c r="G1675" s="40">
        <v>5</v>
      </c>
      <c r="H1675" s="40">
        <v>5</v>
      </c>
      <c r="I1675" s="60">
        <v>4812.2</v>
      </c>
      <c r="J1675" s="60">
        <v>4812.2</v>
      </c>
      <c r="K1675" s="61">
        <v>215</v>
      </c>
      <c r="L1675" s="49">
        <v>3307197.17</v>
      </c>
      <c r="M1675" s="49">
        <v>0</v>
      </c>
      <c r="N1675" s="49">
        <f t="shared" ref="N1675:N1677" si="313">ROUND(L1675*10%,2)</f>
        <v>330719.71999999997</v>
      </c>
      <c r="O1675" s="49">
        <v>0</v>
      </c>
      <c r="P1675" s="49">
        <f t="shared" ref="P1675:P1685" si="314">L1675-(M1675+N1675+O1675)</f>
        <v>2976477.45</v>
      </c>
      <c r="Q1675" s="49">
        <f t="shared" ref="Q1675:Q1685" si="315">L1675/J1675</f>
        <v>687.25264328165918</v>
      </c>
      <c r="R1675" s="49">
        <v>17192.509999999998</v>
      </c>
      <c r="S1675" s="62">
        <v>43830</v>
      </c>
    </row>
    <row r="1676" spans="1:32" s="199" customFormat="1" hidden="1" x14ac:dyDescent="0.25">
      <c r="A1676" s="37">
        <v>398</v>
      </c>
      <c r="B1676" s="57" t="s">
        <v>1103</v>
      </c>
      <c r="C1676" s="58">
        <v>1986</v>
      </c>
      <c r="D1676" s="40">
        <v>0</v>
      </c>
      <c r="E1676" s="59" t="s">
        <v>1514</v>
      </c>
      <c r="F1676" s="124" t="s">
        <v>28</v>
      </c>
      <c r="G1676" s="40">
        <v>5</v>
      </c>
      <c r="H1676" s="40">
        <v>2</v>
      </c>
      <c r="I1676" s="60">
        <v>1843.4</v>
      </c>
      <c r="J1676" s="60">
        <v>1843.4</v>
      </c>
      <c r="K1676" s="61">
        <v>102</v>
      </c>
      <c r="L1676" s="49">
        <v>1266881.52</v>
      </c>
      <c r="M1676" s="49">
        <v>0</v>
      </c>
      <c r="N1676" s="49">
        <v>0</v>
      </c>
      <c r="O1676" s="49">
        <v>0</v>
      </c>
      <c r="P1676" s="49">
        <f t="shared" si="314"/>
        <v>1266881.52</v>
      </c>
      <c r="Q1676" s="49">
        <f t="shared" si="315"/>
        <v>687.25264185743731</v>
      </c>
      <c r="R1676" s="49">
        <v>17192.509999999998</v>
      </c>
      <c r="S1676" s="62">
        <v>43830</v>
      </c>
    </row>
    <row r="1677" spans="1:32" s="199" customFormat="1" hidden="1" x14ac:dyDescent="0.25">
      <c r="A1677" s="37">
        <v>399</v>
      </c>
      <c r="B1677" s="57" t="s">
        <v>1104</v>
      </c>
      <c r="C1677" s="58">
        <v>1980</v>
      </c>
      <c r="D1677" s="40">
        <v>0</v>
      </c>
      <c r="E1677" s="59" t="s">
        <v>1514</v>
      </c>
      <c r="F1677" s="124" t="s">
        <v>28</v>
      </c>
      <c r="G1677" s="40">
        <v>5</v>
      </c>
      <c r="H1677" s="40">
        <v>8</v>
      </c>
      <c r="I1677" s="60">
        <v>9047.7000000000007</v>
      </c>
      <c r="J1677" s="60">
        <v>6041.3</v>
      </c>
      <c r="K1677" s="61">
        <v>299</v>
      </c>
      <c r="L1677" s="49">
        <v>4151899.4</v>
      </c>
      <c r="M1677" s="49">
        <v>0</v>
      </c>
      <c r="N1677" s="49">
        <f t="shared" si="313"/>
        <v>415189.94</v>
      </c>
      <c r="O1677" s="49">
        <v>0</v>
      </c>
      <c r="P1677" s="49">
        <f t="shared" si="314"/>
        <v>3736709.46</v>
      </c>
      <c r="Q1677" s="49">
        <f t="shared" si="315"/>
        <v>687.25264429841252</v>
      </c>
      <c r="R1677" s="49">
        <v>17192.509999999998</v>
      </c>
      <c r="S1677" s="62">
        <v>43830</v>
      </c>
    </row>
    <row r="1678" spans="1:32" s="199" customFormat="1" hidden="1" x14ac:dyDescent="0.25">
      <c r="A1678" s="37">
        <v>400</v>
      </c>
      <c r="B1678" s="57" t="s">
        <v>1105</v>
      </c>
      <c r="C1678" s="58">
        <v>1978</v>
      </c>
      <c r="D1678" s="40">
        <v>2005</v>
      </c>
      <c r="E1678" s="59" t="s">
        <v>1514</v>
      </c>
      <c r="F1678" s="124" t="s">
        <v>28</v>
      </c>
      <c r="G1678" s="40">
        <v>5</v>
      </c>
      <c r="H1678" s="40">
        <v>4</v>
      </c>
      <c r="I1678" s="60">
        <v>3414.8</v>
      </c>
      <c r="J1678" s="60">
        <v>3414.8</v>
      </c>
      <c r="K1678" s="61">
        <v>138</v>
      </c>
      <c r="L1678" s="49">
        <v>5153548.8600000003</v>
      </c>
      <c r="M1678" s="49">
        <v>0</v>
      </c>
      <c r="N1678" s="49">
        <v>0</v>
      </c>
      <c r="O1678" s="49">
        <v>0</v>
      </c>
      <c r="P1678" s="49">
        <f t="shared" si="314"/>
        <v>5153548.8600000003</v>
      </c>
      <c r="Q1678" s="49">
        <f t="shared" si="315"/>
        <v>1509.1802916715474</v>
      </c>
      <c r="R1678" s="49">
        <v>17192.509999999998</v>
      </c>
      <c r="S1678" s="62">
        <v>43830</v>
      </c>
    </row>
    <row r="1679" spans="1:32" s="199" customFormat="1" hidden="1" x14ac:dyDescent="0.25">
      <c r="A1679" s="37">
        <v>401</v>
      </c>
      <c r="B1679" s="57" t="s">
        <v>1106</v>
      </c>
      <c r="C1679" s="58">
        <v>1978</v>
      </c>
      <c r="D1679" s="40">
        <v>0</v>
      </c>
      <c r="E1679" s="59" t="s">
        <v>1514</v>
      </c>
      <c r="F1679" s="124" t="s">
        <v>28</v>
      </c>
      <c r="G1679" s="40">
        <v>5</v>
      </c>
      <c r="H1679" s="40">
        <v>4</v>
      </c>
      <c r="I1679" s="60">
        <v>3429.5</v>
      </c>
      <c r="J1679" s="60">
        <v>3429.5</v>
      </c>
      <c r="K1679" s="61">
        <v>150</v>
      </c>
      <c r="L1679" s="49">
        <v>5175733.8099999996</v>
      </c>
      <c r="M1679" s="49">
        <v>0</v>
      </c>
      <c r="N1679" s="49">
        <v>0</v>
      </c>
      <c r="O1679" s="49">
        <v>0</v>
      </c>
      <c r="P1679" s="49">
        <f t="shared" si="314"/>
        <v>5175733.8099999996</v>
      </c>
      <c r="Q1679" s="49">
        <f t="shared" si="315"/>
        <v>1509.1802915876949</v>
      </c>
      <c r="R1679" s="49">
        <v>17192.509999999998</v>
      </c>
      <c r="S1679" s="62">
        <v>43830</v>
      </c>
    </row>
    <row r="1680" spans="1:32" s="199" customFormat="1" hidden="1" x14ac:dyDescent="0.25">
      <c r="A1680" s="37">
        <v>402</v>
      </c>
      <c r="B1680" s="57" t="s">
        <v>1107</v>
      </c>
      <c r="C1680" s="58">
        <v>1981</v>
      </c>
      <c r="D1680" s="40">
        <v>2012</v>
      </c>
      <c r="E1680" s="59" t="s">
        <v>1514</v>
      </c>
      <c r="F1680" s="124" t="s">
        <v>28</v>
      </c>
      <c r="G1680" s="40">
        <v>5</v>
      </c>
      <c r="H1680" s="40">
        <v>4</v>
      </c>
      <c r="I1680" s="60">
        <v>4051.1</v>
      </c>
      <c r="J1680" s="60">
        <v>4051.1</v>
      </c>
      <c r="K1680" s="61">
        <v>136</v>
      </c>
      <c r="L1680" s="49">
        <v>2784129.18</v>
      </c>
      <c r="M1680" s="49">
        <v>0</v>
      </c>
      <c r="N1680" s="49">
        <v>0</v>
      </c>
      <c r="O1680" s="49">
        <v>0</v>
      </c>
      <c r="P1680" s="49">
        <f t="shared" si="314"/>
        <v>2784129.18</v>
      </c>
      <c r="Q1680" s="49">
        <f t="shared" si="315"/>
        <v>687.25264249216264</v>
      </c>
      <c r="R1680" s="49">
        <v>17192.509999999998</v>
      </c>
      <c r="S1680" s="62">
        <v>43830</v>
      </c>
    </row>
    <row r="1681" spans="1:32" s="199" customFormat="1" hidden="1" x14ac:dyDescent="0.25">
      <c r="A1681" s="37">
        <v>403</v>
      </c>
      <c r="B1681" s="57" t="s">
        <v>1108</v>
      </c>
      <c r="C1681" s="58">
        <v>1978</v>
      </c>
      <c r="D1681" s="40">
        <v>2008</v>
      </c>
      <c r="E1681" s="59" t="s">
        <v>1514</v>
      </c>
      <c r="F1681" s="124" t="s">
        <v>28</v>
      </c>
      <c r="G1681" s="40">
        <v>5</v>
      </c>
      <c r="H1681" s="40">
        <v>4</v>
      </c>
      <c r="I1681" s="60">
        <v>3393.5</v>
      </c>
      <c r="J1681" s="60">
        <v>3393.5</v>
      </c>
      <c r="K1681" s="61">
        <v>194</v>
      </c>
      <c r="L1681" s="49">
        <v>14383891.17</v>
      </c>
      <c r="M1681" s="49">
        <v>0</v>
      </c>
      <c r="N1681" s="49">
        <v>0</v>
      </c>
      <c r="O1681" s="49">
        <v>0</v>
      </c>
      <c r="P1681" s="49">
        <f t="shared" si="314"/>
        <v>14383891.17</v>
      </c>
      <c r="Q1681" s="49">
        <f t="shared" si="315"/>
        <v>4238.6595461912475</v>
      </c>
      <c r="R1681" s="49">
        <v>17192.509999999998</v>
      </c>
      <c r="S1681" s="62">
        <v>43830</v>
      </c>
    </row>
    <row r="1682" spans="1:32" s="199" customFormat="1" hidden="1" x14ac:dyDescent="0.25">
      <c r="A1682" s="37">
        <v>404</v>
      </c>
      <c r="B1682" s="57" t="s">
        <v>1109</v>
      </c>
      <c r="C1682" s="58">
        <v>1976</v>
      </c>
      <c r="D1682" s="40">
        <v>2005</v>
      </c>
      <c r="E1682" s="59" t="s">
        <v>1514</v>
      </c>
      <c r="F1682" s="124" t="s">
        <v>28</v>
      </c>
      <c r="G1682" s="40">
        <v>5</v>
      </c>
      <c r="H1682" s="40">
        <v>4</v>
      </c>
      <c r="I1682" s="60">
        <v>3419.4</v>
      </c>
      <c r="J1682" s="60">
        <v>3419.4</v>
      </c>
      <c r="K1682" s="61">
        <v>185</v>
      </c>
      <c r="L1682" s="49">
        <v>17768814.640000001</v>
      </c>
      <c r="M1682" s="49">
        <v>0</v>
      </c>
      <c r="N1682" s="49">
        <v>0</v>
      </c>
      <c r="O1682" s="49">
        <v>0</v>
      </c>
      <c r="P1682" s="49">
        <f t="shared" si="314"/>
        <v>17768814.640000001</v>
      </c>
      <c r="Q1682" s="49">
        <f t="shared" si="315"/>
        <v>5196.4714979236123</v>
      </c>
      <c r="R1682" s="49">
        <v>17192.509999999998</v>
      </c>
      <c r="S1682" s="62">
        <v>43830</v>
      </c>
    </row>
    <row r="1683" spans="1:32" s="199" customFormat="1" hidden="1" x14ac:dyDescent="0.25">
      <c r="A1683" s="37">
        <v>405</v>
      </c>
      <c r="B1683" s="57" t="s">
        <v>1110</v>
      </c>
      <c r="C1683" s="58">
        <v>1977</v>
      </c>
      <c r="D1683" s="40">
        <v>0</v>
      </c>
      <c r="E1683" s="59" t="s">
        <v>1514</v>
      </c>
      <c r="F1683" s="124" t="s">
        <v>28</v>
      </c>
      <c r="G1683" s="40">
        <v>5</v>
      </c>
      <c r="H1683" s="40">
        <v>4</v>
      </c>
      <c r="I1683" s="60">
        <v>5231.22</v>
      </c>
      <c r="J1683" s="60">
        <v>3417.7</v>
      </c>
      <c r="K1683" s="61">
        <v>179</v>
      </c>
      <c r="L1683" s="49">
        <v>15531379.470000001</v>
      </c>
      <c r="M1683" s="49">
        <v>0</v>
      </c>
      <c r="N1683" s="49">
        <f>ROUND(L1683*10%,2)</f>
        <v>1553137.95</v>
      </c>
      <c r="O1683" s="49">
        <v>0</v>
      </c>
      <c r="P1683" s="49">
        <f t="shared" si="314"/>
        <v>13978241.520000001</v>
      </c>
      <c r="Q1683" s="49">
        <f t="shared" si="315"/>
        <v>4544.3951985253243</v>
      </c>
      <c r="R1683" s="49">
        <v>17192.509999999998</v>
      </c>
      <c r="S1683" s="62">
        <v>43830</v>
      </c>
    </row>
    <row r="1684" spans="1:32" s="199" customFormat="1" hidden="1" x14ac:dyDescent="0.25">
      <c r="A1684" s="37">
        <v>406</v>
      </c>
      <c r="B1684" s="57" t="s">
        <v>1111</v>
      </c>
      <c r="C1684" s="58">
        <v>1976</v>
      </c>
      <c r="D1684" s="40">
        <v>0</v>
      </c>
      <c r="E1684" s="59" t="s">
        <v>1514</v>
      </c>
      <c r="F1684" s="124" t="s">
        <v>28</v>
      </c>
      <c r="G1684" s="40">
        <v>5</v>
      </c>
      <c r="H1684" s="40">
        <v>4</v>
      </c>
      <c r="I1684" s="60">
        <v>4091.9</v>
      </c>
      <c r="J1684" s="60">
        <v>4079.6</v>
      </c>
      <c r="K1684" s="61">
        <v>163</v>
      </c>
      <c r="L1684" s="49">
        <v>28465768.539999999</v>
      </c>
      <c r="M1684" s="49">
        <v>0</v>
      </c>
      <c r="N1684" s="49">
        <v>0</v>
      </c>
      <c r="O1684" s="49">
        <v>0</v>
      </c>
      <c r="P1684" s="49">
        <f t="shared" si="314"/>
        <v>28465768.539999999</v>
      </c>
      <c r="Q1684" s="49">
        <f t="shared" si="315"/>
        <v>6977.5881311893327</v>
      </c>
      <c r="R1684" s="49">
        <v>17192.509999999998</v>
      </c>
      <c r="S1684" s="62">
        <v>43830</v>
      </c>
    </row>
    <row r="1685" spans="1:32" s="199" customFormat="1" hidden="1" x14ac:dyDescent="0.25">
      <c r="A1685" s="37">
        <v>407</v>
      </c>
      <c r="B1685" s="57" t="s">
        <v>1112</v>
      </c>
      <c r="C1685" s="58">
        <v>1976</v>
      </c>
      <c r="D1685" s="40">
        <v>0</v>
      </c>
      <c r="E1685" s="59" t="s">
        <v>1514</v>
      </c>
      <c r="F1685" s="124" t="s">
        <v>28</v>
      </c>
      <c r="G1685" s="40">
        <v>5</v>
      </c>
      <c r="H1685" s="40">
        <v>4</v>
      </c>
      <c r="I1685" s="60">
        <v>5327.68</v>
      </c>
      <c r="J1685" s="60">
        <v>3479.1</v>
      </c>
      <c r="K1685" s="61">
        <v>152</v>
      </c>
      <c r="L1685" s="49">
        <v>15768483.210000001</v>
      </c>
      <c r="M1685" s="49">
        <v>0</v>
      </c>
      <c r="N1685" s="49">
        <v>0</v>
      </c>
      <c r="O1685" s="49">
        <v>0</v>
      </c>
      <c r="P1685" s="49">
        <f t="shared" si="314"/>
        <v>15768483.210000001</v>
      </c>
      <c r="Q1685" s="49">
        <f t="shared" si="315"/>
        <v>4532.3454945244466</v>
      </c>
      <c r="R1685" s="49">
        <v>17192.509999999998</v>
      </c>
      <c r="S1685" s="62">
        <v>43830</v>
      </c>
    </row>
    <row r="1686" spans="1:32" s="3" customFormat="1" hidden="1" x14ac:dyDescent="0.25">
      <c r="A1686" s="40"/>
      <c r="B1686" s="50" t="s">
        <v>479</v>
      </c>
      <c r="C1686" s="52"/>
      <c r="D1686" s="40"/>
      <c r="E1686" s="41"/>
      <c r="F1686" s="40"/>
      <c r="G1686" s="40"/>
      <c r="H1686" s="40"/>
      <c r="I1686" s="188">
        <f>ROUND(SUM(I1674:I1685),2)</f>
        <v>49170.879999999997</v>
      </c>
      <c r="J1686" s="188">
        <f t="shared" ref="J1686:M1686" si="316">ROUND(SUM(J1674:J1685),2)</f>
        <v>42490.080000000002</v>
      </c>
      <c r="K1686" s="188">
        <f t="shared" si="316"/>
        <v>1963</v>
      </c>
      <c r="L1686" s="188">
        <f t="shared" si="316"/>
        <v>119094417.04000001</v>
      </c>
      <c r="M1686" s="188">
        <f t="shared" si="316"/>
        <v>0</v>
      </c>
      <c r="N1686" s="188">
        <f t="shared" ref="N1686" si="317">ROUND(SUM(N1674:N1685),2)</f>
        <v>2832716.62</v>
      </c>
      <c r="O1686" s="188">
        <f t="shared" ref="O1686" si="318">ROUND(SUM(O1674:O1685),2)</f>
        <v>0</v>
      </c>
      <c r="P1686" s="188">
        <f t="shared" ref="P1686" si="319">ROUND(SUM(P1674:P1685),2)</f>
        <v>116261700.42</v>
      </c>
      <c r="Q1686" s="190">
        <f>L1686/J1686</f>
        <v>2802.8758015988674</v>
      </c>
      <c r="R1686" s="49"/>
      <c r="S1686" s="40"/>
    </row>
    <row r="1687" spans="1:32" s="3" customFormat="1" hidden="1" x14ac:dyDescent="0.25">
      <c r="A1687" s="40"/>
      <c r="B1687" s="50" t="s">
        <v>757</v>
      </c>
      <c r="C1687" s="52"/>
      <c r="D1687" s="40"/>
      <c r="E1687" s="41"/>
      <c r="F1687" s="40"/>
      <c r="G1687" s="40"/>
      <c r="H1687" s="40"/>
      <c r="I1687" s="40"/>
      <c r="J1687" s="40"/>
      <c r="K1687" s="40"/>
      <c r="L1687" s="49"/>
      <c r="M1687" s="49"/>
      <c r="N1687" s="49"/>
      <c r="O1687" s="49"/>
      <c r="P1687" s="49"/>
      <c r="Q1687" s="49"/>
      <c r="R1687" s="49"/>
      <c r="S1687" s="40"/>
    </row>
    <row r="1688" spans="1:32" s="212" customFormat="1" hidden="1" x14ac:dyDescent="0.25">
      <c r="A1688" s="191">
        <v>408</v>
      </c>
      <c r="B1688" s="192" t="s">
        <v>1512</v>
      </c>
      <c r="C1688" s="193">
        <v>1990</v>
      </c>
      <c r="D1688" s="191">
        <v>0</v>
      </c>
      <c r="E1688" s="59" t="s">
        <v>1514</v>
      </c>
      <c r="F1688" s="194" t="s">
        <v>51</v>
      </c>
      <c r="G1688" s="191">
        <v>2</v>
      </c>
      <c r="H1688" s="191">
        <v>3</v>
      </c>
      <c r="I1688" s="191">
        <v>1331.5</v>
      </c>
      <c r="J1688" s="191">
        <v>1155.9000000000001</v>
      </c>
      <c r="K1688" s="191">
        <v>47</v>
      </c>
      <c r="L1688" s="195">
        <v>5680152.75</v>
      </c>
      <c r="M1688" s="195">
        <v>0</v>
      </c>
      <c r="N1688" s="195">
        <v>0</v>
      </c>
      <c r="O1688" s="49">
        <f t="shared" ref="O1688:O1747" si="320">ROUND(L1688*0.045,2)</f>
        <v>255606.87</v>
      </c>
      <c r="P1688" s="49">
        <f t="shared" ref="P1688" si="321">L1688-(M1688+N1688+O1688)</f>
        <v>5424545.8799999999</v>
      </c>
      <c r="Q1688" s="49">
        <f t="shared" ref="Q1688" si="322">L1688/J1688</f>
        <v>4914.0520373734744</v>
      </c>
      <c r="R1688" s="49">
        <v>12392.77</v>
      </c>
      <c r="S1688" s="62">
        <v>43830</v>
      </c>
      <c r="T1688" s="196"/>
      <c r="U1688" s="196"/>
      <c r="V1688" s="196"/>
      <c r="W1688" s="196"/>
      <c r="X1688" s="196"/>
      <c r="Y1688" s="196"/>
      <c r="Z1688" s="196"/>
      <c r="AA1688" s="196"/>
      <c r="AB1688" s="196"/>
      <c r="AC1688" s="196"/>
      <c r="AD1688" s="196"/>
      <c r="AE1688" s="196"/>
      <c r="AF1688" s="196"/>
    </row>
    <row r="1689" spans="1:32" s="212" customFormat="1" hidden="1" x14ac:dyDescent="0.25">
      <c r="A1689" s="191">
        <v>409</v>
      </c>
      <c r="B1689" s="192" t="s">
        <v>1517</v>
      </c>
      <c r="C1689" s="193">
        <v>2002</v>
      </c>
      <c r="D1689" s="191">
        <v>0</v>
      </c>
      <c r="E1689" s="59" t="s">
        <v>1516</v>
      </c>
      <c r="F1689" s="194" t="s">
        <v>28</v>
      </c>
      <c r="G1689" s="191">
        <v>5</v>
      </c>
      <c r="H1689" s="191">
        <v>5</v>
      </c>
      <c r="I1689" s="191">
        <v>9652</v>
      </c>
      <c r="J1689" s="191">
        <v>6368.19</v>
      </c>
      <c r="K1689" s="191">
        <v>233</v>
      </c>
      <c r="L1689" s="195">
        <v>1054331.8</v>
      </c>
      <c r="M1689" s="195">
        <v>0</v>
      </c>
      <c r="N1689" s="195">
        <v>0</v>
      </c>
      <c r="O1689" s="49">
        <f t="shared" si="320"/>
        <v>47444.93</v>
      </c>
      <c r="P1689" s="49">
        <f t="shared" ref="P1689:P1705" si="323">L1689-(M1689+N1689+O1689)</f>
        <v>1006886.87</v>
      </c>
      <c r="Q1689" s="49">
        <f t="shared" ref="Q1689:Q1720" si="324">L1689/J1689</f>
        <v>165.5622398201059</v>
      </c>
      <c r="R1689" s="49">
        <v>17192.509999999998</v>
      </c>
      <c r="S1689" s="97">
        <v>43830</v>
      </c>
      <c r="T1689" s="196"/>
      <c r="U1689" s="196"/>
      <c r="V1689" s="196"/>
      <c r="W1689" s="196"/>
      <c r="X1689" s="196"/>
      <c r="Y1689" s="196"/>
      <c r="Z1689" s="196"/>
      <c r="AA1689" s="196"/>
      <c r="AB1689" s="196"/>
      <c r="AC1689" s="196"/>
      <c r="AD1689" s="196"/>
      <c r="AE1689" s="196"/>
      <c r="AF1689" s="196"/>
    </row>
    <row r="1690" spans="1:32" s="3" customFormat="1" hidden="1" x14ac:dyDescent="0.25">
      <c r="A1690" s="191">
        <v>410</v>
      </c>
      <c r="B1690" s="92" t="s">
        <v>1504</v>
      </c>
      <c r="C1690" s="58">
        <v>2003</v>
      </c>
      <c r="D1690" s="41">
        <v>0</v>
      </c>
      <c r="E1690" s="59" t="s">
        <v>1514</v>
      </c>
      <c r="F1690" s="59" t="s">
        <v>28</v>
      </c>
      <c r="G1690" s="41">
        <v>4</v>
      </c>
      <c r="H1690" s="41">
        <v>3</v>
      </c>
      <c r="I1690" s="41">
        <v>3179</v>
      </c>
      <c r="J1690" s="41">
        <v>2715.8</v>
      </c>
      <c r="K1690" s="41">
        <v>103</v>
      </c>
      <c r="L1690" s="96">
        <v>11167304.699999999</v>
      </c>
      <c r="M1690" s="96">
        <v>0</v>
      </c>
      <c r="N1690" s="96">
        <v>0</v>
      </c>
      <c r="O1690" s="49">
        <f t="shared" si="320"/>
        <v>502528.71</v>
      </c>
      <c r="P1690" s="49">
        <f t="shared" si="323"/>
        <v>10664775.989999998</v>
      </c>
      <c r="Q1690" s="49">
        <f t="shared" si="324"/>
        <v>4111.9761028058028</v>
      </c>
      <c r="R1690" s="49">
        <v>17192.509999999998</v>
      </c>
      <c r="S1690" s="97">
        <v>43830</v>
      </c>
    </row>
    <row r="1691" spans="1:32" s="3" customFormat="1" ht="30" hidden="1" x14ac:dyDescent="0.25">
      <c r="A1691" s="191">
        <v>411</v>
      </c>
      <c r="B1691" s="57" t="s">
        <v>1503</v>
      </c>
      <c r="C1691" s="58">
        <v>1979</v>
      </c>
      <c r="D1691" s="40">
        <v>0</v>
      </c>
      <c r="E1691" s="59" t="s">
        <v>1514</v>
      </c>
      <c r="F1691" s="124" t="s">
        <v>51</v>
      </c>
      <c r="G1691" s="40">
        <v>2</v>
      </c>
      <c r="H1691" s="40">
        <v>2</v>
      </c>
      <c r="I1691" s="60">
        <v>643.4</v>
      </c>
      <c r="J1691" s="60">
        <v>581.9</v>
      </c>
      <c r="K1691" s="61">
        <v>21</v>
      </c>
      <c r="L1691" s="49">
        <v>2651984.23</v>
      </c>
      <c r="M1691" s="49">
        <v>0</v>
      </c>
      <c r="N1691" s="49">
        <f>ROUND(L1691*10%,2)</f>
        <v>265198.42</v>
      </c>
      <c r="O1691" s="49">
        <f t="shared" si="320"/>
        <v>119339.29</v>
      </c>
      <c r="P1691" s="49">
        <f t="shared" si="323"/>
        <v>2267446.52</v>
      </c>
      <c r="Q1691" s="49">
        <f t="shared" si="324"/>
        <v>4557.4570029214647</v>
      </c>
      <c r="R1691" s="49">
        <v>12392.77</v>
      </c>
      <c r="S1691" s="62">
        <v>43830</v>
      </c>
    </row>
    <row r="1692" spans="1:32" s="3" customFormat="1" hidden="1" x14ac:dyDescent="0.25">
      <c r="A1692" s="191">
        <v>412</v>
      </c>
      <c r="B1692" s="57" t="s">
        <v>1113</v>
      </c>
      <c r="C1692" s="58">
        <v>1988</v>
      </c>
      <c r="D1692" s="40">
        <v>0</v>
      </c>
      <c r="E1692" s="59" t="s">
        <v>1514</v>
      </c>
      <c r="F1692" s="124" t="s">
        <v>28</v>
      </c>
      <c r="G1692" s="40">
        <v>3</v>
      </c>
      <c r="H1692" s="40">
        <v>3</v>
      </c>
      <c r="I1692" s="60">
        <v>2192.1</v>
      </c>
      <c r="J1692" s="60">
        <v>1994.1</v>
      </c>
      <c r="K1692" s="61">
        <v>76</v>
      </c>
      <c r="L1692" s="49">
        <v>9088024.9900000002</v>
      </c>
      <c r="M1692" s="49">
        <v>0</v>
      </c>
      <c r="N1692" s="49">
        <f>ROUND(L1692*10%,2)</f>
        <v>908802.5</v>
      </c>
      <c r="O1692" s="49">
        <f t="shared" si="320"/>
        <v>408961.12</v>
      </c>
      <c r="P1692" s="49">
        <f t="shared" si="323"/>
        <v>7770261.3700000001</v>
      </c>
      <c r="Q1692" s="49">
        <f t="shared" si="324"/>
        <v>4557.4569931297328</v>
      </c>
      <c r="R1692" s="49">
        <v>17192.509999999998</v>
      </c>
      <c r="S1692" s="62">
        <v>43830</v>
      </c>
    </row>
    <row r="1693" spans="1:32" s="3" customFormat="1" ht="30" hidden="1" x14ac:dyDescent="0.25">
      <c r="A1693" s="191">
        <v>413</v>
      </c>
      <c r="B1693" s="57" t="s">
        <v>440</v>
      </c>
      <c r="C1693" s="58">
        <v>1975</v>
      </c>
      <c r="D1693" s="40">
        <v>0</v>
      </c>
      <c r="E1693" s="59" t="s">
        <v>1514</v>
      </c>
      <c r="F1693" s="124" t="s">
        <v>51</v>
      </c>
      <c r="G1693" s="40">
        <v>2</v>
      </c>
      <c r="H1693" s="40">
        <v>2</v>
      </c>
      <c r="I1693" s="60">
        <v>560.5</v>
      </c>
      <c r="J1693" s="60">
        <v>516</v>
      </c>
      <c r="K1693" s="61">
        <v>34</v>
      </c>
      <c r="L1693" s="49">
        <v>2473034.7799999998</v>
      </c>
      <c r="M1693" s="49">
        <v>0</v>
      </c>
      <c r="N1693" s="49">
        <v>0</v>
      </c>
      <c r="O1693" s="49">
        <f t="shared" si="320"/>
        <v>111286.57</v>
      </c>
      <c r="P1693" s="49">
        <f t="shared" si="323"/>
        <v>2361748.21</v>
      </c>
      <c r="Q1693" s="49">
        <f t="shared" si="324"/>
        <v>4792.7030620155037</v>
      </c>
      <c r="R1693" s="49">
        <v>12392.77</v>
      </c>
      <c r="S1693" s="62">
        <v>43830</v>
      </c>
    </row>
    <row r="1694" spans="1:32" s="3" customFormat="1" ht="30" hidden="1" x14ac:dyDescent="0.25">
      <c r="A1694" s="191">
        <v>414</v>
      </c>
      <c r="B1694" s="57" t="s">
        <v>1114</v>
      </c>
      <c r="C1694" s="58">
        <v>1991</v>
      </c>
      <c r="D1694" s="40">
        <v>0</v>
      </c>
      <c r="E1694" s="59" t="s">
        <v>1514</v>
      </c>
      <c r="F1694" s="124" t="s">
        <v>51</v>
      </c>
      <c r="G1694" s="40">
        <v>2</v>
      </c>
      <c r="H1694" s="40">
        <v>3</v>
      </c>
      <c r="I1694" s="60">
        <v>1374.4</v>
      </c>
      <c r="J1694" s="60">
        <v>1187.0999999999999</v>
      </c>
      <c r="K1694" s="61">
        <v>68</v>
      </c>
      <c r="L1694" s="49">
        <v>5948387.6399999997</v>
      </c>
      <c r="M1694" s="49">
        <v>0</v>
      </c>
      <c r="N1694" s="49">
        <v>0</v>
      </c>
      <c r="O1694" s="49">
        <f t="shared" si="320"/>
        <v>267677.44</v>
      </c>
      <c r="P1694" s="49">
        <f t="shared" si="323"/>
        <v>5680710.1999999993</v>
      </c>
      <c r="Q1694" s="49">
        <f t="shared" si="324"/>
        <v>5010.8564063684607</v>
      </c>
      <c r="R1694" s="49">
        <v>12392.77</v>
      </c>
      <c r="S1694" s="62">
        <v>43830</v>
      </c>
    </row>
    <row r="1695" spans="1:32" s="3" customFormat="1" ht="30" hidden="1" x14ac:dyDescent="0.25">
      <c r="A1695" s="191">
        <v>415</v>
      </c>
      <c r="B1695" s="57" t="s">
        <v>1115</v>
      </c>
      <c r="C1695" s="58">
        <v>1983</v>
      </c>
      <c r="D1695" s="40">
        <v>0</v>
      </c>
      <c r="E1695" s="59" t="s">
        <v>1514</v>
      </c>
      <c r="F1695" s="124" t="s">
        <v>51</v>
      </c>
      <c r="G1695" s="40">
        <v>2</v>
      </c>
      <c r="H1695" s="40">
        <v>3</v>
      </c>
      <c r="I1695" s="60">
        <v>847.8</v>
      </c>
      <c r="J1695" s="60">
        <v>754.6</v>
      </c>
      <c r="K1695" s="61">
        <v>22</v>
      </c>
      <c r="L1695" s="49">
        <v>3360124.72</v>
      </c>
      <c r="M1695" s="49">
        <v>0</v>
      </c>
      <c r="N1695" s="49">
        <v>0</v>
      </c>
      <c r="O1695" s="49">
        <f t="shared" si="320"/>
        <v>151205.60999999999</v>
      </c>
      <c r="P1695" s="49">
        <f t="shared" si="323"/>
        <v>3208919.1100000003</v>
      </c>
      <c r="Q1695" s="49">
        <f t="shared" si="324"/>
        <v>4452.8554465942225</v>
      </c>
      <c r="R1695" s="49">
        <v>12392.77</v>
      </c>
      <c r="S1695" s="62">
        <v>43830</v>
      </c>
    </row>
    <row r="1696" spans="1:32" s="3" customFormat="1" ht="30" hidden="1" x14ac:dyDescent="0.25">
      <c r="A1696" s="191">
        <v>416</v>
      </c>
      <c r="B1696" s="57" t="s">
        <v>1116</v>
      </c>
      <c r="C1696" s="58">
        <v>1989</v>
      </c>
      <c r="D1696" s="40">
        <v>0</v>
      </c>
      <c r="E1696" s="59" t="s">
        <v>1514</v>
      </c>
      <c r="F1696" s="124" t="s">
        <v>51</v>
      </c>
      <c r="G1696" s="40">
        <v>2</v>
      </c>
      <c r="H1696" s="40">
        <v>3</v>
      </c>
      <c r="I1696" s="60">
        <v>850</v>
      </c>
      <c r="J1696" s="60">
        <v>758.5</v>
      </c>
      <c r="K1696" s="61">
        <v>36</v>
      </c>
      <c r="L1696" s="49">
        <v>4328877.82</v>
      </c>
      <c r="M1696" s="49">
        <v>0</v>
      </c>
      <c r="N1696" s="49">
        <v>0</v>
      </c>
      <c r="O1696" s="49">
        <f t="shared" si="320"/>
        <v>194799.5</v>
      </c>
      <c r="P1696" s="49">
        <f t="shared" si="323"/>
        <v>4134078.3200000003</v>
      </c>
      <c r="Q1696" s="49">
        <f t="shared" si="324"/>
        <v>5707.1559920896507</v>
      </c>
      <c r="R1696" s="49">
        <v>12392.77</v>
      </c>
      <c r="S1696" s="62">
        <v>43830</v>
      </c>
    </row>
    <row r="1697" spans="1:32" s="3" customFormat="1" ht="30" hidden="1" x14ac:dyDescent="0.25">
      <c r="A1697" s="191">
        <v>417</v>
      </c>
      <c r="B1697" s="57" t="s">
        <v>1117</v>
      </c>
      <c r="C1697" s="58">
        <v>1986</v>
      </c>
      <c r="D1697" s="40">
        <v>0</v>
      </c>
      <c r="E1697" s="59" t="s">
        <v>1514</v>
      </c>
      <c r="F1697" s="124" t="s">
        <v>51</v>
      </c>
      <c r="G1697" s="40">
        <v>2</v>
      </c>
      <c r="H1697" s="40">
        <v>3</v>
      </c>
      <c r="I1697" s="60">
        <v>1109.4000000000001</v>
      </c>
      <c r="J1697" s="60">
        <v>865.7</v>
      </c>
      <c r="K1697" s="61">
        <v>37</v>
      </c>
      <c r="L1697" s="49">
        <v>5228874.49</v>
      </c>
      <c r="M1697" s="49">
        <v>0</v>
      </c>
      <c r="N1697" s="49">
        <v>0</v>
      </c>
      <c r="O1697" s="49">
        <f t="shared" si="320"/>
        <v>235299.35</v>
      </c>
      <c r="P1697" s="49">
        <f t="shared" si="323"/>
        <v>4993575.1400000006</v>
      </c>
      <c r="Q1697" s="49">
        <f t="shared" si="324"/>
        <v>6040.0537022063072</v>
      </c>
      <c r="R1697" s="49">
        <v>12392.77</v>
      </c>
      <c r="S1697" s="62">
        <v>43830</v>
      </c>
    </row>
    <row r="1698" spans="1:32" s="3" customFormat="1" hidden="1" x14ac:dyDescent="0.25">
      <c r="A1698" s="191">
        <v>418</v>
      </c>
      <c r="B1698" s="57" t="s">
        <v>1118</v>
      </c>
      <c r="C1698" s="58">
        <v>1996</v>
      </c>
      <c r="D1698" s="40">
        <v>0</v>
      </c>
      <c r="E1698" s="59" t="s">
        <v>1514</v>
      </c>
      <c r="F1698" s="124" t="s">
        <v>28</v>
      </c>
      <c r="G1698" s="40">
        <v>5</v>
      </c>
      <c r="H1698" s="40">
        <v>4</v>
      </c>
      <c r="I1698" s="60">
        <v>3828.4</v>
      </c>
      <c r="J1698" s="60">
        <v>2783.2</v>
      </c>
      <c r="K1698" s="61">
        <v>176</v>
      </c>
      <c r="L1698" s="49">
        <v>9667219</v>
      </c>
      <c r="M1698" s="49">
        <v>0</v>
      </c>
      <c r="N1698" s="49">
        <v>0</v>
      </c>
      <c r="O1698" s="49">
        <f t="shared" si="320"/>
        <v>435024.86</v>
      </c>
      <c r="P1698" s="49">
        <f t="shared" si="323"/>
        <v>9232194.1400000006</v>
      </c>
      <c r="Q1698" s="49">
        <f t="shared" si="324"/>
        <v>3473.4187266455879</v>
      </c>
      <c r="R1698" s="49">
        <v>17192.509999999998</v>
      </c>
      <c r="S1698" s="62">
        <v>43830</v>
      </c>
    </row>
    <row r="1699" spans="1:32" s="3" customFormat="1" ht="30" hidden="1" x14ac:dyDescent="0.25">
      <c r="A1699" s="191">
        <v>419</v>
      </c>
      <c r="B1699" s="57" t="s">
        <v>1119</v>
      </c>
      <c r="C1699" s="58">
        <v>1989</v>
      </c>
      <c r="D1699" s="40">
        <v>0</v>
      </c>
      <c r="E1699" s="59" t="s">
        <v>1514</v>
      </c>
      <c r="F1699" s="124" t="s">
        <v>51</v>
      </c>
      <c r="G1699" s="40">
        <v>2</v>
      </c>
      <c r="H1699" s="40">
        <v>3</v>
      </c>
      <c r="I1699" s="60">
        <v>1340.6</v>
      </c>
      <c r="J1699" s="60">
        <v>1145.5</v>
      </c>
      <c r="K1699" s="61">
        <v>54</v>
      </c>
      <c r="L1699" s="49">
        <v>7516911.8399999999</v>
      </c>
      <c r="M1699" s="49">
        <v>0</v>
      </c>
      <c r="N1699" s="49">
        <v>0</v>
      </c>
      <c r="O1699" s="49">
        <f t="shared" si="320"/>
        <v>338261.03</v>
      </c>
      <c r="P1699" s="49">
        <f t="shared" si="323"/>
        <v>7178650.8099999996</v>
      </c>
      <c r="Q1699" s="49">
        <f t="shared" si="324"/>
        <v>6562.1229506765603</v>
      </c>
      <c r="R1699" s="49">
        <v>12392.77</v>
      </c>
      <c r="S1699" s="62">
        <v>43830</v>
      </c>
    </row>
    <row r="1700" spans="1:32" s="3" customFormat="1" ht="30" hidden="1" x14ac:dyDescent="0.25">
      <c r="A1700" s="191">
        <v>420</v>
      </c>
      <c r="B1700" s="57" t="s">
        <v>1120</v>
      </c>
      <c r="C1700" s="58">
        <v>1983</v>
      </c>
      <c r="D1700" s="40">
        <v>0</v>
      </c>
      <c r="E1700" s="59" t="s">
        <v>1514</v>
      </c>
      <c r="F1700" s="124" t="s">
        <v>51</v>
      </c>
      <c r="G1700" s="40">
        <v>2</v>
      </c>
      <c r="H1700" s="40">
        <v>3</v>
      </c>
      <c r="I1700" s="60">
        <v>836.4</v>
      </c>
      <c r="J1700" s="60">
        <v>740.4</v>
      </c>
      <c r="K1700" s="61">
        <v>37</v>
      </c>
      <c r="L1700" s="49">
        <v>4443764.6500000004</v>
      </c>
      <c r="M1700" s="49">
        <v>0</v>
      </c>
      <c r="N1700" s="49">
        <f>ROUND(L1700*10%,2)</f>
        <v>444376.47</v>
      </c>
      <c r="O1700" s="49">
        <f t="shared" si="320"/>
        <v>199969.41</v>
      </c>
      <c r="P1700" s="49">
        <f t="shared" si="323"/>
        <v>3799418.7700000005</v>
      </c>
      <c r="Q1700" s="49">
        <f t="shared" si="324"/>
        <v>6001.8431253376557</v>
      </c>
      <c r="R1700" s="49">
        <v>12392.77</v>
      </c>
      <c r="S1700" s="62">
        <v>43830</v>
      </c>
    </row>
    <row r="1701" spans="1:32" s="3" customFormat="1" ht="30" hidden="1" x14ac:dyDescent="0.25">
      <c r="A1701" s="191">
        <v>421</v>
      </c>
      <c r="B1701" s="57" t="s">
        <v>1121</v>
      </c>
      <c r="C1701" s="58">
        <v>1984</v>
      </c>
      <c r="D1701" s="40">
        <v>0</v>
      </c>
      <c r="E1701" s="59" t="s">
        <v>1514</v>
      </c>
      <c r="F1701" s="124" t="s">
        <v>51</v>
      </c>
      <c r="G1701" s="40">
        <v>2</v>
      </c>
      <c r="H1701" s="40">
        <v>3</v>
      </c>
      <c r="I1701" s="60">
        <v>830.2</v>
      </c>
      <c r="J1701" s="60">
        <v>740.2</v>
      </c>
      <c r="K1701" s="61">
        <v>33</v>
      </c>
      <c r="L1701" s="49">
        <v>5061366.75</v>
      </c>
      <c r="M1701" s="49">
        <v>0</v>
      </c>
      <c r="N1701" s="49">
        <v>0</v>
      </c>
      <c r="O1701" s="49">
        <f t="shared" si="320"/>
        <v>227761.5</v>
      </c>
      <c r="P1701" s="49">
        <f t="shared" si="323"/>
        <v>4833605.25</v>
      </c>
      <c r="Q1701" s="49">
        <f t="shared" si="324"/>
        <v>6837.8367333153201</v>
      </c>
      <c r="R1701" s="49">
        <v>12392.77</v>
      </c>
      <c r="S1701" s="62">
        <v>43830</v>
      </c>
    </row>
    <row r="1702" spans="1:32" s="3" customFormat="1" ht="30" hidden="1" x14ac:dyDescent="0.25">
      <c r="A1702" s="191">
        <v>422</v>
      </c>
      <c r="B1702" s="57" t="s">
        <v>1122</v>
      </c>
      <c r="C1702" s="58">
        <v>1983</v>
      </c>
      <c r="D1702" s="40">
        <v>0</v>
      </c>
      <c r="E1702" s="59" t="s">
        <v>1514</v>
      </c>
      <c r="F1702" s="124" t="s">
        <v>51</v>
      </c>
      <c r="G1702" s="40">
        <v>2</v>
      </c>
      <c r="H1702" s="40">
        <v>3</v>
      </c>
      <c r="I1702" s="60">
        <v>836.4</v>
      </c>
      <c r="J1702" s="60">
        <v>737.6</v>
      </c>
      <c r="K1702" s="61">
        <v>38</v>
      </c>
      <c r="L1702" s="49">
        <v>4413208.25</v>
      </c>
      <c r="M1702" s="49">
        <v>0</v>
      </c>
      <c r="N1702" s="49">
        <v>0</v>
      </c>
      <c r="O1702" s="49">
        <f t="shared" si="320"/>
        <v>198594.37</v>
      </c>
      <c r="P1702" s="49">
        <f t="shared" si="323"/>
        <v>4214613.88</v>
      </c>
      <c r="Q1702" s="49">
        <f t="shared" si="324"/>
        <v>5983.1999050976137</v>
      </c>
      <c r="R1702" s="49">
        <v>12392.77</v>
      </c>
      <c r="S1702" s="62">
        <v>43830</v>
      </c>
    </row>
    <row r="1703" spans="1:32" s="3" customFormat="1" ht="30" hidden="1" x14ac:dyDescent="0.25">
      <c r="A1703" s="191">
        <v>423</v>
      </c>
      <c r="B1703" s="57" t="s">
        <v>1123</v>
      </c>
      <c r="C1703" s="58">
        <v>1985</v>
      </c>
      <c r="D1703" s="40">
        <v>0</v>
      </c>
      <c r="E1703" s="59" t="s">
        <v>1514</v>
      </c>
      <c r="F1703" s="124" t="s">
        <v>51</v>
      </c>
      <c r="G1703" s="40">
        <v>2</v>
      </c>
      <c r="H1703" s="40">
        <v>3</v>
      </c>
      <c r="I1703" s="60">
        <v>1410</v>
      </c>
      <c r="J1703" s="60">
        <v>1301.8</v>
      </c>
      <c r="K1703" s="61">
        <v>228</v>
      </c>
      <c r="L1703" s="49">
        <v>4836257.03</v>
      </c>
      <c r="M1703" s="49">
        <v>0</v>
      </c>
      <c r="N1703" s="49">
        <v>0</v>
      </c>
      <c r="O1703" s="49">
        <f t="shared" si="320"/>
        <v>217631.57</v>
      </c>
      <c r="P1703" s="49">
        <f t="shared" si="323"/>
        <v>4618625.46</v>
      </c>
      <c r="Q1703" s="49">
        <f t="shared" si="324"/>
        <v>3715.0537947457369</v>
      </c>
      <c r="R1703" s="49">
        <v>12392.77</v>
      </c>
      <c r="S1703" s="62">
        <v>43830</v>
      </c>
    </row>
    <row r="1704" spans="1:32" s="3" customFormat="1" ht="30" hidden="1" x14ac:dyDescent="0.25">
      <c r="A1704" s="191">
        <v>424</v>
      </c>
      <c r="B1704" s="57" t="s">
        <v>1124</v>
      </c>
      <c r="C1704" s="58">
        <v>1986</v>
      </c>
      <c r="D1704" s="40">
        <v>0</v>
      </c>
      <c r="E1704" s="59" t="s">
        <v>1514</v>
      </c>
      <c r="F1704" s="124" t="s">
        <v>51</v>
      </c>
      <c r="G1704" s="40">
        <v>3</v>
      </c>
      <c r="H1704" s="40">
        <v>3</v>
      </c>
      <c r="I1704" s="60">
        <v>1913.4</v>
      </c>
      <c r="J1704" s="60">
        <v>1772.9</v>
      </c>
      <c r="K1704" s="61">
        <v>127</v>
      </c>
      <c r="L1704" s="49">
        <v>7894467.46</v>
      </c>
      <c r="M1704" s="49">
        <v>0</v>
      </c>
      <c r="N1704" s="49">
        <f>ROUND(L1704*10%,2)</f>
        <v>789446.75</v>
      </c>
      <c r="O1704" s="49">
        <f t="shared" si="320"/>
        <v>355251.04</v>
      </c>
      <c r="P1704" s="49">
        <f t="shared" si="323"/>
        <v>6749769.6699999999</v>
      </c>
      <c r="Q1704" s="49">
        <f t="shared" si="324"/>
        <v>4452.8554684415358</v>
      </c>
      <c r="R1704" s="49">
        <v>12392.77</v>
      </c>
      <c r="S1704" s="62">
        <v>43830</v>
      </c>
    </row>
    <row r="1705" spans="1:32" s="3" customFormat="1" ht="30" hidden="1" x14ac:dyDescent="0.25">
      <c r="A1705" s="191">
        <v>425</v>
      </c>
      <c r="B1705" s="57" t="s">
        <v>1125</v>
      </c>
      <c r="C1705" s="58">
        <v>1987</v>
      </c>
      <c r="D1705" s="40">
        <v>0</v>
      </c>
      <c r="E1705" s="59" t="s">
        <v>1514</v>
      </c>
      <c r="F1705" s="124" t="s">
        <v>51</v>
      </c>
      <c r="G1705" s="40">
        <v>2</v>
      </c>
      <c r="H1705" s="40">
        <v>3</v>
      </c>
      <c r="I1705" s="60">
        <v>1244.5</v>
      </c>
      <c r="J1705" s="60">
        <v>1060.7</v>
      </c>
      <c r="K1705" s="61">
        <v>62</v>
      </c>
      <c r="L1705" s="49">
        <v>4723143.8099999996</v>
      </c>
      <c r="M1705" s="49">
        <v>0</v>
      </c>
      <c r="N1705" s="49">
        <v>0</v>
      </c>
      <c r="O1705" s="49">
        <f t="shared" si="320"/>
        <v>212541.47</v>
      </c>
      <c r="P1705" s="49">
        <f t="shared" si="323"/>
        <v>4510602.34</v>
      </c>
      <c r="Q1705" s="49">
        <f t="shared" si="324"/>
        <v>4452.855482228716</v>
      </c>
      <c r="R1705" s="49">
        <v>12392.77</v>
      </c>
      <c r="S1705" s="62">
        <v>43830</v>
      </c>
    </row>
    <row r="1706" spans="1:32" s="3" customFormat="1" ht="30" hidden="1" x14ac:dyDescent="0.25">
      <c r="A1706" s="191">
        <v>426</v>
      </c>
      <c r="B1706" s="57" t="s">
        <v>1126</v>
      </c>
      <c r="C1706" s="58">
        <v>1977</v>
      </c>
      <c r="D1706" s="40">
        <v>0</v>
      </c>
      <c r="E1706" s="59" t="s">
        <v>1514</v>
      </c>
      <c r="F1706" s="124" t="s">
        <v>51</v>
      </c>
      <c r="G1706" s="40">
        <v>2</v>
      </c>
      <c r="H1706" s="40">
        <v>2</v>
      </c>
      <c r="I1706" s="60">
        <v>550.70000000000005</v>
      </c>
      <c r="J1706" s="60">
        <v>508.1</v>
      </c>
      <c r="K1706" s="61">
        <v>25</v>
      </c>
      <c r="L1706" s="39">
        <v>3798572.98</v>
      </c>
      <c r="M1706" s="49">
        <v>0</v>
      </c>
      <c r="N1706" s="49">
        <v>0</v>
      </c>
      <c r="O1706" s="49">
        <f t="shared" si="320"/>
        <v>170935.78</v>
      </c>
      <c r="P1706" s="49">
        <f>ROUND(L1706-(M1706+N1706+O1706),2)</f>
        <v>3627637.2</v>
      </c>
      <c r="Q1706" s="49">
        <f t="shared" si="324"/>
        <v>7476.0342058649867</v>
      </c>
      <c r="R1706" s="49">
        <v>12392.77</v>
      </c>
      <c r="S1706" s="62">
        <v>43830</v>
      </c>
    </row>
    <row r="1707" spans="1:32" s="142" customFormat="1" hidden="1" x14ac:dyDescent="0.25">
      <c r="A1707" s="191">
        <v>427</v>
      </c>
      <c r="B1707" s="57" t="s">
        <v>1127</v>
      </c>
      <c r="C1707" s="58">
        <v>1987</v>
      </c>
      <c r="D1707" s="40">
        <v>0</v>
      </c>
      <c r="E1707" s="59" t="s">
        <v>1515</v>
      </c>
      <c r="F1707" s="124" t="s">
        <v>66</v>
      </c>
      <c r="G1707" s="40">
        <v>5</v>
      </c>
      <c r="H1707" s="40">
        <v>6</v>
      </c>
      <c r="I1707" s="60">
        <v>5577.5</v>
      </c>
      <c r="J1707" s="60">
        <v>5267.5</v>
      </c>
      <c r="K1707" s="61">
        <v>198</v>
      </c>
      <c r="L1707" s="49">
        <v>25990726.16</v>
      </c>
      <c r="M1707" s="49">
        <v>0</v>
      </c>
      <c r="N1707" s="49">
        <v>0</v>
      </c>
      <c r="O1707" s="49">
        <f t="shared" si="320"/>
        <v>1169582.68</v>
      </c>
      <c r="P1707" s="49">
        <f t="shared" ref="P1707:P1747" si="325">L1707-(M1707+N1707+O1707)</f>
        <v>24821143.48</v>
      </c>
      <c r="Q1707" s="49">
        <f t="shared" si="324"/>
        <v>4934.1672823920262</v>
      </c>
      <c r="R1707" s="49">
        <v>18763.55</v>
      </c>
      <c r="S1707" s="62">
        <v>43830</v>
      </c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</row>
    <row r="1708" spans="1:32" s="3" customFormat="1" hidden="1" x14ac:dyDescent="0.25">
      <c r="A1708" s="191">
        <v>428</v>
      </c>
      <c r="B1708" s="57" t="s">
        <v>228</v>
      </c>
      <c r="C1708" s="58">
        <v>1985</v>
      </c>
      <c r="D1708" s="40">
        <v>0</v>
      </c>
      <c r="E1708" s="59" t="s">
        <v>1514</v>
      </c>
      <c r="F1708" s="124" t="s">
        <v>28</v>
      </c>
      <c r="G1708" s="40">
        <v>6</v>
      </c>
      <c r="H1708" s="40">
        <v>7</v>
      </c>
      <c r="I1708" s="60">
        <v>7407.6</v>
      </c>
      <c r="J1708" s="60">
        <v>5892.8</v>
      </c>
      <c r="K1708" s="61">
        <v>338</v>
      </c>
      <c r="L1708" s="49">
        <v>9442008.6799999997</v>
      </c>
      <c r="M1708" s="49">
        <v>0</v>
      </c>
      <c r="N1708" s="49">
        <v>0</v>
      </c>
      <c r="O1708" s="49">
        <f t="shared" si="320"/>
        <v>424890.39</v>
      </c>
      <c r="P1708" s="49">
        <f t="shared" si="325"/>
        <v>9017118.2899999991</v>
      </c>
      <c r="Q1708" s="49">
        <f t="shared" si="324"/>
        <v>1602.2957982622861</v>
      </c>
      <c r="R1708" s="49">
        <v>20723.82</v>
      </c>
      <c r="S1708" s="62">
        <v>43830</v>
      </c>
    </row>
    <row r="1709" spans="1:32" s="210" customFormat="1" hidden="1" x14ac:dyDescent="0.25">
      <c r="A1709" s="191">
        <v>429</v>
      </c>
      <c r="B1709" s="57" t="s">
        <v>1524</v>
      </c>
      <c r="C1709" s="93">
        <v>2000</v>
      </c>
      <c r="D1709" s="41">
        <v>0</v>
      </c>
      <c r="E1709" s="59" t="s">
        <v>1514</v>
      </c>
      <c r="F1709" s="124" t="s">
        <v>28</v>
      </c>
      <c r="G1709" s="41">
        <v>5</v>
      </c>
      <c r="H1709" s="41">
        <v>7</v>
      </c>
      <c r="I1709" s="94">
        <v>10823</v>
      </c>
      <c r="J1709" s="94">
        <v>7241</v>
      </c>
      <c r="K1709" s="95">
        <v>222</v>
      </c>
      <c r="L1709" s="96">
        <v>9177557.4399999995</v>
      </c>
      <c r="M1709" s="96">
        <v>0</v>
      </c>
      <c r="N1709" s="96">
        <v>0</v>
      </c>
      <c r="O1709" s="49">
        <f t="shared" si="320"/>
        <v>412990.08</v>
      </c>
      <c r="P1709" s="49">
        <f t="shared" si="325"/>
        <v>8764567.3599999994</v>
      </c>
      <c r="Q1709" s="49">
        <f t="shared" si="324"/>
        <v>1267.4433697003176</v>
      </c>
      <c r="R1709" s="96">
        <v>17192.509999999998</v>
      </c>
      <c r="S1709" s="62">
        <v>43830</v>
      </c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</row>
    <row r="1710" spans="1:32" s="3" customFormat="1" hidden="1" x14ac:dyDescent="0.25">
      <c r="A1710" s="191">
        <v>430</v>
      </c>
      <c r="B1710" s="57" t="s">
        <v>1128</v>
      </c>
      <c r="C1710" s="58">
        <v>1983</v>
      </c>
      <c r="D1710" s="40">
        <v>0</v>
      </c>
      <c r="E1710" s="59" t="s">
        <v>1514</v>
      </c>
      <c r="F1710" s="124" t="s">
        <v>28</v>
      </c>
      <c r="G1710" s="40">
        <v>2</v>
      </c>
      <c r="H1710" s="40">
        <v>2</v>
      </c>
      <c r="I1710" s="60">
        <v>598.4</v>
      </c>
      <c r="J1710" s="60">
        <v>555.6</v>
      </c>
      <c r="K1710" s="61">
        <v>36</v>
      </c>
      <c r="L1710" s="49">
        <v>2532123.11</v>
      </c>
      <c r="M1710" s="49">
        <v>0</v>
      </c>
      <c r="N1710" s="49">
        <v>0</v>
      </c>
      <c r="O1710" s="49">
        <f t="shared" si="320"/>
        <v>113945.54</v>
      </c>
      <c r="P1710" s="49">
        <f t="shared" si="325"/>
        <v>2418177.5699999998</v>
      </c>
      <c r="Q1710" s="49">
        <f t="shared" si="324"/>
        <v>4557.4570014398842</v>
      </c>
      <c r="R1710" s="49">
        <v>17192.509999999998</v>
      </c>
      <c r="S1710" s="62">
        <v>43830</v>
      </c>
    </row>
    <row r="1711" spans="1:32" s="3" customFormat="1" hidden="1" x14ac:dyDescent="0.25">
      <c r="A1711" s="191">
        <v>431</v>
      </c>
      <c r="B1711" s="57" t="s">
        <v>1129</v>
      </c>
      <c r="C1711" s="58">
        <v>1983</v>
      </c>
      <c r="D1711" s="40">
        <v>0</v>
      </c>
      <c r="E1711" s="59" t="s">
        <v>1514</v>
      </c>
      <c r="F1711" s="124" t="s">
        <v>28</v>
      </c>
      <c r="G1711" s="40">
        <v>2</v>
      </c>
      <c r="H1711" s="40">
        <v>2</v>
      </c>
      <c r="I1711" s="60">
        <v>598.4</v>
      </c>
      <c r="J1711" s="60">
        <v>566.1</v>
      </c>
      <c r="K1711" s="61">
        <v>41</v>
      </c>
      <c r="L1711" s="49">
        <v>2579976.4</v>
      </c>
      <c r="M1711" s="49">
        <v>0</v>
      </c>
      <c r="N1711" s="49">
        <v>0</v>
      </c>
      <c r="O1711" s="49">
        <f t="shared" si="320"/>
        <v>116098.94</v>
      </c>
      <c r="P1711" s="49">
        <f t="shared" si="325"/>
        <v>2463877.46</v>
      </c>
      <c r="Q1711" s="49">
        <f t="shared" si="324"/>
        <v>4557.4569863981624</v>
      </c>
      <c r="R1711" s="49">
        <v>17192.509999999998</v>
      </c>
      <c r="S1711" s="62">
        <v>43830</v>
      </c>
    </row>
    <row r="1712" spans="1:32" s="3" customFormat="1" ht="30" hidden="1" x14ac:dyDescent="0.25">
      <c r="A1712" s="191">
        <v>432</v>
      </c>
      <c r="B1712" s="57" t="s">
        <v>1130</v>
      </c>
      <c r="C1712" s="58">
        <v>1985</v>
      </c>
      <c r="D1712" s="40">
        <v>0</v>
      </c>
      <c r="E1712" s="59" t="s">
        <v>1514</v>
      </c>
      <c r="F1712" s="124" t="s">
        <v>51</v>
      </c>
      <c r="G1712" s="40">
        <v>2</v>
      </c>
      <c r="H1712" s="40">
        <v>3</v>
      </c>
      <c r="I1712" s="60">
        <v>1210.5999999999999</v>
      </c>
      <c r="J1712" s="60">
        <v>1061</v>
      </c>
      <c r="K1712" s="61">
        <v>51</v>
      </c>
      <c r="L1712" s="49">
        <v>4724479.66</v>
      </c>
      <c r="M1712" s="49">
        <v>0</v>
      </c>
      <c r="N1712" s="49">
        <v>0</v>
      </c>
      <c r="O1712" s="49">
        <f t="shared" si="320"/>
        <v>212601.58</v>
      </c>
      <c r="P1712" s="49">
        <f t="shared" si="325"/>
        <v>4511878.08</v>
      </c>
      <c r="Q1712" s="49">
        <f t="shared" si="324"/>
        <v>4452.8554759660701</v>
      </c>
      <c r="R1712" s="49">
        <v>12392.77</v>
      </c>
      <c r="S1712" s="62">
        <v>43830</v>
      </c>
    </row>
    <row r="1713" spans="1:19" s="3" customFormat="1" ht="30" hidden="1" x14ac:dyDescent="0.25">
      <c r="A1713" s="191">
        <v>433</v>
      </c>
      <c r="B1713" s="57" t="s">
        <v>1131</v>
      </c>
      <c r="C1713" s="58">
        <v>1987</v>
      </c>
      <c r="D1713" s="40">
        <v>0</v>
      </c>
      <c r="E1713" s="59" t="s">
        <v>1514</v>
      </c>
      <c r="F1713" s="124" t="s">
        <v>51</v>
      </c>
      <c r="G1713" s="40">
        <v>2</v>
      </c>
      <c r="H1713" s="40">
        <v>3</v>
      </c>
      <c r="I1713" s="60">
        <v>1039.0999999999999</v>
      </c>
      <c r="J1713" s="60">
        <v>965.6</v>
      </c>
      <c r="K1713" s="61">
        <v>47</v>
      </c>
      <c r="L1713" s="49">
        <v>4299677.24</v>
      </c>
      <c r="M1713" s="49">
        <v>0</v>
      </c>
      <c r="N1713" s="49">
        <f>ROUND(L1713*10%,2)</f>
        <v>429967.72</v>
      </c>
      <c r="O1713" s="49">
        <f t="shared" si="320"/>
        <v>193485.48</v>
      </c>
      <c r="P1713" s="49">
        <f t="shared" si="325"/>
        <v>3676224.04</v>
      </c>
      <c r="Q1713" s="49">
        <f t="shared" si="324"/>
        <v>4452.8554681027344</v>
      </c>
      <c r="R1713" s="49">
        <v>12392.77</v>
      </c>
      <c r="S1713" s="62">
        <v>43830</v>
      </c>
    </row>
    <row r="1714" spans="1:19" s="3" customFormat="1" ht="30" hidden="1" x14ac:dyDescent="0.25">
      <c r="A1714" s="191">
        <v>434</v>
      </c>
      <c r="B1714" s="57" t="s">
        <v>1132</v>
      </c>
      <c r="C1714" s="58">
        <v>1989</v>
      </c>
      <c r="D1714" s="40">
        <v>0</v>
      </c>
      <c r="E1714" s="59" t="s">
        <v>1514</v>
      </c>
      <c r="F1714" s="124" t="s">
        <v>51</v>
      </c>
      <c r="G1714" s="40">
        <v>2</v>
      </c>
      <c r="H1714" s="40">
        <v>3</v>
      </c>
      <c r="I1714" s="60">
        <v>1329.9</v>
      </c>
      <c r="J1714" s="60">
        <v>1164.7</v>
      </c>
      <c r="K1714" s="61">
        <v>52</v>
      </c>
      <c r="L1714" s="49">
        <v>5186240.75</v>
      </c>
      <c r="M1714" s="49">
        <v>0</v>
      </c>
      <c r="N1714" s="49">
        <v>0</v>
      </c>
      <c r="O1714" s="49">
        <f t="shared" si="320"/>
        <v>233380.83</v>
      </c>
      <c r="P1714" s="49">
        <f t="shared" si="325"/>
        <v>4952859.92</v>
      </c>
      <c r="Q1714" s="49">
        <f t="shared" si="324"/>
        <v>4452.8554563406888</v>
      </c>
      <c r="R1714" s="49">
        <v>12392.77</v>
      </c>
      <c r="S1714" s="62">
        <v>43830</v>
      </c>
    </row>
    <row r="1715" spans="1:19" s="3" customFormat="1" ht="30" hidden="1" x14ac:dyDescent="0.25">
      <c r="A1715" s="191">
        <v>435</v>
      </c>
      <c r="B1715" s="92" t="s">
        <v>788</v>
      </c>
      <c r="C1715" s="93">
        <v>1988</v>
      </c>
      <c r="D1715" s="41">
        <v>0</v>
      </c>
      <c r="E1715" s="59" t="s">
        <v>1514</v>
      </c>
      <c r="F1715" s="124" t="s">
        <v>51</v>
      </c>
      <c r="G1715" s="41">
        <v>2</v>
      </c>
      <c r="H1715" s="41">
        <v>3</v>
      </c>
      <c r="I1715" s="94">
        <v>1134.5</v>
      </c>
      <c r="J1715" s="94">
        <v>970.7</v>
      </c>
      <c r="K1715" s="95">
        <v>48</v>
      </c>
      <c r="L1715" s="96">
        <v>5904852.8399999999</v>
      </c>
      <c r="M1715" s="49">
        <v>0</v>
      </c>
      <c r="N1715" s="49">
        <f>ROUND(L1715*10%,2)</f>
        <v>590485.28</v>
      </c>
      <c r="O1715" s="49">
        <f t="shared" si="320"/>
        <v>265718.38</v>
      </c>
      <c r="P1715" s="49">
        <f t="shared" si="325"/>
        <v>5048649.18</v>
      </c>
      <c r="Q1715" s="49">
        <f t="shared" si="324"/>
        <v>6083.0872978263105</v>
      </c>
      <c r="R1715" s="49">
        <v>12392.77</v>
      </c>
      <c r="S1715" s="62">
        <v>43830</v>
      </c>
    </row>
    <row r="1716" spans="1:19" s="3" customFormat="1" ht="30" hidden="1" x14ac:dyDescent="0.25">
      <c r="A1716" s="191">
        <v>436</v>
      </c>
      <c r="B1716" s="57" t="s">
        <v>1133</v>
      </c>
      <c r="C1716" s="58">
        <v>1985</v>
      </c>
      <c r="D1716" s="40">
        <v>0</v>
      </c>
      <c r="E1716" s="59" t="s">
        <v>1514</v>
      </c>
      <c r="F1716" s="124" t="s">
        <v>51</v>
      </c>
      <c r="G1716" s="40">
        <v>2</v>
      </c>
      <c r="H1716" s="40">
        <v>3</v>
      </c>
      <c r="I1716" s="60">
        <v>833.5</v>
      </c>
      <c r="J1716" s="60">
        <v>744.4</v>
      </c>
      <c r="K1716" s="61">
        <v>28</v>
      </c>
      <c r="L1716" s="49">
        <v>3314705.61</v>
      </c>
      <c r="M1716" s="49">
        <v>0</v>
      </c>
      <c r="N1716" s="49">
        <f>ROUND(L1716*10%,2)</f>
        <v>331470.56</v>
      </c>
      <c r="O1716" s="49">
        <f t="shared" si="320"/>
        <v>149161.75</v>
      </c>
      <c r="P1716" s="49">
        <f t="shared" si="325"/>
        <v>2834073.3</v>
      </c>
      <c r="Q1716" s="49">
        <f t="shared" si="324"/>
        <v>4452.8554674905963</v>
      </c>
      <c r="R1716" s="49">
        <v>12392.77</v>
      </c>
      <c r="S1716" s="62">
        <v>43830</v>
      </c>
    </row>
    <row r="1717" spans="1:19" s="3" customFormat="1" ht="30" hidden="1" x14ac:dyDescent="0.25">
      <c r="A1717" s="191">
        <v>437</v>
      </c>
      <c r="B1717" s="57" t="s">
        <v>389</v>
      </c>
      <c r="C1717" s="58">
        <v>1987</v>
      </c>
      <c r="D1717" s="40">
        <v>0</v>
      </c>
      <c r="E1717" s="59" t="s">
        <v>1514</v>
      </c>
      <c r="F1717" s="124" t="s">
        <v>51</v>
      </c>
      <c r="G1717" s="40">
        <v>2</v>
      </c>
      <c r="H1717" s="40">
        <v>3</v>
      </c>
      <c r="I1717" s="60">
        <v>835.6</v>
      </c>
      <c r="J1717" s="60">
        <v>742.6</v>
      </c>
      <c r="K1717" s="61">
        <v>37</v>
      </c>
      <c r="L1717" s="49">
        <v>3306690.47</v>
      </c>
      <c r="M1717" s="49">
        <v>0</v>
      </c>
      <c r="N1717" s="49">
        <f>ROUND(L1717*10%,2)</f>
        <v>330669.05</v>
      </c>
      <c r="O1717" s="49">
        <f t="shared" si="320"/>
        <v>148801.07</v>
      </c>
      <c r="P1717" s="49">
        <f t="shared" si="325"/>
        <v>2827220.35</v>
      </c>
      <c r="Q1717" s="49">
        <f t="shared" si="324"/>
        <v>4452.8554672771343</v>
      </c>
      <c r="R1717" s="49">
        <v>12392.77</v>
      </c>
      <c r="S1717" s="62">
        <v>43830</v>
      </c>
    </row>
    <row r="1718" spans="1:19" s="3" customFormat="1" ht="30" hidden="1" x14ac:dyDescent="0.25">
      <c r="A1718" s="191">
        <v>438</v>
      </c>
      <c r="B1718" s="57" t="s">
        <v>1134</v>
      </c>
      <c r="C1718" s="58">
        <v>1988</v>
      </c>
      <c r="D1718" s="40">
        <v>0</v>
      </c>
      <c r="E1718" s="59" t="s">
        <v>1514</v>
      </c>
      <c r="F1718" s="124" t="s">
        <v>51</v>
      </c>
      <c r="G1718" s="40">
        <v>2</v>
      </c>
      <c r="H1718" s="40">
        <v>3</v>
      </c>
      <c r="I1718" s="60">
        <v>1315.6</v>
      </c>
      <c r="J1718" s="60">
        <v>1169.5</v>
      </c>
      <c r="K1718" s="61">
        <v>51</v>
      </c>
      <c r="L1718" s="49">
        <v>5207614.46</v>
      </c>
      <c r="M1718" s="49">
        <v>0</v>
      </c>
      <c r="N1718" s="49">
        <f>ROUND(L1718*10%,2)</f>
        <v>520761.45</v>
      </c>
      <c r="O1718" s="49">
        <f t="shared" si="320"/>
        <v>234342.65</v>
      </c>
      <c r="P1718" s="49">
        <f t="shared" si="325"/>
        <v>4452510.3600000003</v>
      </c>
      <c r="Q1718" s="49">
        <f t="shared" si="324"/>
        <v>4452.8554595981186</v>
      </c>
      <c r="R1718" s="49">
        <v>12392.77</v>
      </c>
      <c r="S1718" s="62">
        <v>43830</v>
      </c>
    </row>
    <row r="1719" spans="1:19" s="3" customFormat="1" ht="30" hidden="1" x14ac:dyDescent="0.25">
      <c r="A1719" s="191">
        <v>439</v>
      </c>
      <c r="B1719" s="57" t="s">
        <v>1135</v>
      </c>
      <c r="C1719" s="58">
        <v>1986</v>
      </c>
      <c r="D1719" s="40">
        <v>0</v>
      </c>
      <c r="E1719" s="59" t="s">
        <v>1514</v>
      </c>
      <c r="F1719" s="124" t="s">
        <v>51</v>
      </c>
      <c r="G1719" s="40">
        <v>2</v>
      </c>
      <c r="H1719" s="40">
        <v>3</v>
      </c>
      <c r="I1719" s="60">
        <v>1162</v>
      </c>
      <c r="J1719" s="60">
        <v>936</v>
      </c>
      <c r="K1719" s="61">
        <v>53</v>
      </c>
      <c r="L1719" s="49">
        <v>4167872.71</v>
      </c>
      <c r="M1719" s="49">
        <v>0</v>
      </c>
      <c r="N1719" s="49">
        <f>ROUND(L1719*10%,2)</f>
        <v>416787.27</v>
      </c>
      <c r="O1719" s="49">
        <f t="shared" si="320"/>
        <v>187554.27</v>
      </c>
      <c r="P1719" s="49">
        <f t="shared" si="325"/>
        <v>3563531.17</v>
      </c>
      <c r="Q1719" s="49">
        <f t="shared" si="324"/>
        <v>4452.8554594017096</v>
      </c>
      <c r="R1719" s="49">
        <v>12392.77</v>
      </c>
      <c r="S1719" s="62">
        <v>43830</v>
      </c>
    </row>
    <row r="1720" spans="1:19" s="3" customFormat="1" ht="30" hidden="1" x14ac:dyDescent="0.25">
      <c r="A1720" s="191">
        <v>440</v>
      </c>
      <c r="B1720" s="57" t="s">
        <v>1136</v>
      </c>
      <c r="C1720" s="58">
        <v>1988</v>
      </c>
      <c r="D1720" s="40">
        <v>0</v>
      </c>
      <c r="E1720" s="59" t="s">
        <v>1514</v>
      </c>
      <c r="F1720" s="124" t="s">
        <v>51</v>
      </c>
      <c r="G1720" s="40">
        <v>2</v>
      </c>
      <c r="H1720" s="40">
        <v>3</v>
      </c>
      <c r="I1720" s="60">
        <v>1441.8</v>
      </c>
      <c r="J1720" s="60">
        <v>1254.0999999999999</v>
      </c>
      <c r="K1720" s="61">
        <v>59</v>
      </c>
      <c r="L1720" s="49">
        <v>5584326.04</v>
      </c>
      <c r="M1720" s="49">
        <v>0</v>
      </c>
      <c r="N1720" s="49">
        <v>0</v>
      </c>
      <c r="O1720" s="49">
        <f t="shared" si="320"/>
        <v>251294.67</v>
      </c>
      <c r="P1720" s="49">
        <f t="shared" si="325"/>
        <v>5333031.37</v>
      </c>
      <c r="Q1720" s="49">
        <f t="shared" si="324"/>
        <v>4452.8554660712862</v>
      </c>
      <c r="R1720" s="49">
        <v>12392.77</v>
      </c>
      <c r="S1720" s="62">
        <v>43830</v>
      </c>
    </row>
    <row r="1721" spans="1:19" s="3" customFormat="1" ht="30" hidden="1" x14ac:dyDescent="0.25">
      <c r="A1721" s="191">
        <v>441</v>
      </c>
      <c r="B1721" s="57" t="s">
        <v>1137</v>
      </c>
      <c r="C1721" s="58">
        <v>1987</v>
      </c>
      <c r="D1721" s="40">
        <v>0</v>
      </c>
      <c r="E1721" s="59" t="s">
        <v>1514</v>
      </c>
      <c r="F1721" s="124" t="s">
        <v>51</v>
      </c>
      <c r="G1721" s="40">
        <v>2</v>
      </c>
      <c r="H1721" s="40">
        <v>2</v>
      </c>
      <c r="I1721" s="60">
        <v>826.9</v>
      </c>
      <c r="J1721" s="60">
        <v>772.3</v>
      </c>
      <c r="K1721" s="61">
        <v>41</v>
      </c>
      <c r="L1721" s="49">
        <v>3438940.27</v>
      </c>
      <c r="M1721" s="49">
        <v>0</v>
      </c>
      <c r="N1721" s="49">
        <v>0</v>
      </c>
      <c r="O1721" s="49">
        <f t="shared" si="320"/>
        <v>154752.31</v>
      </c>
      <c r="P1721" s="49">
        <f t="shared" si="325"/>
        <v>3284187.96</v>
      </c>
      <c r="Q1721" s="49">
        <f t="shared" ref="Q1721:Q1747" si="326">L1721/J1721</f>
        <v>4452.8554577236828</v>
      </c>
      <c r="R1721" s="49">
        <v>12392.77</v>
      </c>
      <c r="S1721" s="62">
        <v>43830</v>
      </c>
    </row>
    <row r="1722" spans="1:19" s="3" customFormat="1" ht="30" hidden="1" x14ac:dyDescent="0.25">
      <c r="A1722" s="191">
        <v>442</v>
      </c>
      <c r="B1722" s="57" t="s">
        <v>858</v>
      </c>
      <c r="C1722" s="58">
        <v>1986</v>
      </c>
      <c r="D1722" s="40">
        <v>0</v>
      </c>
      <c r="E1722" s="59" t="s">
        <v>1514</v>
      </c>
      <c r="F1722" s="124" t="s">
        <v>51</v>
      </c>
      <c r="G1722" s="40">
        <v>2</v>
      </c>
      <c r="H1722" s="40">
        <v>3</v>
      </c>
      <c r="I1722" s="60">
        <v>1157.2</v>
      </c>
      <c r="J1722" s="60">
        <v>964.4</v>
      </c>
      <c r="K1722" s="61">
        <v>60</v>
      </c>
      <c r="L1722" s="49">
        <v>4294333.8</v>
      </c>
      <c r="M1722" s="49">
        <v>0</v>
      </c>
      <c r="N1722" s="49">
        <f>ROUND(L1722*10%,2)</f>
        <v>429433.38</v>
      </c>
      <c r="O1722" s="49">
        <f t="shared" si="320"/>
        <v>193245.02</v>
      </c>
      <c r="P1722" s="49">
        <f t="shared" si="325"/>
        <v>3671655.4</v>
      </c>
      <c r="Q1722" s="49">
        <f t="shared" si="326"/>
        <v>4452.8554541683943</v>
      </c>
      <c r="R1722" s="49">
        <v>12392.77</v>
      </c>
      <c r="S1722" s="62">
        <v>43830</v>
      </c>
    </row>
    <row r="1723" spans="1:19" s="3" customFormat="1" ht="30" hidden="1" x14ac:dyDescent="0.25">
      <c r="A1723" s="191">
        <v>443</v>
      </c>
      <c r="B1723" s="57" t="s">
        <v>1138</v>
      </c>
      <c r="C1723" s="58">
        <v>1987</v>
      </c>
      <c r="D1723" s="40">
        <v>0</v>
      </c>
      <c r="E1723" s="59" t="s">
        <v>1514</v>
      </c>
      <c r="F1723" s="124" t="s">
        <v>51</v>
      </c>
      <c r="G1723" s="40">
        <v>2</v>
      </c>
      <c r="H1723" s="40">
        <v>3</v>
      </c>
      <c r="I1723" s="60">
        <v>830.7</v>
      </c>
      <c r="J1723" s="60">
        <v>740.5</v>
      </c>
      <c r="K1723" s="61">
        <v>47</v>
      </c>
      <c r="L1723" s="49">
        <v>3297339.48</v>
      </c>
      <c r="M1723" s="49">
        <v>0</v>
      </c>
      <c r="N1723" s="49">
        <v>0</v>
      </c>
      <c r="O1723" s="49">
        <f t="shared" si="320"/>
        <v>148380.28</v>
      </c>
      <c r="P1723" s="49">
        <f t="shared" si="325"/>
        <v>3148959.2</v>
      </c>
      <c r="Q1723" s="49">
        <f t="shared" si="326"/>
        <v>4452.8554760297093</v>
      </c>
      <c r="R1723" s="49">
        <v>12392.77</v>
      </c>
      <c r="S1723" s="62">
        <v>43830</v>
      </c>
    </row>
    <row r="1724" spans="1:19" s="3" customFormat="1" ht="30" hidden="1" x14ac:dyDescent="0.25">
      <c r="A1724" s="191">
        <v>444</v>
      </c>
      <c r="B1724" s="57" t="s">
        <v>1139</v>
      </c>
      <c r="C1724" s="58">
        <v>1987</v>
      </c>
      <c r="D1724" s="40">
        <v>0</v>
      </c>
      <c r="E1724" s="59" t="s">
        <v>1514</v>
      </c>
      <c r="F1724" s="124" t="s">
        <v>51</v>
      </c>
      <c r="G1724" s="40">
        <v>2</v>
      </c>
      <c r="H1724" s="40">
        <v>4</v>
      </c>
      <c r="I1724" s="60">
        <v>281</v>
      </c>
      <c r="J1724" s="60">
        <v>236.7</v>
      </c>
      <c r="K1724" s="61">
        <v>12</v>
      </c>
      <c r="L1724" s="49">
        <v>1053990.8799999999</v>
      </c>
      <c r="M1724" s="49">
        <v>0</v>
      </c>
      <c r="N1724" s="49">
        <f>ROUND(L1724*10%,2)</f>
        <v>105399.09</v>
      </c>
      <c r="O1724" s="49">
        <f t="shared" si="320"/>
        <v>47429.59</v>
      </c>
      <c r="P1724" s="49">
        <f t="shared" si="325"/>
        <v>901162.2</v>
      </c>
      <c r="Q1724" s="49">
        <f t="shared" si="326"/>
        <v>4452.8554288128435</v>
      </c>
      <c r="R1724" s="49">
        <v>12392.77</v>
      </c>
      <c r="S1724" s="62">
        <v>43830</v>
      </c>
    </row>
    <row r="1725" spans="1:19" s="3" customFormat="1" ht="30" hidden="1" x14ac:dyDescent="0.25">
      <c r="A1725" s="191">
        <v>445</v>
      </c>
      <c r="B1725" s="57" t="s">
        <v>1140</v>
      </c>
      <c r="C1725" s="58">
        <v>1989</v>
      </c>
      <c r="D1725" s="40">
        <v>0</v>
      </c>
      <c r="E1725" s="59" t="s">
        <v>1514</v>
      </c>
      <c r="F1725" s="124" t="s">
        <v>51</v>
      </c>
      <c r="G1725" s="40">
        <v>2</v>
      </c>
      <c r="H1725" s="40">
        <v>3</v>
      </c>
      <c r="I1725" s="60">
        <v>1303.3</v>
      </c>
      <c r="J1725" s="60">
        <v>1115.9000000000001</v>
      </c>
      <c r="K1725" s="61">
        <v>48</v>
      </c>
      <c r="L1725" s="49">
        <v>8996273.3100000005</v>
      </c>
      <c r="M1725" s="49">
        <v>0</v>
      </c>
      <c r="N1725" s="49">
        <v>0</v>
      </c>
      <c r="O1725" s="49">
        <f t="shared" si="320"/>
        <v>404832.3</v>
      </c>
      <c r="P1725" s="49">
        <f t="shared" si="325"/>
        <v>8591441.0099999998</v>
      </c>
      <c r="Q1725" s="49">
        <f t="shared" si="326"/>
        <v>8061.8991934761179</v>
      </c>
      <c r="R1725" s="49">
        <v>12392.77</v>
      </c>
      <c r="S1725" s="62">
        <v>43830</v>
      </c>
    </row>
    <row r="1726" spans="1:19" s="3" customFormat="1" ht="30" hidden="1" x14ac:dyDescent="0.25">
      <c r="A1726" s="191">
        <v>446</v>
      </c>
      <c r="B1726" s="57" t="s">
        <v>1141</v>
      </c>
      <c r="C1726" s="58">
        <v>1988</v>
      </c>
      <c r="D1726" s="40">
        <v>0</v>
      </c>
      <c r="E1726" s="59" t="s">
        <v>1514</v>
      </c>
      <c r="F1726" s="124" t="s">
        <v>51</v>
      </c>
      <c r="G1726" s="40">
        <v>2</v>
      </c>
      <c r="H1726" s="40">
        <v>3</v>
      </c>
      <c r="I1726" s="60">
        <v>1306.0999999999999</v>
      </c>
      <c r="J1726" s="60">
        <v>1158.5</v>
      </c>
      <c r="K1726" s="61">
        <v>45</v>
      </c>
      <c r="L1726" s="49">
        <v>7017602.6699999999</v>
      </c>
      <c r="M1726" s="49">
        <v>0</v>
      </c>
      <c r="N1726" s="49">
        <v>0</v>
      </c>
      <c r="O1726" s="49">
        <f t="shared" si="320"/>
        <v>315792.12</v>
      </c>
      <c r="P1726" s="49">
        <f t="shared" si="325"/>
        <v>6701810.5499999998</v>
      </c>
      <c r="Q1726" s="49">
        <f t="shared" si="326"/>
        <v>6057.4904359085021</v>
      </c>
      <c r="R1726" s="49">
        <v>12392.77</v>
      </c>
      <c r="S1726" s="62">
        <v>43830</v>
      </c>
    </row>
    <row r="1727" spans="1:19" s="3" customFormat="1" ht="30" hidden="1" x14ac:dyDescent="0.25">
      <c r="A1727" s="191">
        <v>447</v>
      </c>
      <c r="B1727" s="57" t="s">
        <v>1142</v>
      </c>
      <c r="C1727" s="58">
        <v>1985</v>
      </c>
      <c r="D1727" s="40">
        <v>0</v>
      </c>
      <c r="E1727" s="59" t="s">
        <v>1514</v>
      </c>
      <c r="F1727" s="124" t="s">
        <v>51</v>
      </c>
      <c r="G1727" s="40">
        <v>2</v>
      </c>
      <c r="H1727" s="40">
        <v>3</v>
      </c>
      <c r="I1727" s="60">
        <v>842.9</v>
      </c>
      <c r="J1727" s="60">
        <v>749.2</v>
      </c>
      <c r="K1727" s="61">
        <v>23</v>
      </c>
      <c r="L1727" s="49">
        <v>2783318.31</v>
      </c>
      <c r="M1727" s="49">
        <v>0</v>
      </c>
      <c r="N1727" s="49">
        <f>ROUND(L1727*10%,2)</f>
        <v>278331.83</v>
      </c>
      <c r="O1727" s="49">
        <f t="shared" si="320"/>
        <v>125249.32</v>
      </c>
      <c r="P1727" s="49">
        <f t="shared" si="325"/>
        <v>2379737.16</v>
      </c>
      <c r="Q1727" s="49">
        <f t="shared" si="326"/>
        <v>3715.0538040576612</v>
      </c>
      <c r="R1727" s="49">
        <v>12392.77</v>
      </c>
      <c r="S1727" s="62">
        <v>43830</v>
      </c>
    </row>
    <row r="1728" spans="1:19" s="3" customFormat="1" ht="30" hidden="1" x14ac:dyDescent="0.25">
      <c r="A1728" s="191">
        <v>448</v>
      </c>
      <c r="B1728" s="57" t="s">
        <v>1143</v>
      </c>
      <c r="C1728" s="58">
        <v>1986</v>
      </c>
      <c r="D1728" s="40">
        <v>0</v>
      </c>
      <c r="E1728" s="59" t="s">
        <v>1514</v>
      </c>
      <c r="F1728" s="124" t="s">
        <v>51</v>
      </c>
      <c r="G1728" s="40">
        <v>2</v>
      </c>
      <c r="H1728" s="40">
        <v>2</v>
      </c>
      <c r="I1728" s="60">
        <v>549.79999999999995</v>
      </c>
      <c r="J1728" s="60">
        <v>490</v>
      </c>
      <c r="K1728" s="61">
        <v>24</v>
      </c>
      <c r="L1728" s="49">
        <v>2181899.17</v>
      </c>
      <c r="M1728" s="49">
        <v>0</v>
      </c>
      <c r="N1728" s="49">
        <v>0</v>
      </c>
      <c r="O1728" s="49">
        <f t="shared" si="320"/>
        <v>98185.46</v>
      </c>
      <c r="P1728" s="49">
        <f t="shared" si="325"/>
        <v>2083713.71</v>
      </c>
      <c r="Q1728" s="49">
        <f t="shared" si="326"/>
        <v>4452.8554489795915</v>
      </c>
      <c r="R1728" s="49">
        <v>12392.77</v>
      </c>
      <c r="S1728" s="62">
        <v>43830</v>
      </c>
    </row>
    <row r="1729" spans="1:19" s="3" customFormat="1" ht="30" hidden="1" x14ac:dyDescent="0.25">
      <c r="A1729" s="191">
        <v>449</v>
      </c>
      <c r="B1729" s="57" t="s">
        <v>1144</v>
      </c>
      <c r="C1729" s="58">
        <v>1989</v>
      </c>
      <c r="D1729" s="40">
        <v>0</v>
      </c>
      <c r="E1729" s="59" t="s">
        <v>1514</v>
      </c>
      <c r="F1729" s="124" t="s">
        <v>51</v>
      </c>
      <c r="G1729" s="40">
        <v>2</v>
      </c>
      <c r="H1729" s="40">
        <v>3</v>
      </c>
      <c r="I1729" s="60">
        <v>1133.3</v>
      </c>
      <c r="J1729" s="60">
        <v>941.1</v>
      </c>
      <c r="K1729" s="61">
        <v>59</v>
      </c>
      <c r="L1729" s="49">
        <v>4190582.28</v>
      </c>
      <c r="M1729" s="49">
        <v>0</v>
      </c>
      <c r="N1729" s="49">
        <v>0</v>
      </c>
      <c r="O1729" s="49">
        <f t="shared" si="320"/>
        <v>188576.2</v>
      </c>
      <c r="P1729" s="49">
        <f t="shared" si="325"/>
        <v>4002006.0799999996</v>
      </c>
      <c r="Q1729" s="49">
        <f t="shared" si="326"/>
        <v>4452.8554670066942</v>
      </c>
      <c r="R1729" s="49">
        <v>12392.77</v>
      </c>
      <c r="S1729" s="62">
        <v>43830</v>
      </c>
    </row>
    <row r="1730" spans="1:19" s="3" customFormat="1" ht="30" hidden="1" x14ac:dyDescent="0.25">
      <c r="A1730" s="191">
        <v>450</v>
      </c>
      <c r="B1730" s="57" t="s">
        <v>1145</v>
      </c>
      <c r="C1730" s="58">
        <v>1989</v>
      </c>
      <c r="D1730" s="40">
        <v>0</v>
      </c>
      <c r="E1730" s="59" t="s">
        <v>1514</v>
      </c>
      <c r="F1730" s="124" t="s">
        <v>51</v>
      </c>
      <c r="G1730" s="40">
        <v>2</v>
      </c>
      <c r="H1730" s="40">
        <v>3</v>
      </c>
      <c r="I1730" s="60">
        <v>1126.7</v>
      </c>
      <c r="J1730" s="60">
        <v>990.8</v>
      </c>
      <c r="K1730" s="61">
        <v>47</v>
      </c>
      <c r="L1730" s="49">
        <v>5994295</v>
      </c>
      <c r="M1730" s="49">
        <v>0</v>
      </c>
      <c r="N1730" s="49">
        <v>0</v>
      </c>
      <c r="O1730" s="49">
        <f t="shared" si="320"/>
        <v>269743.28000000003</v>
      </c>
      <c r="P1730" s="49">
        <f t="shared" si="325"/>
        <v>5724551.7199999997</v>
      </c>
      <c r="Q1730" s="49">
        <f t="shared" si="326"/>
        <v>6049.954582155834</v>
      </c>
      <c r="R1730" s="49">
        <v>12392.77</v>
      </c>
      <c r="S1730" s="62">
        <v>43830</v>
      </c>
    </row>
    <row r="1731" spans="1:19" s="3" customFormat="1" ht="30" hidden="1" x14ac:dyDescent="0.25">
      <c r="A1731" s="191">
        <v>451</v>
      </c>
      <c r="B1731" s="57" t="s">
        <v>1146</v>
      </c>
      <c r="C1731" s="58">
        <v>1983</v>
      </c>
      <c r="D1731" s="40">
        <v>0</v>
      </c>
      <c r="E1731" s="59" t="s">
        <v>1514</v>
      </c>
      <c r="F1731" s="124" t="s">
        <v>51</v>
      </c>
      <c r="G1731" s="40">
        <v>2</v>
      </c>
      <c r="H1731" s="40">
        <v>3</v>
      </c>
      <c r="I1731" s="60">
        <v>1103.7</v>
      </c>
      <c r="J1731" s="60">
        <v>963.2</v>
      </c>
      <c r="K1731" s="61">
        <v>58</v>
      </c>
      <c r="L1731" s="49">
        <v>4288990.37</v>
      </c>
      <c r="M1731" s="49">
        <v>0</v>
      </c>
      <c r="N1731" s="49">
        <v>0</v>
      </c>
      <c r="O1731" s="49">
        <f t="shared" si="320"/>
        <v>193004.57</v>
      </c>
      <c r="P1731" s="49">
        <f t="shared" si="325"/>
        <v>4095985.8000000003</v>
      </c>
      <c r="Q1731" s="49">
        <f t="shared" si="326"/>
        <v>4452.8554505813954</v>
      </c>
      <c r="R1731" s="49">
        <v>12392.77</v>
      </c>
      <c r="S1731" s="62">
        <v>43830</v>
      </c>
    </row>
    <row r="1732" spans="1:19" s="3" customFormat="1" ht="30" hidden="1" x14ac:dyDescent="0.25">
      <c r="A1732" s="191">
        <v>452</v>
      </c>
      <c r="B1732" s="57" t="s">
        <v>1243</v>
      </c>
      <c r="C1732" s="58">
        <v>1979</v>
      </c>
      <c r="D1732" s="40">
        <v>0</v>
      </c>
      <c r="E1732" s="59" t="s">
        <v>1514</v>
      </c>
      <c r="F1732" s="124" t="s">
        <v>51</v>
      </c>
      <c r="G1732" s="40">
        <v>2</v>
      </c>
      <c r="H1732" s="40">
        <v>3</v>
      </c>
      <c r="I1732" s="60">
        <v>835.5</v>
      </c>
      <c r="J1732" s="60">
        <v>724.5</v>
      </c>
      <c r="K1732" s="61">
        <v>44</v>
      </c>
      <c r="L1732" s="49">
        <v>4954969.5199999996</v>
      </c>
      <c r="M1732" s="49">
        <v>0</v>
      </c>
      <c r="N1732" s="49">
        <v>0</v>
      </c>
      <c r="O1732" s="49">
        <f t="shared" si="320"/>
        <v>222973.63</v>
      </c>
      <c r="P1732" s="49">
        <f t="shared" si="325"/>
        <v>4731995.8899999997</v>
      </c>
      <c r="Q1732" s="49">
        <f t="shared" si="326"/>
        <v>6839.157377501725</v>
      </c>
      <c r="R1732" s="49">
        <v>12392.77</v>
      </c>
      <c r="S1732" s="62">
        <v>43830</v>
      </c>
    </row>
    <row r="1733" spans="1:19" s="3" customFormat="1" ht="30" hidden="1" x14ac:dyDescent="0.25">
      <c r="A1733" s="191">
        <v>453</v>
      </c>
      <c r="B1733" s="57" t="s">
        <v>1147</v>
      </c>
      <c r="C1733" s="58">
        <v>1987</v>
      </c>
      <c r="D1733" s="40">
        <v>0</v>
      </c>
      <c r="E1733" s="59" t="s">
        <v>1514</v>
      </c>
      <c r="F1733" s="124" t="s">
        <v>51</v>
      </c>
      <c r="G1733" s="40">
        <v>2</v>
      </c>
      <c r="H1733" s="40">
        <v>3</v>
      </c>
      <c r="I1733" s="60">
        <v>824.2</v>
      </c>
      <c r="J1733" s="60">
        <v>735.1</v>
      </c>
      <c r="K1733" s="61">
        <v>30</v>
      </c>
      <c r="L1733" s="49">
        <v>4452861.22</v>
      </c>
      <c r="M1733" s="49">
        <v>0</v>
      </c>
      <c r="N1733" s="49">
        <v>0</v>
      </c>
      <c r="O1733" s="49">
        <f t="shared" si="320"/>
        <v>200378.75</v>
      </c>
      <c r="P1733" s="49">
        <f t="shared" si="325"/>
        <v>4252482.47</v>
      </c>
      <c r="Q1733" s="49">
        <f t="shared" si="326"/>
        <v>6057.4904366752817</v>
      </c>
      <c r="R1733" s="49">
        <v>12392.77</v>
      </c>
      <c r="S1733" s="62">
        <v>43830</v>
      </c>
    </row>
    <row r="1734" spans="1:19" s="3" customFormat="1" ht="30" hidden="1" x14ac:dyDescent="0.25">
      <c r="A1734" s="191">
        <v>454</v>
      </c>
      <c r="B1734" s="57" t="s">
        <v>1148</v>
      </c>
      <c r="C1734" s="58">
        <v>1987</v>
      </c>
      <c r="D1734" s="40">
        <v>0</v>
      </c>
      <c r="E1734" s="59" t="s">
        <v>1514</v>
      </c>
      <c r="F1734" s="124" t="s">
        <v>51</v>
      </c>
      <c r="G1734" s="40">
        <v>2</v>
      </c>
      <c r="H1734" s="40">
        <v>3</v>
      </c>
      <c r="I1734" s="60">
        <v>811.6</v>
      </c>
      <c r="J1734" s="60">
        <v>734.4</v>
      </c>
      <c r="K1734" s="61">
        <v>36</v>
      </c>
      <c r="L1734" s="49">
        <v>4170857.69</v>
      </c>
      <c r="M1734" s="49">
        <v>0</v>
      </c>
      <c r="N1734" s="49">
        <v>0</v>
      </c>
      <c r="O1734" s="49">
        <f t="shared" si="320"/>
        <v>187688.6</v>
      </c>
      <c r="P1734" s="49">
        <f t="shared" si="325"/>
        <v>3983169.09</v>
      </c>
      <c r="Q1734" s="49">
        <f t="shared" si="326"/>
        <v>5679.2724537037038</v>
      </c>
      <c r="R1734" s="49">
        <v>12392.77</v>
      </c>
      <c r="S1734" s="62">
        <v>43830</v>
      </c>
    </row>
    <row r="1735" spans="1:19" s="3" customFormat="1" ht="30" hidden="1" x14ac:dyDescent="0.25">
      <c r="A1735" s="191">
        <v>455</v>
      </c>
      <c r="B1735" s="57" t="s">
        <v>1149</v>
      </c>
      <c r="C1735" s="58">
        <v>1984</v>
      </c>
      <c r="D1735" s="40">
        <v>0</v>
      </c>
      <c r="E1735" s="59" t="s">
        <v>1514</v>
      </c>
      <c r="F1735" s="124" t="s">
        <v>51</v>
      </c>
      <c r="G1735" s="40">
        <v>2</v>
      </c>
      <c r="H1735" s="40">
        <v>2</v>
      </c>
      <c r="I1735" s="60">
        <v>1291.4000000000001</v>
      </c>
      <c r="J1735" s="60">
        <v>1090.5</v>
      </c>
      <c r="K1735" s="61">
        <v>83</v>
      </c>
      <c r="L1735" s="49">
        <v>7401307.4500000002</v>
      </c>
      <c r="M1735" s="49">
        <v>0</v>
      </c>
      <c r="N1735" s="49">
        <v>0</v>
      </c>
      <c r="O1735" s="49">
        <f t="shared" si="320"/>
        <v>333058.84000000003</v>
      </c>
      <c r="P1735" s="49">
        <f t="shared" si="325"/>
        <v>7068248.6100000003</v>
      </c>
      <c r="Q1735" s="49">
        <f t="shared" si="326"/>
        <v>6787.0769830353047</v>
      </c>
      <c r="R1735" s="49">
        <v>12392.77</v>
      </c>
      <c r="S1735" s="62">
        <v>43830</v>
      </c>
    </row>
    <row r="1736" spans="1:19" s="3" customFormat="1" ht="30" hidden="1" x14ac:dyDescent="0.25">
      <c r="A1736" s="191">
        <v>456</v>
      </c>
      <c r="B1736" s="57" t="s">
        <v>1150</v>
      </c>
      <c r="C1736" s="58">
        <v>1988</v>
      </c>
      <c r="D1736" s="40">
        <v>0</v>
      </c>
      <c r="E1736" s="59" t="s">
        <v>1514</v>
      </c>
      <c r="F1736" s="124" t="s">
        <v>51</v>
      </c>
      <c r="G1736" s="40">
        <v>2</v>
      </c>
      <c r="H1736" s="40">
        <v>3</v>
      </c>
      <c r="I1736" s="60">
        <v>1315</v>
      </c>
      <c r="J1736" s="60">
        <v>1172.2</v>
      </c>
      <c r="K1736" s="61">
        <v>65</v>
      </c>
      <c r="L1736" s="49">
        <v>5219637.16</v>
      </c>
      <c r="M1736" s="49">
        <v>0</v>
      </c>
      <c r="N1736" s="49">
        <f>ROUND(L1736*10%,2)</f>
        <v>521963.72</v>
      </c>
      <c r="O1736" s="49">
        <f t="shared" si="320"/>
        <v>234883.67</v>
      </c>
      <c r="P1736" s="49">
        <f t="shared" si="325"/>
        <v>4462789.7700000005</v>
      </c>
      <c r="Q1736" s="49">
        <f t="shared" si="326"/>
        <v>4452.8554512881765</v>
      </c>
      <c r="R1736" s="49">
        <v>12392.77</v>
      </c>
      <c r="S1736" s="62">
        <v>43830</v>
      </c>
    </row>
    <row r="1737" spans="1:19" s="3" customFormat="1" ht="30" hidden="1" x14ac:dyDescent="0.25">
      <c r="A1737" s="191">
        <v>457</v>
      </c>
      <c r="B1737" s="57" t="s">
        <v>1151</v>
      </c>
      <c r="C1737" s="58">
        <v>1988</v>
      </c>
      <c r="D1737" s="40">
        <v>0</v>
      </c>
      <c r="E1737" s="59" t="s">
        <v>1514</v>
      </c>
      <c r="F1737" s="124" t="s">
        <v>51</v>
      </c>
      <c r="G1737" s="40">
        <v>2</v>
      </c>
      <c r="H1737" s="40">
        <v>3</v>
      </c>
      <c r="I1737" s="60">
        <v>1310.5</v>
      </c>
      <c r="J1737" s="60">
        <v>1164.7</v>
      </c>
      <c r="K1737" s="61">
        <v>52</v>
      </c>
      <c r="L1737" s="49">
        <v>4326923.16</v>
      </c>
      <c r="M1737" s="49">
        <v>0</v>
      </c>
      <c r="N1737" s="49">
        <f>ROUND(L1737*10%,2)</f>
        <v>432692.32</v>
      </c>
      <c r="O1737" s="49">
        <f t="shared" si="320"/>
        <v>194711.54</v>
      </c>
      <c r="P1737" s="49">
        <f t="shared" si="325"/>
        <v>3699519.3000000003</v>
      </c>
      <c r="Q1737" s="49">
        <f t="shared" si="326"/>
        <v>3715.0537992616123</v>
      </c>
      <c r="R1737" s="49">
        <v>12392.77</v>
      </c>
      <c r="S1737" s="62">
        <v>43830</v>
      </c>
    </row>
    <row r="1738" spans="1:19" s="3" customFormat="1" ht="30" hidden="1" x14ac:dyDescent="0.25">
      <c r="A1738" s="191">
        <v>458</v>
      </c>
      <c r="B1738" s="57" t="s">
        <v>1152</v>
      </c>
      <c r="C1738" s="58">
        <v>1985</v>
      </c>
      <c r="D1738" s="40">
        <v>0</v>
      </c>
      <c r="E1738" s="59" t="s">
        <v>1514</v>
      </c>
      <c r="F1738" s="124" t="s">
        <v>51</v>
      </c>
      <c r="G1738" s="40">
        <v>2</v>
      </c>
      <c r="H1738" s="40">
        <v>2</v>
      </c>
      <c r="I1738" s="60">
        <v>525.6</v>
      </c>
      <c r="J1738" s="60">
        <v>468.2</v>
      </c>
      <c r="K1738" s="61">
        <v>25</v>
      </c>
      <c r="L1738" s="49">
        <v>2084826.93</v>
      </c>
      <c r="M1738" s="49">
        <v>0</v>
      </c>
      <c r="N1738" s="49">
        <f>ROUND(L1738*10%,2)</f>
        <v>208482.69</v>
      </c>
      <c r="O1738" s="49">
        <f t="shared" si="320"/>
        <v>93817.21</v>
      </c>
      <c r="P1738" s="49">
        <f t="shared" si="325"/>
        <v>1782527.0299999998</v>
      </c>
      <c r="Q1738" s="49">
        <f t="shared" si="326"/>
        <v>4452.8554677488255</v>
      </c>
      <c r="R1738" s="49">
        <v>12392.77</v>
      </c>
      <c r="S1738" s="62">
        <v>43830</v>
      </c>
    </row>
    <row r="1739" spans="1:19" s="3" customFormat="1" ht="30" hidden="1" x14ac:dyDescent="0.25">
      <c r="A1739" s="191">
        <v>459</v>
      </c>
      <c r="B1739" s="57" t="s">
        <v>1153</v>
      </c>
      <c r="C1739" s="58">
        <v>1986</v>
      </c>
      <c r="D1739" s="40">
        <v>0</v>
      </c>
      <c r="E1739" s="59" t="s">
        <v>1514</v>
      </c>
      <c r="F1739" s="124" t="s">
        <v>51</v>
      </c>
      <c r="G1739" s="40">
        <v>2</v>
      </c>
      <c r="H1739" s="40">
        <v>3</v>
      </c>
      <c r="I1739" s="60">
        <v>826.6</v>
      </c>
      <c r="J1739" s="60">
        <v>739.9</v>
      </c>
      <c r="K1739" s="61">
        <v>30</v>
      </c>
      <c r="L1739" s="49">
        <v>3294667.75</v>
      </c>
      <c r="M1739" s="49">
        <v>0</v>
      </c>
      <c r="N1739" s="49">
        <v>0</v>
      </c>
      <c r="O1739" s="49">
        <f t="shared" si="320"/>
        <v>148260.04999999999</v>
      </c>
      <c r="P1739" s="49">
        <f t="shared" si="325"/>
        <v>3146407.7</v>
      </c>
      <c r="Q1739" s="49">
        <f t="shared" si="326"/>
        <v>4452.8554534396544</v>
      </c>
      <c r="R1739" s="49">
        <v>12392.77</v>
      </c>
      <c r="S1739" s="62">
        <v>43830</v>
      </c>
    </row>
    <row r="1740" spans="1:19" s="3" customFormat="1" hidden="1" x14ac:dyDescent="0.25">
      <c r="A1740" s="191">
        <v>460</v>
      </c>
      <c r="B1740" s="57" t="s">
        <v>1518</v>
      </c>
      <c r="C1740" s="93">
        <v>2002</v>
      </c>
      <c r="D1740" s="41">
        <v>0</v>
      </c>
      <c r="E1740" s="59" t="s">
        <v>1514</v>
      </c>
      <c r="F1740" s="124" t="s">
        <v>28</v>
      </c>
      <c r="G1740" s="41">
        <v>7</v>
      </c>
      <c r="H1740" s="41">
        <v>2</v>
      </c>
      <c r="I1740" s="94">
        <v>3521</v>
      </c>
      <c r="J1740" s="94">
        <v>2276.9</v>
      </c>
      <c r="K1740" s="95">
        <v>48</v>
      </c>
      <c r="L1740" s="96">
        <v>9873579.9100000001</v>
      </c>
      <c r="M1740" s="49">
        <v>0</v>
      </c>
      <c r="N1740" s="49">
        <v>0</v>
      </c>
      <c r="O1740" s="49">
        <f t="shared" si="320"/>
        <v>444311.1</v>
      </c>
      <c r="P1740" s="49">
        <f t="shared" si="325"/>
        <v>9429268.8100000005</v>
      </c>
      <c r="Q1740" s="96">
        <f t="shared" si="326"/>
        <v>4336.4135052044448</v>
      </c>
      <c r="R1740" s="49">
        <v>17192.509999999998</v>
      </c>
      <c r="S1740" s="62">
        <v>43830</v>
      </c>
    </row>
    <row r="1741" spans="1:19" s="3" customFormat="1" ht="30" hidden="1" x14ac:dyDescent="0.25">
      <c r="A1741" s="191">
        <v>461</v>
      </c>
      <c r="B1741" s="57" t="s">
        <v>1154</v>
      </c>
      <c r="C1741" s="58">
        <v>1986</v>
      </c>
      <c r="D1741" s="40">
        <v>0</v>
      </c>
      <c r="E1741" s="59" t="s">
        <v>1514</v>
      </c>
      <c r="F1741" s="124" t="s">
        <v>51</v>
      </c>
      <c r="G1741" s="40">
        <v>2</v>
      </c>
      <c r="H1741" s="40">
        <v>3</v>
      </c>
      <c r="I1741" s="60">
        <v>1315.9</v>
      </c>
      <c r="J1741" s="60">
        <v>1177.3</v>
      </c>
      <c r="K1741" s="61">
        <v>55</v>
      </c>
      <c r="L1741" s="49">
        <v>5599022.5199999996</v>
      </c>
      <c r="M1741" s="49">
        <v>0</v>
      </c>
      <c r="N1741" s="49">
        <v>0</v>
      </c>
      <c r="O1741" s="49">
        <f t="shared" si="320"/>
        <v>251956.01</v>
      </c>
      <c r="P1741" s="49">
        <f t="shared" si="325"/>
        <v>5347066.51</v>
      </c>
      <c r="Q1741" s="49">
        <f t="shared" si="326"/>
        <v>4755.8162915144821</v>
      </c>
      <c r="R1741" s="49">
        <v>12392.77</v>
      </c>
      <c r="S1741" s="62">
        <v>43830</v>
      </c>
    </row>
    <row r="1742" spans="1:19" s="3" customFormat="1" ht="30" hidden="1" x14ac:dyDescent="0.25">
      <c r="A1742" s="191">
        <v>462</v>
      </c>
      <c r="B1742" s="57" t="s">
        <v>1155</v>
      </c>
      <c r="C1742" s="58">
        <v>1986</v>
      </c>
      <c r="D1742" s="40">
        <v>0</v>
      </c>
      <c r="E1742" s="59" t="s">
        <v>1514</v>
      </c>
      <c r="F1742" s="124" t="s">
        <v>51</v>
      </c>
      <c r="G1742" s="40">
        <v>4</v>
      </c>
      <c r="H1742" s="40">
        <v>5</v>
      </c>
      <c r="I1742" s="60">
        <v>1304</v>
      </c>
      <c r="J1742" s="60">
        <v>1172.2</v>
      </c>
      <c r="K1742" s="61">
        <v>59</v>
      </c>
      <c r="L1742" s="49">
        <v>10278121.51</v>
      </c>
      <c r="M1742" s="49">
        <v>0</v>
      </c>
      <c r="N1742" s="49">
        <f>ROUND(L1742*10%,2)</f>
        <v>1027812.15</v>
      </c>
      <c r="O1742" s="49">
        <f t="shared" si="320"/>
        <v>462515.47</v>
      </c>
      <c r="P1742" s="49">
        <f t="shared" si="325"/>
        <v>8787793.8900000006</v>
      </c>
      <c r="Q1742" s="49">
        <f t="shared" si="326"/>
        <v>8768.2319655348911</v>
      </c>
      <c r="R1742" s="49">
        <v>12392.77</v>
      </c>
      <c r="S1742" s="62">
        <v>43830</v>
      </c>
    </row>
    <row r="1743" spans="1:19" s="3" customFormat="1" ht="30" hidden="1" x14ac:dyDescent="0.25">
      <c r="A1743" s="191">
        <v>463</v>
      </c>
      <c r="B1743" s="57" t="s">
        <v>1156</v>
      </c>
      <c r="C1743" s="58">
        <v>1988</v>
      </c>
      <c r="D1743" s="40">
        <v>0</v>
      </c>
      <c r="E1743" s="59" t="s">
        <v>1514</v>
      </c>
      <c r="F1743" s="124" t="s">
        <v>51</v>
      </c>
      <c r="G1743" s="40">
        <v>2</v>
      </c>
      <c r="H1743" s="40">
        <v>3</v>
      </c>
      <c r="I1743" s="60">
        <v>765.6</v>
      </c>
      <c r="J1743" s="60">
        <v>604.6</v>
      </c>
      <c r="K1743" s="61">
        <v>23</v>
      </c>
      <c r="L1743" s="49">
        <v>3934967.9</v>
      </c>
      <c r="M1743" s="49">
        <v>0</v>
      </c>
      <c r="N1743" s="49">
        <v>0</v>
      </c>
      <c r="O1743" s="49">
        <f t="shared" si="320"/>
        <v>177073.56</v>
      </c>
      <c r="P1743" s="49">
        <f t="shared" si="325"/>
        <v>3757894.34</v>
      </c>
      <c r="Q1743" s="49">
        <f t="shared" si="326"/>
        <v>6508.3822361892153</v>
      </c>
      <c r="R1743" s="49">
        <v>12392.77</v>
      </c>
      <c r="S1743" s="62">
        <v>43830</v>
      </c>
    </row>
    <row r="1744" spans="1:19" s="3" customFormat="1" ht="30" hidden="1" x14ac:dyDescent="0.25">
      <c r="A1744" s="191">
        <v>464</v>
      </c>
      <c r="B1744" s="57" t="s">
        <v>804</v>
      </c>
      <c r="C1744" s="121">
        <v>1988</v>
      </c>
      <c r="D1744" s="40">
        <v>0</v>
      </c>
      <c r="E1744" s="59" t="s">
        <v>1514</v>
      </c>
      <c r="F1744" s="121" t="s">
        <v>51</v>
      </c>
      <c r="G1744" s="121">
        <v>2</v>
      </c>
      <c r="H1744" s="121">
        <v>3</v>
      </c>
      <c r="I1744" s="122">
        <v>1323.4</v>
      </c>
      <c r="J1744" s="122">
        <v>1188.5</v>
      </c>
      <c r="K1744" s="121">
        <v>75</v>
      </c>
      <c r="L1744" s="39">
        <v>7070111.5899999999</v>
      </c>
      <c r="M1744" s="49">
        <v>0</v>
      </c>
      <c r="N1744" s="49">
        <v>0</v>
      </c>
      <c r="O1744" s="49">
        <f t="shared" si="320"/>
        <v>318155.02</v>
      </c>
      <c r="P1744" s="49">
        <f t="shared" si="325"/>
        <v>6751956.5700000003</v>
      </c>
      <c r="Q1744" s="49">
        <f t="shared" si="326"/>
        <v>5948.7686916281027</v>
      </c>
      <c r="R1744" s="49">
        <v>12392.77</v>
      </c>
      <c r="S1744" s="62">
        <v>43830</v>
      </c>
    </row>
    <row r="1745" spans="1:19" s="3" customFormat="1" hidden="1" x14ac:dyDescent="0.25">
      <c r="A1745" s="191">
        <v>465</v>
      </c>
      <c r="B1745" s="92" t="s">
        <v>1505</v>
      </c>
      <c r="C1745" s="119">
        <v>2002</v>
      </c>
      <c r="D1745" s="41">
        <v>0</v>
      </c>
      <c r="E1745" s="59" t="s">
        <v>1514</v>
      </c>
      <c r="F1745" s="124" t="s">
        <v>66</v>
      </c>
      <c r="G1745" s="41">
        <v>4</v>
      </c>
      <c r="H1745" s="41">
        <v>5</v>
      </c>
      <c r="I1745" s="94">
        <v>5913.39</v>
      </c>
      <c r="J1745" s="94">
        <v>5003.59</v>
      </c>
      <c r="K1745" s="95">
        <v>255</v>
      </c>
      <c r="L1745" s="96">
        <v>4271015.76</v>
      </c>
      <c r="M1745" s="96">
        <v>0</v>
      </c>
      <c r="N1745" s="96">
        <v>0</v>
      </c>
      <c r="O1745" s="49">
        <f t="shared" si="320"/>
        <v>192195.71</v>
      </c>
      <c r="P1745" s="49">
        <f t="shared" si="325"/>
        <v>4078820.05</v>
      </c>
      <c r="Q1745" s="49">
        <f t="shared" si="326"/>
        <v>853.59027418313644</v>
      </c>
      <c r="R1745" s="49">
        <v>18763.55</v>
      </c>
      <c r="S1745" s="62">
        <v>43830</v>
      </c>
    </row>
    <row r="1746" spans="1:19" s="3" customFormat="1" hidden="1" x14ac:dyDescent="0.25">
      <c r="A1746" s="191">
        <v>466</v>
      </c>
      <c r="B1746" s="92" t="s">
        <v>1506</v>
      </c>
      <c r="C1746" s="119">
        <v>2001</v>
      </c>
      <c r="D1746" s="41">
        <v>0</v>
      </c>
      <c r="E1746" s="59" t="s">
        <v>1514</v>
      </c>
      <c r="F1746" s="124" t="s">
        <v>66</v>
      </c>
      <c r="G1746" s="41">
        <v>5</v>
      </c>
      <c r="H1746" s="41">
        <v>5</v>
      </c>
      <c r="I1746" s="94">
        <v>3950.5</v>
      </c>
      <c r="J1746" s="94">
        <v>3284.9</v>
      </c>
      <c r="K1746" s="95">
        <v>131</v>
      </c>
      <c r="L1746" s="96">
        <v>2803958.7</v>
      </c>
      <c r="M1746" s="96">
        <v>0</v>
      </c>
      <c r="N1746" s="96">
        <v>0</v>
      </c>
      <c r="O1746" s="49">
        <f t="shared" si="320"/>
        <v>126178.14</v>
      </c>
      <c r="P1746" s="49">
        <f t="shared" si="325"/>
        <v>2677780.56</v>
      </c>
      <c r="Q1746" s="49">
        <f t="shared" si="326"/>
        <v>853.59027672075251</v>
      </c>
      <c r="R1746" s="49">
        <v>18763.55</v>
      </c>
      <c r="S1746" s="62">
        <v>43830</v>
      </c>
    </row>
    <row r="1747" spans="1:19" s="3" customFormat="1" hidden="1" x14ac:dyDescent="0.25">
      <c r="A1747" s="191">
        <v>467</v>
      </c>
      <c r="B1747" s="92" t="s">
        <v>1507</v>
      </c>
      <c r="C1747" s="119">
        <v>2001</v>
      </c>
      <c r="D1747" s="41">
        <v>0</v>
      </c>
      <c r="E1747" s="59" t="s">
        <v>1514</v>
      </c>
      <c r="F1747" s="124" t="s">
        <v>66</v>
      </c>
      <c r="G1747" s="41">
        <v>5</v>
      </c>
      <c r="H1747" s="41">
        <v>3</v>
      </c>
      <c r="I1747" s="94">
        <v>3928.56</v>
      </c>
      <c r="J1747" s="94">
        <v>3328.76</v>
      </c>
      <c r="K1747" s="95">
        <v>155</v>
      </c>
      <c r="L1747" s="96">
        <v>2841397.17</v>
      </c>
      <c r="M1747" s="96">
        <v>0</v>
      </c>
      <c r="N1747" s="96">
        <v>0</v>
      </c>
      <c r="O1747" s="49">
        <f t="shared" si="320"/>
        <v>127862.87</v>
      </c>
      <c r="P1747" s="49">
        <f t="shared" si="325"/>
        <v>2713534.3</v>
      </c>
      <c r="Q1747" s="49">
        <f t="shared" si="326"/>
        <v>853.59027685985166</v>
      </c>
      <c r="R1747" s="49">
        <v>18763.55</v>
      </c>
      <c r="S1747" s="62">
        <v>43830</v>
      </c>
    </row>
    <row r="1748" spans="1:19" s="73" customFormat="1" ht="14.25" hidden="1" x14ac:dyDescent="0.25">
      <c r="A1748" s="53"/>
      <c r="B1748" s="50" t="s">
        <v>1157</v>
      </c>
      <c r="C1748" s="52"/>
      <c r="D1748" s="53"/>
      <c r="E1748" s="56"/>
      <c r="F1748" s="53"/>
      <c r="G1748" s="53"/>
      <c r="H1748" s="53"/>
      <c r="I1748" s="188">
        <f t="shared" ref="I1748:P1748" si="327">ROUND(SUM(I1688:I1747),2)</f>
        <v>110062.55</v>
      </c>
      <c r="J1748" s="188">
        <f t="shared" si="327"/>
        <v>90208.639999999999</v>
      </c>
      <c r="K1748" s="53">
        <f t="shared" si="327"/>
        <v>4348</v>
      </c>
      <c r="L1748" s="188">
        <f t="shared" si="327"/>
        <v>324870652.74000001</v>
      </c>
      <c r="M1748" s="188">
        <f t="shared" si="327"/>
        <v>0</v>
      </c>
      <c r="N1748" s="188">
        <f t="shared" si="327"/>
        <v>8032080.6500000004</v>
      </c>
      <c r="O1748" s="188">
        <f t="shared" si="327"/>
        <v>14619179.35</v>
      </c>
      <c r="P1748" s="188">
        <f t="shared" si="327"/>
        <v>302219392.74000001</v>
      </c>
      <c r="Q1748" s="48">
        <f t="shared" ref="Q1748" si="328">L1748/J1748</f>
        <v>3601.325247116019</v>
      </c>
      <c r="R1748" s="48"/>
      <c r="S1748" s="129"/>
    </row>
    <row r="1749" spans="1:19" s="3" customFormat="1" hidden="1" x14ac:dyDescent="0.25">
      <c r="A1749" s="40"/>
      <c r="B1749" s="9" t="s">
        <v>480</v>
      </c>
      <c r="C1749" s="9"/>
      <c r="D1749" s="40"/>
      <c r="E1749" s="41"/>
      <c r="F1749" s="40"/>
      <c r="G1749" s="40"/>
      <c r="H1749" s="40"/>
      <c r="I1749" s="40"/>
      <c r="J1749" s="40"/>
      <c r="K1749" s="40"/>
      <c r="L1749" s="49"/>
      <c r="M1749" s="49"/>
      <c r="N1749" s="49"/>
      <c r="O1749" s="49"/>
      <c r="P1749" s="49"/>
      <c r="Q1749" s="49"/>
      <c r="R1749" s="49"/>
      <c r="S1749" s="40"/>
    </row>
    <row r="1750" spans="1:19" s="199" customFormat="1" ht="30" hidden="1" x14ac:dyDescent="0.25">
      <c r="A1750" s="37">
        <v>468</v>
      </c>
      <c r="B1750" s="57" t="s">
        <v>1158</v>
      </c>
      <c r="C1750" s="58">
        <v>1997</v>
      </c>
      <c r="D1750" s="40">
        <v>0</v>
      </c>
      <c r="E1750" s="59" t="s">
        <v>1514</v>
      </c>
      <c r="F1750" s="124" t="s">
        <v>51</v>
      </c>
      <c r="G1750" s="40">
        <v>2</v>
      </c>
      <c r="H1750" s="40">
        <v>3</v>
      </c>
      <c r="I1750" s="60">
        <v>1368.2</v>
      </c>
      <c r="J1750" s="60">
        <v>1159.8</v>
      </c>
      <c r="K1750" s="61">
        <v>41</v>
      </c>
      <c r="L1750" s="49">
        <v>5325147.88</v>
      </c>
      <c r="M1750" s="49">
        <v>0</v>
      </c>
      <c r="N1750" s="49">
        <v>0</v>
      </c>
      <c r="O1750" s="49">
        <v>0</v>
      </c>
      <c r="P1750" s="49">
        <f>L1750-(M1750+N1750+O1750)</f>
        <v>5325147.88</v>
      </c>
      <c r="Q1750" s="49">
        <f t="shared" ref="Q1750:Q1755" si="329">L1750/J1750</f>
        <v>4591.4363510950161</v>
      </c>
      <c r="R1750" s="49">
        <v>12392.77</v>
      </c>
      <c r="S1750" s="62">
        <v>43830</v>
      </c>
    </row>
    <row r="1751" spans="1:19" s="199" customFormat="1" ht="30" hidden="1" x14ac:dyDescent="0.25">
      <c r="A1751" s="37">
        <v>469</v>
      </c>
      <c r="B1751" s="57" t="s">
        <v>1159</v>
      </c>
      <c r="C1751" s="58">
        <v>1979</v>
      </c>
      <c r="D1751" s="40">
        <v>0</v>
      </c>
      <c r="E1751" s="59" t="s">
        <v>1514</v>
      </c>
      <c r="F1751" s="124" t="s">
        <v>51</v>
      </c>
      <c r="G1751" s="40">
        <v>2</v>
      </c>
      <c r="H1751" s="40">
        <v>2</v>
      </c>
      <c r="I1751" s="60">
        <v>830.5</v>
      </c>
      <c r="J1751" s="60">
        <v>738</v>
      </c>
      <c r="K1751" s="61">
        <v>33</v>
      </c>
      <c r="L1751" s="49">
        <v>1918777.97</v>
      </c>
      <c r="M1751" s="49">
        <v>0</v>
      </c>
      <c r="N1751" s="49">
        <f t="shared" ref="N1751:N1754" si="330">ROUND(L1751*10%,2)</f>
        <v>191877.8</v>
      </c>
      <c r="O1751" s="49">
        <v>0</v>
      </c>
      <c r="P1751" s="49">
        <f>L1751-(M1751+N1751+O1751)</f>
        <v>1726900.17</v>
      </c>
      <c r="Q1751" s="49">
        <f t="shared" si="329"/>
        <v>2599.9701490514904</v>
      </c>
      <c r="R1751" s="49">
        <v>12392.77</v>
      </c>
      <c r="S1751" s="62">
        <v>43830</v>
      </c>
    </row>
    <row r="1752" spans="1:19" s="199" customFormat="1" ht="30" hidden="1" x14ac:dyDescent="0.25">
      <c r="A1752" s="37">
        <v>470</v>
      </c>
      <c r="B1752" s="57" t="s">
        <v>1160</v>
      </c>
      <c r="C1752" s="58">
        <v>1979</v>
      </c>
      <c r="D1752" s="40">
        <v>0</v>
      </c>
      <c r="E1752" s="59" t="s">
        <v>1514</v>
      </c>
      <c r="F1752" s="124" t="s">
        <v>51</v>
      </c>
      <c r="G1752" s="40">
        <v>2</v>
      </c>
      <c r="H1752" s="40">
        <v>3</v>
      </c>
      <c r="I1752" s="60">
        <v>842.8</v>
      </c>
      <c r="J1752" s="60">
        <v>757</v>
      </c>
      <c r="K1752" s="61">
        <v>25</v>
      </c>
      <c r="L1752" s="49">
        <v>5220833.34</v>
      </c>
      <c r="M1752" s="49">
        <v>0</v>
      </c>
      <c r="N1752" s="49">
        <f t="shared" si="330"/>
        <v>522083.33</v>
      </c>
      <c r="O1752" s="49">
        <v>0</v>
      </c>
      <c r="P1752" s="49">
        <f>L1752-(M1752+N1752+O1752)</f>
        <v>4698750.01</v>
      </c>
      <c r="Q1752" s="49">
        <f t="shared" si="329"/>
        <v>6896.7415323645973</v>
      </c>
      <c r="R1752" s="49">
        <v>12392.77</v>
      </c>
      <c r="S1752" s="62">
        <v>43830</v>
      </c>
    </row>
    <row r="1753" spans="1:19" s="199" customFormat="1" ht="30" hidden="1" x14ac:dyDescent="0.25">
      <c r="A1753" s="37">
        <v>471</v>
      </c>
      <c r="B1753" s="57" t="s">
        <v>1161</v>
      </c>
      <c r="C1753" s="58">
        <v>1980</v>
      </c>
      <c r="D1753" s="40">
        <v>0</v>
      </c>
      <c r="E1753" s="59" t="s">
        <v>1514</v>
      </c>
      <c r="F1753" s="124" t="s">
        <v>51</v>
      </c>
      <c r="G1753" s="40">
        <v>2</v>
      </c>
      <c r="H1753" s="40">
        <v>3</v>
      </c>
      <c r="I1753" s="60">
        <v>832.2</v>
      </c>
      <c r="J1753" s="60">
        <v>741</v>
      </c>
      <c r="K1753" s="61">
        <v>22</v>
      </c>
      <c r="L1753" s="49">
        <v>2565962.5099999998</v>
      </c>
      <c r="M1753" s="49">
        <v>0</v>
      </c>
      <c r="N1753" s="49">
        <v>0</v>
      </c>
      <c r="O1753" s="49">
        <v>0</v>
      </c>
      <c r="P1753" s="49">
        <f>L1753-(M1753+N1753+O1753)</f>
        <v>2565962.5099999998</v>
      </c>
      <c r="Q1753" s="49">
        <f t="shared" si="329"/>
        <v>3462.8373954116055</v>
      </c>
      <c r="R1753" s="49">
        <v>12392.77</v>
      </c>
      <c r="S1753" s="62">
        <v>43830</v>
      </c>
    </row>
    <row r="1754" spans="1:19" s="199" customFormat="1" ht="30" hidden="1" x14ac:dyDescent="0.25">
      <c r="A1754" s="37">
        <v>472</v>
      </c>
      <c r="B1754" s="57" t="s">
        <v>1162</v>
      </c>
      <c r="C1754" s="58">
        <v>1981</v>
      </c>
      <c r="D1754" s="40">
        <v>0</v>
      </c>
      <c r="E1754" s="59" t="s">
        <v>1514</v>
      </c>
      <c r="F1754" s="124" t="s">
        <v>51</v>
      </c>
      <c r="G1754" s="40">
        <v>2</v>
      </c>
      <c r="H1754" s="40">
        <v>3</v>
      </c>
      <c r="I1754" s="60">
        <v>1126.3</v>
      </c>
      <c r="J1754" s="60">
        <v>1121.4000000000001</v>
      </c>
      <c r="K1754" s="61">
        <v>42</v>
      </c>
      <c r="L1754" s="49">
        <v>5325147.88</v>
      </c>
      <c r="M1754" s="49">
        <v>0</v>
      </c>
      <c r="N1754" s="49">
        <f t="shared" si="330"/>
        <v>532514.79</v>
      </c>
      <c r="O1754" s="49">
        <v>0</v>
      </c>
      <c r="P1754" s="49">
        <f>L1754-(M1754+N1754+O1754)</f>
        <v>4792633.09</v>
      </c>
      <c r="Q1754" s="49">
        <f t="shared" si="329"/>
        <v>4748.6604958088101</v>
      </c>
      <c r="R1754" s="49">
        <v>12392.77</v>
      </c>
      <c r="S1754" s="62">
        <v>43830</v>
      </c>
    </row>
    <row r="1755" spans="1:19" s="3" customFormat="1" hidden="1" x14ac:dyDescent="0.25">
      <c r="A1755" s="40"/>
      <c r="B1755" s="9" t="s">
        <v>486</v>
      </c>
      <c r="C1755" s="9"/>
      <c r="D1755" s="160"/>
      <c r="E1755" s="137"/>
      <c r="F1755" s="40"/>
      <c r="G1755" s="40"/>
      <c r="H1755" s="40"/>
      <c r="I1755" s="48">
        <f t="shared" ref="I1755:P1755" si="331">ROUND(SUM(I1750:I1754),2)</f>
        <v>5000</v>
      </c>
      <c r="J1755" s="48">
        <f t="shared" si="331"/>
        <v>4517.2</v>
      </c>
      <c r="K1755" s="53">
        <f t="shared" si="331"/>
        <v>163</v>
      </c>
      <c r="L1755" s="48">
        <f t="shared" si="331"/>
        <v>20355869.579999998</v>
      </c>
      <c r="M1755" s="48">
        <f t="shared" si="331"/>
        <v>0</v>
      </c>
      <c r="N1755" s="48">
        <f t="shared" si="331"/>
        <v>1246475.92</v>
      </c>
      <c r="O1755" s="48">
        <f t="shared" si="331"/>
        <v>0</v>
      </c>
      <c r="P1755" s="48">
        <f t="shared" si="331"/>
        <v>19109393.66</v>
      </c>
      <c r="Q1755" s="48">
        <f t="shared" si="329"/>
        <v>4506.3024838395468</v>
      </c>
      <c r="R1755" s="49"/>
      <c r="S1755" s="62"/>
    </row>
    <row r="1756" spans="1:19" s="3" customFormat="1" x14ac:dyDescent="0.25">
      <c r="A1756" s="40"/>
      <c r="B1756" s="50" t="s">
        <v>811</v>
      </c>
      <c r="C1756" s="52"/>
      <c r="D1756" s="40"/>
      <c r="E1756" s="41"/>
      <c r="F1756" s="40"/>
      <c r="G1756" s="40"/>
      <c r="H1756" s="40"/>
      <c r="I1756" s="40"/>
      <c r="J1756" s="40"/>
      <c r="K1756" s="40"/>
      <c r="L1756" s="49"/>
      <c r="M1756" s="49"/>
      <c r="N1756" s="49"/>
      <c r="O1756" s="49"/>
      <c r="P1756" s="49"/>
      <c r="Q1756" s="49"/>
      <c r="R1756" s="49"/>
      <c r="S1756" s="40"/>
    </row>
    <row r="1757" spans="1:19" s="3" customFormat="1" x14ac:dyDescent="0.25">
      <c r="A1757" s="127">
        <v>473</v>
      </c>
      <c r="B1757" s="57" t="s">
        <v>1163</v>
      </c>
      <c r="C1757" s="58">
        <v>1979</v>
      </c>
      <c r="D1757" s="40">
        <v>0</v>
      </c>
      <c r="E1757" s="59" t="s">
        <v>1514</v>
      </c>
      <c r="F1757" s="124" t="s">
        <v>28</v>
      </c>
      <c r="G1757" s="40">
        <v>5</v>
      </c>
      <c r="H1757" s="40">
        <v>4</v>
      </c>
      <c r="I1757" s="131">
        <v>3491.35</v>
      </c>
      <c r="J1757" s="131">
        <v>3044.15</v>
      </c>
      <c r="K1757" s="127">
        <v>134</v>
      </c>
      <c r="L1757" s="126">
        <v>17576149.949999999</v>
      </c>
      <c r="M1757" s="126">
        <v>0</v>
      </c>
      <c r="N1757" s="126">
        <v>0</v>
      </c>
      <c r="O1757" s="126">
        <v>0</v>
      </c>
      <c r="P1757" s="126">
        <f t="shared" ref="P1757:P1765" si="332">L1757-(M1757+N1757+O1757)</f>
        <v>17576149.949999999</v>
      </c>
      <c r="Q1757" s="126">
        <f t="shared" ref="Q1757:Q1766" si="333">L1757/J1757</f>
        <v>5773.7463495557049</v>
      </c>
      <c r="R1757" s="49">
        <v>17192.509999999998</v>
      </c>
      <c r="S1757" s="62">
        <v>43830</v>
      </c>
    </row>
    <row r="1758" spans="1:19" s="3" customFormat="1" x14ac:dyDescent="0.25">
      <c r="A1758" s="127">
        <v>474</v>
      </c>
      <c r="B1758" s="57" t="s">
        <v>813</v>
      </c>
      <c r="C1758" s="58">
        <v>1986</v>
      </c>
      <c r="D1758" s="40">
        <v>0</v>
      </c>
      <c r="E1758" s="59" t="s">
        <v>1514</v>
      </c>
      <c r="F1758" s="124" t="s">
        <v>28</v>
      </c>
      <c r="G1758" s="40">
        <v>5</v>
      </c>
      <c r="H1758" s="40">
        <v>6</v>
      </c>
      <c r="I1758" s="131">
        <v>4971.8</v>
      </c>
      <c r="J1758" s="131">
        <v>4574.1000000000004</v>
      </c>
      <c r="K1758" s="127">
        <v>227</v>
      </c>
      <c r="L1758" s="126">
        <v>9302627.9100000001</v>
      </c>
      <c r="M1758" s="126">
        <v>0</v>
      </c>
      <c r="N1758" s="49">
        <v>0</v>
      </c>
      <c r="O1758" s="49">
        <v>0</v>
      </c>
      <c r="P1758" s="126">
        <f t="shared" si="332"/>
        <v>9302627.9100000001</v>
      </c>
      <c r="Q1758" s="126">
        <f t="shared" si="333"/>
        <v>2033.761376008395</v>
      </c>
      <c r="R1758" s="49">
        <v>16373.82</v>
      </c>
      <c r="S1758" s="62">
        <v>43830</v>
      </c>
    </row>
    <row r="1759" spans="1:19" s="3" customFormat="1" x14ac:dyDescent="0.25">
      <c r="A1759" s="127">
        <v>475</v>
      </c>
      <c r="B1759" s="57" t="s">
        <v>659</v>
      </c>
      <c r="C1759" s="58">
        <v>1986</v>
      </c>
      <c r="D1759" s="40">
        <v>0</v>
      </c>
      <c r="E1759" s="59" t="s">
        <v>1514</v>
      </c>
      <c r="F1759" s="124" t="s">
        <v>28</v>
      </c>
      <c r="G1759" s="40">
        <v>5</v>
      </c>
      <c r="H1759" s="40">
        <v>6</v>
      </c>
      <c r="I1759" s="131">
        <v>5017.09</v>
      </c>
      <c r="J1759" s="131">
        <v>4545.8999999999996</v>
      </c>
      <c r="K1759" s="127">
        <v>220</v>
      </c>
      <c r="L1759" s="126">
        <v>9151657.9100000001</v>
      </c>
      <c r="M1759" s="126">
        <v>0</v>
      </c>
      <c r="N1759" s="49">
        <v>0</v>
      </c>
      <c r="O1759" s="49">
        <f t="shared" ref="O1759" si="334">ROUND(L1759*0.045,2)</f>
        <v>411824.61</v>
      </c>
      <c r="P1759" s="126">
        <f t="shared" si="332"/>
        <v>8739833.3000000007</v>
      </c>
      <c r="Q1759" s="126">
        <f t="shared" si="333"/>
        <v>2013.1674497899207</v>
      </c>
      <c r="R1759" s="49">
        <v>16373.82</v>
      </c>
      <c r="S1759" s="62">
        <v>43830</v>
      </c>
    </row>
    <row r="1760" spans="1:19" s="3" customFormat="1" x14ac:dyDescent="0.25">
      <c r="A1760" s="127">
        <v>476</v>
      </c>
      <c r="B1760" s="57" t="s">
        <v>230</v>
      </c>
      <c r="C1760" s="58">
        <v>1990</v>
      </c>
      <c r="D1760" s="40">
        <v>0</v>
      </c>
      <c r="E1760" s="59" t="s">
        <v>1514</v>
      </c>
      <c r="F1760" s="124" t="s">
        <v>28</v>
      </c>
      <c r="G1760" s="40">
        <v>5</v>
      </c>
      <c r="H1760" s="40">
        <v>6</v>
      </c>
      <c r="I1760" s="131">
        <v>4982.3599999999997</v>
      </c>
      <c r="J1760" s="131">
        <v>4602.46</v>
      </c>
      <c r="K1760" s="127">
        <v>204</v>
      </c>
      <c r="L1760" s="131">
        <v>9144778.4100000001</v>
      </c>
      <c r="M1760" s="126">
        <v>0</v>
      </c>
      <c r="N1760" s="49">
        <f t="shared" ref="N1760" si="335">ROUND(L1760*10%,2)</f>
        <v>914477.84</v>
      </c>
      <c r="O1760" s="126">
        <f t="shared" ref="O1760:O1765" si="336">ROUND(L1760*4.5%,2)</f>
        <v>411515.03</v>
      </c>
      <c r="P1760" s="126">
        <f t="shared" si="332"/>
        <v>7818785.54</v>
      </c>
      <c r="Q1760" s="126">
        <f t="shared" si="333"/>
        <v>1986.9327294533794</v>
      </c>
      <c r="R1760" s="49">
        <v>17192.509999999998</v>
      </c>
      <c r="S1760" s="62">
        <v>43830</v>
      </c>
    </row>
    <row r="1761" spans="1:19" s="3" customFormat="1" x14ac:dyDescent="0.25">
      <c r="A1761" s="127">
        <v>477</v>
      </c>
      <c r="B1761" s="57" t="s">
        <v>1164</v>
      </c>
      <c r="C1761" s="58">
        <v>1989</v>
      </c>
      <c r="D1761" s="40">
        <v>0</v>
      </c>
      <c r="E1761" s="59" t="s">
        <v>1514</v>
      </c>
      <c r="F1761" s="124" t="s">
        <v>28</v>
      </c>
      <c r="G1761" s="40">
        <v>2</v>
      </c>
      <c r="H1761" s="40">
        <v>3</v>
      </c>
      <c r="I1761" s="131">
        <v>809.3</v>
      </c>
      <c r="J1761" s="131">
        <v>685.8</v>
      </c>
      <c r="K1761" s="127">
        <v>26</v>
      </c>
      <c r="L1761" s="126">
        <v>2375703.02</v>
      </c>
      <c r="M1761" s="126">
        <v>0</v>
      </c>
      <c r="N1761" s="49">
        <v>0</v>
      </c>
      <c r="O1761" s="126">
        <f t="shared" si="336"/>
        <v>106906.64</v>
      </c>
      <c r="P1761" s="126">
        <f t="shared" si="332"/>
        <v>2268796.38</v>
      </c>
      <c r="Q1761" s="126">
        <f t="shared" si="333"/>
        <v>3464.133887430738</v>
      </c>
      <c r="R1761" s="49">
        <v>17192.509999999998</v>
      </c>
      <c r="S1761" s="62">
        <v>43830</v>
      </c>
    </row>
    <row r="1762" spans="1:19" s="3" customFormat="1" x14ac:dyDescent="0.25">
      <c r="A1762" s="127">
        <v>478</v>
      </c>
      <c r="B1762" s="57" t="s">
        <v>1165</v>
      </c>
      <c r="C1762" s="58">
        <v>1991</v>
      </c>
      <c r="D1762" s="40">
        <v>0</v>
      </c>
      <c r="E1762" s="59" t="s">
        <v>1514</v>
      </c>
      <c r="F1762" s="124" t="s">
        <v>28</v>
      </c>
      <c r="G1762" s="40">
        <v>5</v>
      </c>
      <c r="H1762" s="40">
        <v>4</v>
      </c>
      <c r="I1762" s="131">
        <v>3731.8</v>
      </c>
      <c r="J1762" s="131">
        <v>3178.8</v>
      </c>
      <c r="K1762" s="127">
        <v>167</v>
      </c>
      <c r="L1762" s="126">
        <v>16141144.99</v>
      </c>
      <c r="M1762" s="126">
        <v>0</v>
      </c>
      <c r="N1762" s="49">
        <v>0</v>
      </c>
      <c r="O1762" s="126">
        <f t="shared" si="336"/>
        <v>726351.52</v>
      </c>
      <c r="P1762" s="126">
        <f t="shared" si="332"/>
        <v>15414793.470000001</v>
      </c>
      <c r="Q1762" s="126">
        <f t="shared" si="333"/>
        <v>5077.7478891405563</v>
      </c>
      <c r="R1762" s="49">
        <v>17192.509999999998</v>
      </c>
      <c r="S1762" s="62">
        <v>43830</v>
      </c>
    </row>
    <row r="1763" spans="1:19" s="3" customFormat="1" x14ac:dyDescent="0.25">
      <c r="A1763" s="127">
        <v>479</v>
      </c>
      <c r="B1763" s="57" t="s">
        <v>1166</v>
      </c>
      <c r="C1763" s="58">
        <v>1990</v>
      </c>
      <c r="D1763" s="40">
        <v>0</v>
      </c>
      <c r="E1763" s="59" t="s">
        <v>1514</v>
      </c>
      <c r="F1763" s="124" t="s">
        <v>28</v>
      </c>
      <c r="G1763" s="40">
        <v>5</v>
      </c>
      <c r="H1763" s="40">
        <v>5</v>
      </c>
      <c r="I1763" s="131">
        <v>5319.25</v>
      </c>
      <c r="J1763" s="131">
        <v>4918.3500000000004</v>
      </c>
      <c r="K1763" s="127">
        <v>219</v>
      </c>
      <c r="L1763" s="126">
        <v>24974141.329999998</v>
      </c>
      <c r="M1763" s="126">
        <v>0</v>
      </c>
      <c r="N1763" s="49">
        <f t="shared" ref="N1763:N1765" si="337">ROUND(L1763*10%,2)</f>
        <v>2497414.13</v>
      </c>
      <c r="O1763" s="126">
        <f t="shared" si="336"/>
        <v>1123836.3600000001</v>
      </c>
      <c r="P1763" s="126">
        <f t="shared" si="332"/>
        <v>21352890.839999996</v>
      </c>
      <c r="Q1763" s="126">
        <f t="shared" si="333"/>
        <v>5077.7478890278235</v>
      </c>
      <c r="R1763" s="49">
        <v>17192.509999999998</v>
      </c>
      <c r="S1763" s="62">
        <v>43830</v>
      </c>
    </row>
    <row r="1764" spans="1:19" s="3" customFormat="1" x14ac:dyDescent="0.25">
      <c r="A1764" s="127">
        <v>480</v>
      </c>
      <c r="B1764" s="57" t="s">
        <v>1167</v>
      </c>
      <c r="C1764" s="58">
        <v>1987</v>
      </c>
      <c r="D1764" s="40">
        <v>0</v>
      </c>
      <c r="E1764" s="59" t="s">
        <v>1514</v>
      </c>
      <c r="F1764" s="124" t="s">
        <v>28</v>
      </c>
      <c r="G1764" s="40">
        <v>3</v>
      </c>
      <c r="H1764" s="40">
        <v>3</v>
      </c>
      <c r="I1764" s="131">
        <v>1409.6</v>
      </c>
      <c r="J1764" s="131">
        <v>1290.9000000000001</v>
      </c>
      <c r="K1764" s="127">
        <v>65</v>
      </c>
      <c r="L1764" s="131">
        <v>11025706.289999999</v>
      </c>
      <c r="M1764" s="126">
        <v>0</v>
      </c>
      <c r="N1764" s="49">
        <f t="shared" si="337"/>
        <v>1102570.6299999999</v>
      </c>
      <c r="O1764" s="126">
        <f t="shared" ref="O1764" si="338">ROUND(L1764*4.5%,2)</f>
        <v>496156.78</v>
      </c>
      <c r="P1764" s="126">
        <f t="shared" si="332"/>
        <v>9426978.879999999</v>
      </c>
      <c r="Q1764" s="126">
        <f t="shared" si="333"/>
        <v>8541.100232396002</v>
      </c>
      <c r="R1764" s="49">
        <v>17192.509999999998</v>
      </c>
      <c r="S1764" s="62">
        <v>43830</v>
      </c>
    </row>
    <row r="1765" spans="1:19" s="3" customFormat="1" x14ac:dyDescent="0.25">
      <c r="A1765" s="127">
        <v>481</v>
      </c>
      <c r="B1765" s="57" t="s">
        <v>1168</v>
      </c>
      <c r="C1765" s="58">
        <v>1992</v>
      </c>
      <c r="D1765" s="40">
        <v>0</v>
      </c>
      <c r="E1765" s="59" t="s">
        <v>1514</v>
      </c>
      <c r="F1765" s="37" t="s">
        <v>28</v>
      </c>
      <c r="G1765" s="40">
        <v>5</v>
      </c>
      <c r="H1765" s="40">
        <v>4</v>
      </c>
      <c r="I1765" s="131">
        <v>3754.75</v>
      </c>
      <c r="J1765" s="131">
        <v>3233.95</v>
      </c>
      <c r="K1765" s="127">
        <v>132</v>
      </c>
      <c r="L1765" s="126">
        <v>13416115.630000001</v>
      </c>
      <c r="M1765" s="126">
        <v>0</v>
      </c>
      <c r="N1765" s="49">
        <f t="shared" si="337"/>
        <v>1341611.56</v>
      </c>
      <c r="O1765" s="126">
        <f t="shared" si="336"/>
        <v>603725.19999999995</v>
      </c>
      <c r="P1765" s="126">
        <f t="shared" si="332"/>
        <v>11470778.870000001</v>
      </c>
      <c r="Q1765" s="126">
        <f t="shared" si="333"/>
        <v>4148.5228992408665</v>
      </c>
      <c r="R1765" s="49">
        <v>17192.509999999998</v>
      </c>
      <c r="S1765" s="62">
        <v>43830</v>
      </c>
    </row>
    <row r="1766" spans="1:19" s="3" customFormat="1" x14ac:dyDescent="0.25">
      <c r="A1766" s="40"/>
      <c r="B1766" s="50" t="s">
        <v>471</v>
      </c>
      <c r="C1766" s="52"/>
      <c r="D1766" s="40"/>
      <c r="E1766" s="41"/>
      <c r="F1766" s="40"/>
      <c r="G1766" s="40"/>
      <c r="H1766" s="40"/>
      <c r="I1766" s="48">
        <f t="shared" ref="I1766:P1766" si="339">ROUND(SUM(I1757:I1765),2)</f>
        <v>33487.300000000003</v>
      </c>
      <c r="J1766" s="48">
        <f t="shared" si="339"/>
        <v>30074.41</v>
      </c>
      <c r="K1766" s="130">
        <f t="shared" si="339"/>
        <v>1394</v>
      </c>
      <c r="L1766" s="48">
        <f t="shared" si="339"/>
        <v>113108025.44</v>
      </c>
      <c r="M1766" s="48">
        <f t="shared" si="339"/>
        <v>0</v>
      </c>
      <c r="N1766" s="48">
        <f t="shared" si="339"/>
        <v>5856074.1600000001</v>
      </c>
      <c r="O1766" s="48">
        <f t="shared" si="339"/>
        <v>3880316.14</v>
      </c>
      <c r="P1766" s="48">
        <f t="shared" si="339"/>
        <v>103371635.14</v>
      </c>
      <c r="Q1766" s="48">
        <f t="shared" si="333"/>
        <v>3760.9391319729962</v>
      </c>
      <c r="R1766" s="49"/>
      <c r="S1766" s="40"/>
    </row>
    <row r="1767" spans="1:19" s="3" customFormat="1" x14ac:dyDescent="0.25">
      <c r="B1767" s="4"/>
      <c r="C1767" s="5"/>
      <c r="L1767" s="6"/>
      <c r="M1767" s="6"/>
      <c r="N1767" s="6"/>
      <c r="O1767" s="6"/>
      <c r="P1767" s="6"/>
      <c r="Q1767" s="6"/>
      <c r="R1767" s="6"/>
    </row>
    <row r="1768" spans="1:19" s="3" customFormat="1" x14ac:dyDescent="0.25">
      <c r="B1768" s="4"/>
      <c r="C1768" s="5"/>
      <c r="L1768" s="6"/>
      <c r="M1768" s="6"/>
      <c r="N1768" s="6"/>
      <c r="O1768" s="6"/>
      <c r="P1768" s="6"/>
      <c r="Q1768" s="6"/>
      <c r="R1768" s="6"/>
    </row>
    <row r="1769" spans="1:19" s="3" customFormat="1" x14ac:dyDescent="0.25">
      <c r="B1769" s="4"/>
      <c r="C1769" s="5"/>
      <c r="L1769" s="6"/>
      <c r="M1769" s="6"/>
      <c r="N1769" s="6"/>
      <c r="O1769" s="6"/>
      <c r="P1769" s="6"/>
      <c r="Q1769" s="6"/>
      <c r="R1769" s="6"/>
    </row>
    <row r="1770" spans="1:19" s="3" customFormat="1" x14ac:dyDescent="0.25">
      <c r="B1770" s="4"/>
      <c r="C1770" s="5"/>
      <c r="L1770" s="6"/>
      <c r="M1770" s="6"/>
      <c r="N1770" s="6"/>
      <c r="O1770" s="6"/>
      <c r="P1770" s="6"/>
      <c r="Q1770" s="6"/>
      <c r="R1770" s="6"/>
    </row>
    <row r="1771" spans="1:19" s="3" customFormat="1" x14ac:dyDescent="0.25">
      <c r="B1771" s="4"/>
      <c r="C1771" s="5"/>
      <c r="L1771" s="6"/>
      <c r="M1771" s="6"/>
      <c r="N1771" s="6"/>
      <c r="O1771" s="6"/>
      <c r="P1771" s="6"/>
      <c r="Q1771" s="6"/>
      <c r="R1771" s="6"/>
    </row>
    <row r="1772" spans="1:19" s="3" customFormat="1" x14ac:dyDescent="0.25">
      <c r="B1772" s="4"/>
      <c r="C1772" s="5"/>
      <c r="L1772" s="6"/>
      <c r="M1772" s="6"/>
      <c r="N1772" s="6"/>
      <c r="O1772" s="6"/>
      <c r="P1772" s="6"/>
      <c r="Q1772" s="6"/>
      <c r="R1772" s="6"/>
    </row>
    <row r="1773" spans="1:19" s="3" customFormat="1" x14ac:dyDescent="0.25">
      <c r="B1773" s="4"/>
      <c r="C1773" s="5"/>
      <c r="L1773" s="6"/>
      <c r="M1773" s="6"/>
      <c r="N1773" s="6"/>
      <c r="O1773" s="6"/>
      <c r="P1773" s="6"/>
      <c r="Q1773" s="6"/>
      <c r="R1773" s="6"/>
    </row>
    <row r="1774" spans="1:19" s="3" customFormat="1" x14ac:dyDescent="0.25">
      <c r="B1774" s="4"/>
      <c r="C1774" s="5"/>
      <c r="L1774" s="6"/>
      <c r="M1774" s="6"/>
      <c r="N1774" s="6"/>
      <c r="O1774" s="6"/>
      <c r="P1774" s="6"/>
      <c r="Q1774" s="6"/>
      <c r="R1774" s="6"/>
    </row>
    <row r="1775" spans="1:19" s="3" customFormat="1" x14ac:dyDescent="0.25">
      <c r="B1775" s="4"/>
      <c r="C1775" s="5"/>
      <c r="L1775" s="6"/>
      <c r="M1775" s="6"/>
      <c r="N1775" s="6"/>
      <c r="O1775" s="6"/>
      <c r="P1775" s="6"/>
      <c r="Q1775" s="6"/>
      <c r="R1775" s="6"/>
    </row>
  </sheetData>
  <autoFilter ref="A9:II1766"/>
  <sortState ref="B1689:U1747">
    <sortCondition ref="B1688"/>
  </sortState>
  <mergeCells count="159">
    <mergeCell ref="B1466:C1466"/>
    <mergeCell ref="B1483:C1483"/>
    <mergeCell ref="B1484:C1484"/>
    <mergeCell ref="B1603:C1603"/>
    <mergeCell ref="B1604:C1604"/>
    <mergeCell ref="B1452:C1452"/>
    <mergeCell ref="B1453:C1453"/>
    <mergeCell ref="B1459:C1459"/>
    <mergeCell ref="B1460:C1460"/>
    <mergeCell ref="B1465:C1465"/>
    <mergeCell ref="B1766:C1766"/>
    <mergeCell ref="B1687:C1687"/>
    <mergeCell ref="B1748:C1748"/>
    <mergeCell ref="B1749:C1749"/>
    <mergeCell ref="B1755:C1755"/>
    <mergeCell ref="B1756:C1756"/>
    <mergeCell ref="B1621:C1621"/>
    <mergeCell ref="B1622:C1622"/>
    <mergeCell ref="B1672:C1672"/>
    <mergeCell ref="B1673:C1673"/>
    <mergeCell ref="B1686:C1686"/>
    <mergeCell ref="B1432:C1432"/>
    <mergeCell ref="B1446:C1446"/>
    <mergeCell ref="B1447:C1447"/>
    <mergeCell ref="B1342:C1342"/>
    <mergeCell ref="B1343:C1343"/>
    <mergeCell ref="B1353:C1353"/>
    <mergeCell ref="B1354:C1354"/>
    <mergeCell ref="B1425:C1425"/>
    <mergeCell ref="B1309:C1309"/>
    <mergeCell ref="B1325:C1325"/>
    <mergeCell ref="B1326:C1326"/>
    <mergeCell ref="B1426:C1426"/>
    <mergeCell ref="B1431:C1431"/>
    <mergeCell ref="B1294:C1294"/>
    <mergeCell ref="B1308:C1308"/>
    <mergeCell ref="B1214:C1214"/>
    <mergeCell ref="B1215:C1215"/>
    <mergeCell ref="B1227:C1227"/>
    <mergeCell ref="B1228:C1228"/>
    <mergeCell ref="B1239:C1239"/>
    <mergeCell ref="B1082:C1082"/>
    <mergeCell ref="B1105:C1105"/>
    <mergeCell ref="B1106:C1106"/>
    <mergeCell ref="B1116:C1116"/>
    <mergeCell ref="B1117:C1117"/>
    <mergeCell ref="B1257:C1257"/>
    <mergeCell ref="B1258:C1258"/>
    <mergeCell ref="B1263:C1263"/>
    <mergeCell ref="B1264:C1264"/>
    <mergeCell ref="B1293:C1293"/>
    <mergeCell ref="A1240:S1240"/>
    <mergeCell ref="B1242:C1242"/>
    <mergeCell ref="B1247:C1247"/>
    <mergeCell ref="B1248:C1248"/>
    <mergeCell ref="B1241:D1241"/>
    <mergeCell ref="B920:C920"/>
    <mergeCell ref="B921:C921"/>
    <mergeCell ref="B1054:C1054"/>
    <mergeCell ref="B1055:C1055"/>
    <mergeCell ref="B1081:C1081"/>
    <mergeCell ref="B881:C881"/>
    <mergeCell ref="B882:C882"/>
    <mergeCell ref="B893:C893"/>
    <mergeCell ref="B894:C894"/>
    <mergeCell ref="B874:C874"/>
    <mergeCell ref="B873:C873"/>
    <mergeCell ref="B605:C605"/>
    <mergeCell ref="B636:C636"/>
    <mergeCell ref="A569:S569"/>
    <mergeCell ref="B570:D570"/>
    <mergeCell ref="B571:C571"/>
    <mergeCell ref="B576:C576"/>
    <mergeCell ref="B577:C577"/>
    <mergeCell ref="B751:C751"/>
    <mergeCell ref="B752:C752"/>
    <mergeCell ref="B842:C842"/>
    <mergeCell ref="B847:C847"/>
    <mergeCell ref="B848:C848"/>
    <mergeCell ref="B869:C869"/>
    <mergeCell ref="B870:C870"/>
    <mergeCell ref="B770:C770"/>
    <mergeCell ref="B771:C771"/>
    <mergeCell ref="B841:C841"/>
    <mergeCell ref="B637:C637"/>
    <mergeCell ref="B665:C665"/>
    <mergeCell ref="B688:C688"/>
    <mergeCell ref="B689:C689"/>
    <mergeCell ref="B664:C664"/>
    <mergeCell ref="B550:C550"/>
    <mergeCell ref="B517:C517"/>
    <mergeCell ref="B568:C568"/>
    <mergeCell ref="B561:C561"/>
    <mergeCell ref="B509:C509"/>
    <mergeCell ref="B516:C516"/>
    <mergeCell ref="B596:C596"/>
    <mergeCell ref="B597:C597"/>
    <mergeCell ref="B604:C604"/>
    <mergeCell ref="B551:C551"/>
    <mergeCell ref="B560:C560"/>
    <mergeCell ref="B471:C471"/>
    <mergeCell ref="B311:C311"/>
    <mergeCell ref="B324:C324"/>
    <mergeCell ref="B336:C336"/>
    <mergeCell ref="B337:C337"/>
    <mergeCell ref="B345:C345"/>
    <mergeCell ref="B470:C470"/>
    <mergeCell ref="B448:C448"/>
    <mergeCell ref="B508:C508"/>
    <mergeCell ref="B66:C66"/>
    <mergeCell ref="B346:C346"/>
    <mergeCell ref="B363:C363"/>
    <mergeCell ref="B364:C364"/>
    <mergeCell ref="B447:C447"/>
    <mergeCell ref="B310:C310"/>
    <mergeCell ref="B323:C323"/>
    <mergeCell ref="B65:C65"/>
    <mergeCell ref="B274:C274"/>
    <mergeCell ref="B164:C164"/>
    <mergeCell ref="B275:C275"/>
    <mergeCell ref="B296:C296"/>
    <mergeCell ref="B95:C95"/>
    <mergeCell ref="B87:C87"/>
    <mergeCell ref="B96:C96"/>
    <mergeCell ref="B142:C142"/>
    <mergeCell ref="B143:C143"/>
    <mergeCell ref="B163:C163"/>
    <mergeCell ref="B295:C295"/>
    <mergeCell ref="B86:C86"/>
    <mergeCell ref="P1:S1"/>
    <mergeCell ref="I4:I6"/>
    <mergeCell ref="A3:S3"/>
    <mergeCell ref="S4:S7"/>
    <mergeCell ref="K4:K6"/>
    <mergeCell ref="L5:L6"/>
    <mergeCell ref="M5:P5"/>
    <mergeCell ref="R4:R6"/>
    <mergeCell ref="A4:A7"/>
    <mergeCell ref="D5:D7"/>
    <mergeCell ref="H4:H7"/>
    <mergeCell ref="F4:F7"/>
    <mergeCell ref="G4:G7"/>
    <mergeCell ref="C5:C7"/>
    <mergeCell ref="L4:P4"/>
    <mergeCell ref="Q4:Q6"/>
    <mergeCell ref="B4:B7"/>
    <mergeCell ref="C4:D4"/>
    <mergeCell ref="A2:S2"/>
    <mergeCell ref="J4:J6"/>
    <mergeCell ref="E4:E7"/>
    <mergeCell ref="A10:S10"/>
    <mergeCell ref="B11:D11"/>
    <mergeCell ref="B18:C18"/>
    <mergeCell ref="B12:C12"/>
    <mergeCell ref="B37:C37"/>
    <mergeCell ref="B19:C19"/>
    <mergeCell ref="B44:C44"/>
    <mergeCell ref="B43:C43"/>
    <mergeCell ref="B38:C38"/>
  </mergeCells>
  <phoneticPr fontId="3" type="noConversion"/>
  <pageMargins left="0.15748031496062992" right="0.19685039370078741" top="0.35433070866141736" bottom="0.35433070866141736" header="0.11811023622047245" footer="0.1181102362204724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Прозорова Кристина Эдуардовна</cp:lastModifiedBy>
  <cp:lastPrinted>2018-09-26T10:59:50Z</cp:lastPrinted>
  <dcterms:created xsi:type="dcterms:W3CDTF">2014-05-20T15:22:49Z</dcterms:created>
  <dcterms:modified xsi:type="dcterms:W3CDTF">2018-09-26T11:02:23Z</dcterms:modified>
</cp:coreProperties>
</file>