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0305" yWindow="-15" windowWidth="10230" windowHeight="8115"/>
  </bookViews>
  <sheets>
    <sheet name="новый вар" sheetId="4" r:id="rId1"/>
    <sheet name="Лист1" sheetId="1" r:id="rId2"/>
    <sheet name="Лист2" sheetId="2" r:id="rId3"/>
    <sheet name="Лист3" sheetId="3" r:id="rId4"/>
  </sheets>
  <calcPr calcId="145621"/>
</workbook>
</file>

<file path=xl/calcChain.xml><?xml version="1.0" encoding="utf-8"?>
<calcChain xmlns="http://schemas.openxmlformats.org/spreadsheetml/2006/main">
  <c r="K26" i="4" l="1"/>
  <c r="K25" i="4"/>
  <c r="J24" i="4"/>
  <c r="K24" i="4" s="1"/>
  <c r="J23" i="4"/>
  <c r="K23" i="4" s="1"/>
  <c r="J22" i="4"/>
  <c r="K22" i="4" s="1"/>
  <c r="J21" i="4"/>
  <c r="K21" i="4" s="1"/>
  <c r="J20" i="4"/>
  <c r="K20" i="4" s="1"/>
  <c r="J19" i="4"/>
  <c r="K19" i="4" s="1"/>
  <c r="J16" i="4"/>
  <c r="K16" i="4" s="1"/>
  <c r="J15" i="4"/>
  <c r="K15" i="4" s="1"/>
  <c r="K14" i="4"/>
  <c r="J14" i="4"/>
  <c r="J13" i="4"/>
  <c r="K13" i="4" s="1"/>
  <c r="J12" i="4"/>
  <c r="K12" i="4" s="1"/>
  <c r="J11" i="4"/>
  <c r="K11" i="4" s="1"/>
  <c r="J10" i="4"/>
  <c r="K10" i="4" s="1"/>
  <c r="J9" i="4"/>
  <c r="K9" i="4" s="1"/>
  <c r="J8" i="4"/>
  <c r="K8" i="4" s="1"/>
  <c r="K17" i="4" l="1"/>
  <c r="K27" i="1"/>
  <c r="K26" i="1"/>
  <c r="J25" i="1"/>
  <c r="K25" i="1" s="1"/>
  <c r="J24" i="1"/>
  <c r="K24" i="1"/>
  <c r="J23" i="1"/>
  <c r="K23" i="1"/>
  <c r="J22" i="1"/>
  <c r="K22" i="1" s="1"/>
  <c r="J21" i="1"/>
  <c r="K21" i="1" s="1"/>
  <c r="K20" i="1"/>
  <c r="J20" i="1"/>
  <c r="J19" i="1"/>
  <c r="K19" i="1"/>
  <c r="J16" i="1"/>
  <c r="K16" i="1" s="1"/>
  <c r="J15" i="1" l="1"/>
  <c r="K15" i="1" s="1"/>
  <c r="J14" i="1"/>
  <c r="K14" i="1" s="1"/>
  <c r="J10" i="1" l="1"/>
  <c r="K10" i="1" s="1"/>
  <c r="J11" i="1"/>
  <c r="K11" i="1" s="1"/>
  <c r="J12" i="1"/>
  <c r="K12" i="1" s="1"/>
  <c r="J9" i="1" l="1"/>
  <c r="K9" i="1" s="1"/>
  <c r="J13" i="1" l="1"/>
  <c r="K13" i="1" s="1"/>
  <c r="K17" i="1" s="1"/>
  <c r="J8" i="1"/>
  <c r="K8" i="1" s="1"/>
</calcChain>
</file>

<file path=xl/sharedStrings.xml><?xml version="1.0" encoding="utf-8"?>
<sst xmlns="http://schemas.openxmlformats.org/spreadsheetml/2006/main" count="149" uniqueCount="71">
  <si>
    <t>1*</t>
  </si>
  <si>
    <t>2*</t>
  </si>
  <si>
    <t>3*</t>
  </si>
  <si>
    <t>Средняя цена, руб.</t>
  </si>
  <si>
    <t>Итого начальная (максимальная) цена</t>
  </si>
  <si>
    <t xml:space="preserve">Поставщик 1: </t>
  </si>
  <si>
    <t>Поставщик 3:</t>
  </si>
  <si>
    <t>Характеристика объекта закупки</t>
  </si>
  <si>
    <t xml:space="preserve">Единичные цены, руб. </t>
  </si>
  <si>
    <t>Начальная (максимальная) цена, руб.</t>
  </si>
  <si>
    <t>Наименование товара</t>
  </si>
  <si>
    <r>
      <rPr>
        <sz val="10"/>
        <color rgb="FF000000"/>
        <rFont val="Times New Roman"/>
        <family val="1"/>
        <charset val="204"/>
      </rPr>
      <t>№ п/п</t>
    </r>
    <r>
      <rPr>
        <b/>
        <sz val="10"/>
        <color rgb="FF000000"/>
        <rFont val="Times New Roman"/>
        <family val="1"/>
        <charset val="204"/>
      </rPr>
      <t xml:space="preserve"> </t>
    </r>
  </si>
  <si>
    <t>Метод обоснования начальной (максимальной) цены: метод сопоставления рыночных цен</t>
  </si>
  <si>
    <t>Гл. специалист УБУиО</t>
  </si>
  <si>
    <t>шт.</t>
  </si>
  <si>
    <t xml:space="preserve"> Начальная (максимальная) цена контракта: </t>
  </si>
  <si>
    <t xml:space="preserve">Способ размещения заказа: электронный аукцион </t>
  </si>
  <si>
    <t>Поставщик 2 :</t>
  </si>
  <si>
    <t xml:space="preserve">Поздравительный (памятный) адрес изготовлен из переплетного материала Балакрон, поверхность должна быть шелковистая, блестящая, чуть шероховатая.
Цвет: синий.
Размер:
Ширина не менее 220 мм, но не более 225 мм; длина не менее 310 мм, но не более 315 мм.
Основа из переплетного картона толщиной не менее 1,25 мм, но не более 1,50 мм; плотность не менее 720г/м2, но не более 880 г/м2 .
На лицевой стороне папки методом горячего тиснения фольгой золотого цвета наносится герб города Югорска, размером: шириной не менее 67 мм, но не более 70 мм; длиной не менее 84 мм, но не более 90 мм, и надпись «Муниципальное образование город Югорск» выполненная в 2 строки. 
</t>
  </si>
  <si>
    <t>Формат А4 (21*30). Со стеклом. Материал рамки пластик. Материал подложки - плотный картон. Цвет - «коричневый мрамор». Разработка макета, согласование с заказчиком</t>
  </si>
  <si>
    <t>Формат А4 (21*30). Со стеклом. Материал рамки пластик. Материал подложки - плотный картон. Цвет - «синий мрамор».Разработка макета, согласование с заказчиком</t>
  </si>
  <si>
    <t>Ед. изм.</t>
  </si>
  <si>
    <t>Кол-во</t>
  </si>
  <si>
    <t>Сувенирная и подарочная продукция для администрациигорода Югорска:</t>
  </si>
  <si>
    <t>Итого:</t>
  </si>
  <si>
    <t xml:space="preserve"> Материал корпуса: пластик с логотипом территориальной комиссии по делам несовершеннолетних и защите их прав при администрации города Югорска.Тампопечать «Территориальная комиссия по делам несовершеннолетних и защите их прав при администрации города Югорска ». Разработка макета, согласование с заказчиком</t>
  </si>
  <si>
    <t>С логотипом Территориальной комиссии по делам несовершеннолетних и защите их прав при администрации города Югорска. Кружка 310 мл, керамика, цвет белый, с силиконовой подставкой. Нанесение: тампопечать «Территориальная комиссия по делам несовершеннолетних и защите их прав при администрации города Югорска » в одном месте до 45*45 мм в 1 цвет. Упаковка под кружку 105*115*90 мм. Микрогофрокартон белый. Разработка макета  согласовывается с заказчиком.</t>
  </si>
  <si>
    <t>С логотипом Территориальной комиссии по делам несовершеннолетних и защите их прав при администрации города Югорска. Размер готового изделия ― 300*400*150. Печать: 4+0. Бумага не менее 250 г/м. Люверсы. Веревочные ручки.  Разработка макета  согласовывается с заказчиком.</t>
  </si>
  <si>
    <t>С логотипом Территориальной комиссии по делам несовершеннолетних и защите их прав при администрации города Югорска. Размер 50*75 мм. Материал: акрил. Вставка: 4+0. Разработка макета  согласовывается с заказчиком.</t>
  </si>
  <si>
    <t>С логотипом Территориальной комиссии по делам несовершеннолетних и защите их прав при администрации города Югорска. Разработка макета  согласовывается с заказчиком.</t>
  </si>
  <si>
    <t>С логотипом Территориальной комиссии по делам несовершеннолетних и защите их прав при администрации города Югорска Материал: акрил. Вставка: 4+0. Разработка макета  согласовывается с заказчиком.</t>
  </si>
  <si>
    <t xml:space="preserve">                                  Н.Б. Королева</t>
  </si>
  <si>
    <t>коммерческое предложение от 09.06.2017 № 337 (вх. администрации города Югорска), от 30.11.2016 № 447;</t>
  </si>
  <si>
    <t>коммерческое предложение от 30.11.2016 б/н, от 09.06.2017 № 338  (вх. администрации города Югорска);</t>
  </si>
  <si>
    <t>коммерческое предложение от 08.06.2017  б/н, от 09.06.2017 № 339  (вх. администрации города Югорска);</t>
  </si>
  <si>
    <t>Кружка с термодном (23.41.12.110)</t>
  </si>
  <si>
    <t>Флеш карта (26.20.21.110)</t>
  </si>
  <si>
    <t>Ручка шариковая (32.99.12.110)</t>
  </si>
  <si>
    <t xml:space="preserve"> С видами города Югорска.  Размер 15*20. В клетку. Тип крепления: спираль. Количество листов : 80 шт. Вид обложки: мягкий картон. Материал обложки: картон. Разработка макета, согласование с заказчиком</t>
  </si>
  <si>
    <t>С логотипом города Югорска. Материал: искуственная кожа. Размер 15*21. Цвет: синий. Недатированный. Надпись «Муниципальное образование город Югорск»
 Разработка макета, согласование с заказчиком.</t>
  </si>
  <si>
    <t xml:space="preserve"> С видом города Югорска. Размер 50*75 мм. Материал: акрил. Вставка: 4+0. Разработка макета согласовывается с заказчиком.</t>
  </si>
  <si>
    <t xml:space="preserve">С видом города Югорска.  Круглые с полиграфической вставкой, D 290 мм, пластик с красным ободком. Разработка макета согласовывается с заказчиком. </t>
  </si>
  <si>
    <t xml:space="preserve"> Бумажный пакет (17.29.19.190)</t>
  </si>
  <si>
    <t>Бумажный пакет (17.29.19.190)</t>
  </si>
  <si>
    <t>Блокнот в клетку (17.23.13.191 )</t>
  </si>
  <si>
    <t>Ежедневник (17.23.13.191 )</t>
  </si>
  <si>
    <t>Магнит (22.29.29.000)</t>
  </si>
  <si>
    <t>Значок (25.99.29.190)</t>
  </si>
  <si>
    <t>Часы настенные (26.52.14.000)</t>
  </si>
  <si>
    <t>Поздравительный (памятный) адрес (58.19.11.000)</t>
  </si>
  <si>
    <t xml:space="preserve"> Материал корпуса: пластик с логотипом города Югорска.Тампопечать «Муниципальное образование город Югорск». Разработка макета, согласование с заказчиком</t>
  </si>
  <si>
    <t xml:space="preserve"> С логотипом Югорска. Размер готового изделия ― 300*400*150. Печать: 4+0. Бумага 250 г/м. Люверсы. Веревочные ручки, люверсы.
Надпись «Муниципальное образование город Югорск»
 Разработка макета, согласование с заказчиком</t>
  </si>
  <si>
    <t xml:space="preserve"> Не менее 8 Гб,  с логотипом Территориальной комиссии по делам несовершеннолетних и защите их прав при администрации города Югорска. Разработка макета  согласовывается с заказчиком.</t>
  </si>
  <si>
    <t xml:space="preserve">IV. Обоснование начальной (максимальной) цены  контракта на изготовление сувенирной (подарочной) продукции  ИКЗ № 173862200236886220100100150010000244 </t>
  </si>
  <si>
    <t>Сувенирная и подарочная продукция для отдела по организации деятельности территориальной комиссии по делам несовершеннолетних и защите их прав администрации города Югорска:</t>
  </si>
  <si>
    <t>Рамка (22.29.29.000)</t>
  </si>
  <si>
    <t>Ручка шариковая с нанесением  логотипа города Югорска «Муниципальное образование город Югорск».   Материал корпуса: пластик. Разработка макета, согласование с заказчиком.</t>
  </si>
  <si>
    <t>Блокнот в клетку с видами города Югорска.  Размер 15*20 см. В клетку. Тип крепления: спираль. Количество листов: 80 шт. Вид обложки: мягкий картон. Материал обложки: картон. Разработка макета, согласование с заказчиком.</t>
  </si>
  <si>
    <t>Ежедневник с нанесением  логотипа города Югорска «Муниципальное образование город Югорск». Материал: искусственная кожа. Размер 15*21см. Цвет: синий. Недатированный. Разработка макета, согласование с заказчиком.</t>
  </si>
  <si>
    <t xml:space="preserve"> Магнит с видом города Югорска. Размер 50*75 мм. Материал: акрил. Вставка: 4+0. Разработка макета согласовывается с заказчиком.</t>
  </si>
  <si>
    <t>Часы настенные с видом города Югорска.  Круглые с полиграфической вставкой, D 290 мм, пластик с красным ободком. Разработка макета согласовывается с заказчиком.</t>
  </si>
  <si>
    <t xml:space="preserve">Бумажный пакет с нанесением  логотипа города Югорска «Муниципальное образование город Югорск». Размер готового изделия ― 300*400*150. Печать: 4+0. Бумага 250 г/м. Люверсы. Веревочные ручки, люверсы.
Разработка макета, согласование с заказчиком.
</t>
  </si>
  <si>
    <t xml:space="preserve">Рамка. Формат А4. Со стеклом. Материал рамки пластик. Материал подложки - плотный картон. Цвет - «коричневый мрамор». </t>
  </si>
  <si>
    <t>Рамка. Формат А4. Со стеклом. Материал рамки пластик. Материал подложки - плотный картон. Цвет - «синий мрамор».</t>
  </si>
  <si>
    <t xml:space="preserve">Поздравительный (памятный) адрес. Изготовлен из переплетного материала Балакрон, поверхность должна быть шелковистая, блестящая, чуть шероховатая.
Цвет: синий.
Размер:
Ширина не менее 220 мм, но не более 225 мм; длина не менее 310 мм, но не более 315 мм.
Основа из переплетного картона толщиной не менее 1,25 мм, но не более 1,50 мм; плотность не менее 720г/м2, но не более 880 г/м2 .
На лицевой стороне папки методом горячего тиснения фольгой золотого цвета наносится герб города Югорска, размером: шириной не менее 67 мм, но не более 70 мм; длиной не менее 84 мм, но не более 90 мм, и надпись «Муниципальное образование город Югорск» выполненная в 2 строки.   
</t>
  </si>
  <si>
    <t>Ручка шариковая с нанесением логотипа (рисунок) «Территориальная комиссия по делам несовершеннолетних и защите их прав при администрации города Югорска». Материал корпуса: пластик. Разработка макета, согласование с заказчиком.</t>
  </si>
  <si>
    <t xml:space="preserve">Кружка с термодном, с нанесением логотипа (рисунок) «Территориальная комиссия по делам несовершеннолетних и защите их прав при администрации города Югорска». Кружка 310 мл, керамика, цвет белый, с силиконовой подставкой. Упаковка под кружку –микрогофрокартон, цвет белый. </t>
  </si>
  <si>
    <t>Бумажный пакет с нанесением логотипа (рисунок) «Территориальная комиссия по делам несовершеннолетних и защите их прав при администрации города Югорска». Размер готового изделия ― 300*400*150. Печать: 4+0. Бумага не менее 250 г/м. Люверсы. Веревочные ручки.  Разработка макета  согласовывается с заказчиком.</t>
  </si>
  <si>
    <t>Магнит с нанесением логотипа (рисунок) «Территориальная комиссия по делам несовершеннолетних и защите их прав при администрации города Югорска». Размер 50*75 мм. Материал: акрил. Вставка: 4+0. Разработка макета  согласовывается с заказчиком.</t>
  </si>
  <si>
    <t>Блокнот в клетку с нанесением логотипа (рисунок) «Территориальная комиссия по делам несовершеннолетних и защите их прав при администрации города Югорска». Разработка макета  согласовывается с заказчиком.</t>
  </si>
  <si>
    <t>Значок с нанесением логотипа (рисунок) «Территориальная комиссия по делам несовершеннолетних и защите их прав при администрации города Югорска». Материал: акрил. Вставка: 4+0. Разработка макета  согласовывается с заказчиком.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</si>
</sst>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Border="1"/>
    <xf numFmtId="0" fontId="4" fillId="0" borderId="0" xfId="0" applyFont="1"/>
    <xf numFmtId="0" fontId="1" fillId="0" borderId="0" xfId="0" applyFont="1" applyBorder="1" applyAlignment="1">
      <alignment vertical="center" wrapText="1"/>
    </xf>
    <xf numFmtId="0" fontId="3" fillId="0" borderId="0" xfId="0" applyFont="1" applyBorder="1"/>
    <xf numFmtId="2" fontId="0" fillId="0" borderId="0" xfId="0" applyNumberFormat="1" applyBorder="1"/>
    <xf numFmtId="2" fontId="0" fillId="0" borderId="0" xfId="0" applyNumberFormat="1"/>
    <xf numFmtId="0" fontId="5" fillId="0" borderId="0" xfId="0" applyFont="1"/>
    <xf numFmtId="0" fontId="5" fillId="0" borderId="0" xfId="0" applyFont="1" applyBorder="1"/>
    <xf numFmtId="0" fontId="0" fillId="0" borderId="0" xfId="0" applyFill="1"/>
    <xf numFmtId="0" fontId="1" fillId="0" borderId="0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6" fillId="0" borderId="0" xfId="0" quotePrefix="1" applyFont="1" applyAlignment="1">
      <alignment horizontal="left"/>
    </xf>
    <xf numFmtId="0" fontId="5" fillId="0" borderId="0" xfId="0" applyFont="1" applyAlignment="1">
      <alignment horizont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quotePrefix="1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3" fillId="0" borderId="0" xfId="0" applyFont="1" applyAlignment="1">
      <alignment horizontal="left"/>
    </xf>
    <xf numFmtId="0" fontId="3" fillId="0" borderId="0" xfId="0" quotePrefix="1" applyFont="1" applyBorder="1" applyAlignment="1">
      <alignment horizontal="left" wrapText="1"/>
    </xf>
    <xf numFmtId="0" fontId="3" fillId="0" borderId="0" xfId="0" applyFont="1" applyBorder="1" applyAlignment="1"/>
    <xf numFmtId="0" fontId="2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tabSelected="1" topLeftCell="A21" workbookViewId="0">
      <selection activeCell="O26" sqref="O26"/>
    </sheetView>
  </sheetViews>
  <sheetFormatPr defaultRowHeight="15" x14ac:dyDescent="0.25"/>
  <cols>
    <col min="1" max="1" width="4.42578125" customWidth="1"/>
    <col min="2" max="2" width="16.42578125" customWidth="1"/>
    <col min="3" max="3" width="13" customWidth="1"/>
    <col min="4" max="4" width="37.42578125" customWidth="1"/>
    <col min="5" max="5" width="7.140625" customWidth="1"/>
    <col min="6" max="6" width="7.28515625" customWidth="1"/>
    <col min="7" max="7" width="6.5703125" customWidth="1"/>
    <col min="8" max="8" width="6.42578125" customWidth="1"/>
    <col min="9" max="9" width="6.7109375" customWidth="1"/>
    <col min="10" max="10" width="8.140625" customWidth="1"/>
    <col min="11" max="11" width="13.7109375" customWidth="1"/>
    <col min="12" max="12" width="16.5703125" style="1" customWidth="1"/>
    <col min="13" max="13" width="12.140625" customWidth="1"/>
  </cols>
  <sheetData>
    <row r="1" spans="1:12" ht="21" customHeight="1" x14ac:dyDescent="0.25">
      <c r="A1" s="35" t="s">
        <v>53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16"/>
    </row>
    <row r="2" spans="1:12" ht="10.5" customHeight="1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16"/>
    </row>
    <row r="3" spans="1:12" s="2" customFormat="1" ht="15.75" x14ac:dyDescent="0.25">
      <c r="A3" s="37" t="s">
        <v>12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4"/>
    </row>
    <row r="4" spans="1:12" s="2" customFormat="1" ht="13.5" customHeight="1" x14ac:dyDescent="0.25">
      <c r="A4" s="38" t="s">
        <v>16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</row>
    <row r="5" spans="1:12" ht="33" customHeight="1" x14ac:dyDescent="0.25">
      <c r="A5" s="40" t="s">
        <v>11</v>
      </c>
      <c r="B5" s="34" t="s">
        <v>10</v>
      </c>
      <c r="C5" s="34" t="s">
        <v>7</v>
      </c>
      <c r="D5" s="34"/>
      <c r="E5" s="41" t="s">
        <v>21</v>
      </c>
      <c r="F5" s="34" t="s">
        <v>22</v>
      </c>
      <c r="G5" s="34" t="s">
        <v>8</v>
      </c>
      <c r="H5" s="34"/>
      <c r="I5" s="34"/>
      <c r="J5" s="34" t="s">
        <v>3</v>
      </c>
      <c r="K5" s="34" t="s">
        <v>9</v>
      </c>
    </row>
    <row r="6" spans="1:12" ht="28.5" customHeight="1" x14ac:dyDescent="0.25">
      <c r="A6" s="40"/>
      <c r="B6" s="34"/>
      <c r="C6" s="34"/>
      <c r="D6" s="34"/>
      <c r="E6" s="42"/>
      <c r="F6" s="34"/>
      <c r="G6" s="12" t="s">
        <v>0</v>
      </c>
      <c r="H6" s="12" t="s">
        <v>1</v>
      </c>
      <c r="I6" s="12" t="s">
        <v>2</v>
      </c>
      <c r="J6" s="43"/>
      <c r="K6" s="34"/>
    </row>
    <row r="7" spans="1:12" ht="15" customHeight="1" x14ac:dyDescent="0.25">
      <c r="A7" s="31" t="s">
        <v>23</v>
      </c>
      <c r="B7" s="32"/>
      <c r="C7" s="32"/>
      <c r="D7" s="32"/>
      <c r="E7" s="32"/>
      <c r="F7" s="32"/>
      <c r="G7" s="32"/>
      <c r="H7" s="32"/>
      <c r="I7" s="32"/>
      <c r="J7" s="32"/>
      <c r="K7" s="33"/>
    </row>
    <row r="8" spans="1:12" ht="54.75" customHeight="1" x14ac:dyDescent="0.25">
      <c r="A8" s="22">
        <v>1</v>
      </c>
      <c r="B8" s="22" t="s">
        <v>37</v>
      </c>
      <c r="C8" s="34" t="s">
        <v>56</v>
      </c>
      <c r="D8" s="34"/>
      <c r="E8" s="22" t="s">
        <v>14</v>
      </c>
      <c r="F8" s="22">
        <v>50</v>
      </c>
      <c r="G8" s="13">
        <v>30</v>
      </c>
      <c r="H8" s="13">
        <v>30</v>
      </c>
      <c r="I8" s="13">
        <v>25</v>
      </c>
      <c r="J8" s="13">
        <f t="shared" ref="J8:J16" si="0">ROUND((G8+H8+I8)/3,2)</f>
        <v>28.33</v>
      </c>
      <c r="K8" s="14">
        <f>F8*J8</f>
        <v>1416.5</v>
      </c>
    </row>
    <row r="9" spans="1:12" ht="54.75" customHeight="1" x14ac:dyDescent="0.25">
      <c r="A9" s="22">
        <v>2</v>
      </c>
      <c r="B9" s="22" t="s">
        <v>44</v>
      </c>
      <c r="C9" s="24" t="s">
        <v>57</v>
      </c>
      <c r="D9" s="25"/>
      <c r="E9" s="22" t="s">
        <v>14</v>
      </c>
      <c r="F9" s="22">
        <v>40</v>
      </c>
      <c r="G9" s="13">
        <v>80</v>
      </c>
      <c r="H9" s="13">
        <v>80</v>
      </c>
      <c r="I9" s="13">
        <v>70</v>
      </c>
      <c r="J9" s="13">
        <f t="shared" si="0"/>
        <v>76.67</v>
      </c>
      <c r="K9" s="14">
        <f>F9*J9</f>
        <v>3066.8</v>
      </c>
    </row>
    <row r="10" spans="1:12" ht="63.75" customHeight="1" x14ac:dyDescent="0.25">
      <c r="A10" s="22">
        <v>3</v>
      </c>
      <c r="B10" s="22" t="s">
        <v>45</v>
      </c>
      <c r="C10" s="34" t="s">
        <v>58</v>
      </c>
      <c r="D10" s="34"/>
      <c r="E10" s="22" t="s">
        <v>14</v>
      </c>
      <c r="F10" s="22">
        <v>6</v>
      </c>
      <c r="G10" s="13">
        <v>450</v>
      </c>
      <c r="H10" s="13">
        <v>450</v>
      </c>
      <c r="I10" s="13">
        <v>400</v>
      </c>
      <c r="J10" s="13">
        <f t="shared" si="0"/>
        <v>433.33</v>
      </c>
      <c r="K10" s="14">
        <f t="shared" ref="K10:K12" si="1">F10*J10</f>
        <v>2599.98</v>
      </c>
    </row>
    <row r="11" spans="1:12" ht="36" customHeight="1" x14ac:dyDescent="0.25">
      <c r="A11" s="22">
        <v>4</v>
      </c>
      <c r="B11" s="22" t="s">
        <v>46</v>
      </c>
      <c r="C11" s="34" t="s">
        <v>59</v>
      </c>
      <c r="D11" s="34"/>
      <c r="E11" s="22" t="s">
        <v>14</v>
      </c>
      <c r="F11" s="22">
        <v>50</v>
      </c>
      <c r="G11" s="13">
        <v>30</v>
      </c>
      <c r="H11" s="13">
        <v>30</v>
      </c>
      <c r="I11" s="13">
        <v>26</v>
      </c>
      <c r="J11" s="13">
        <f t="shared" si="0"/>
        <v>28.67</v>
      </c>
      <c r="K11" s="14">
        <f t="shared" si="1"/>
        <v>1433.5</v>
      </c>
    </row>
    <row r="12" spans="1:12" ht="39.75" customHeight="1" x14ac:dyDescent="0.25">
      <c r="A12" s="22">
        <v>5</v>
      </c>
      <c r="B12" s="22" t="s">
        <v>48</v>
      </c>
      <c r="C12" s="34" t="s">
        <v>60</v>
      </c>
      <c r="D12" s="34"/>
      <c r="E12" s="22" t="s">
        <v>14</v>
      </c>
      <c r="F12" s="22">
        <v>7</v>
      </c>
      <c r="G12" s="13">
        <v>420</v>
      </c>
      <c r="H12" s="13">
        <v>420</v>
      </c>
      <c r="I12" s="13">
        <v>400</v>
      </c>
      <c r="J12" s="13">
        <f t="shared" si="0"/>
        <v>413.33</v>
      </c>
      <c r="K12" s="14">
        <f t="shared" si="1"/>
        <v>2893.31</v>
      </c>
    </row>
    <row r="13" spans="1:12" ht="68.25" customHeight="1" x14ac:dyDescent="0.25">
      <c r="A13" s="22">
        <v>6</v>
      </c>
      <c r="B13" s="22" t="s">
        <v>42</v>
      </c>
      <c r="C13" s="34" t="s">
        <v>61</v>
      </c>
      <c r="D13" s="34"/>
      <c r="E13" s="22" t="s">
        <v>14</v>
      </c>
      <c r="F13" s="22">
        <v>60</v>
      </c>
      <c r="G13" s="13">
        <v>160</v>
      </c>
      <c r="H13" s="13">
        <v>160</v>
      </c>
      <c r="I13" s="13">
        <v>150</v>
      </c>
      <c r="J13" s="13">
        <f t="shared" si="0"/>
        <v>156.66999999999999</v>
      </c>
      <c r="K13" s="14">
        <f>F13*J13</f>
        <v>9400.1999999999989</v>
      </c>
    </row>
    <row r="14" spans="1:12" ht="54" customHeight="1" x14ac:dyDescent="0.25">
      <c r="A14" s="22">
        <v>7</v>
      </c>
      <c r="B14" s="22" t="s">
        <v>55</v>
      </c>
      <c r="C14" s="24" t="s">
        <v>62</v>
      </c>
      <c r="D14" s="25"/>
      <c r="E14" s="22" t="s">
        <v>14</v>
      </c>
      <c r="F14" s="22">
        <v>50</v>
      </c>
      <c r="G14" s="13">
        <v>200</v>
      </c>
      <c r="H14" s="13">
        <v>200</v>
      </c>
      <c r="I14" s="13">
        <v>200</v>
      </c>
      <c r="J14" s="13">
        <f t="shared" si="0"/>
        <v>200</v>
      </c>
      <c r="K14" s="14">
        <f>F14*J14</f>
        <v>10000</v>
      </c>
    </row>
    <row r="15" spans="1:12" ht="51.75" customHeight="1" x14ac:dyDescent="0.25">
      <c r="A15" s="22">
        <v>8</v>
      </c>
      <c r="B15" s="22" t="s">
        <v>55</v>
      </c>
      <c r="C15" s="24" t="s">
        <v>63</v>
      </c>
      <c r="D15" s="25"/>
      <c r="E15" s="22" t="s">
        <v>14</v>
      </c>
      <c r="F15" s="22">
        <v>50</v>
      </c>
      <c r="G15" s="13">
        <v>200</v>
      </c>
      <c r="H15" s="13">
        <v>200</v>
      </c>
      <c r="I15" s="13">
        <v>200</v>
      </c>
      <c r="J15" s="13">
        <f t="shared" si="0"/>
        <v>200</v>
      </c>
      <c r="K15" s="14">
        <f>F15*J15</f>
        <v>10000</v>
      </c>
    </row>
    <row r="16" spans="1:12" ht="222.75" customHeight="1" x14ac:dyDescent="0.25">
      <c r="A16" s="22">
        <v>9</v>
      </c>
      <c r="B16" s="22" t="s">
        <v>49</v>
      </c>
      <c r="C16" s="24" t="s">
        <v>64</v>
      </c>
      <c r="D16" s="25"/>
      <c r="E16" s="22" t="s">
        <v>14</v>
      </c>
      <c r="F16" s="22">
        <v>45</v>
      </c>
      <c r="G16" s="13">
        <v>520</v>
      </c>
      <c r="H16" s="13">
        <v>520</v>
      </c>
      <c r="I16" s="13">
        <v>550</v>
      </c>
      <c r="J16" s="13">
        <f t="shared" si="0"/>
        <v>530</v>
      </c>
      <c r="K16" s="14">
        <f>F16*J16</f>
        <v>23850</v>
      </c>
    </row>
    <row r="17" spans="1:13" ht="18" customHeight="1" x14ac:dyDescent="0.25">
      <c r="A17" s="26" t="s">
        <v>24</v>
      </c>
      <c r="B17" s="27"/>
      <c r="C17" s="27"/>
      <c r="D17" s="27"/>
      <c r="E17" s="27"/>
      <c r="F17" s="27"/>
      <c r="G17" s="27"/>
      <c r="H17" s="27"/>
      <c r="I17" s="27"/>
      <c r="J17" s="19"/>
      <c r="K17" s="20">
        <f>K16+K15+K14+K13+K12+K11+K10+K9+K8</f>
        <v>64660.29</v>
      </c>
    </row>
    <row r="18" spans="1:13" ht="25.5" customHeight="1" x14ac:dyDescent="0.25">
      <c r="A18" s="31" t="s">
        <v>54</v>
      </c>
      <c r="B18" s="32"/>
      <c r="C18" s="32"/>
      <c r="D18" s="32"/>
      <c r="E18" s="32"/>
      <c r="F18" s="32"/>
      <c r="G18" s="32"/>
      <c r="H18" s="32"/>
      <c r="I18" s="32"/>
      <c r="J18" s="32"/>
      <c r="K18" s="33"/>
    </row>
    <row r="19" spans="1:13" ht="75" customHeight="1" x14ac:dyDescent="0.25">
      <c r="A19" s="22">
        <v>1</v>
      </c>
      <c r="B19" s="22" t="s">
        <v>37</v>
      </c>
      <c r="C19" s="34" t="s">
        <v>65</v>
      </c>
      <c r="D19" s="34"/>
      <c r="E19" s="22" t="s">
        <v>14</v>
      </c>
      <c r="F19" s="22">
        <v>500</v>
      </c>
      <c r="G19" s="13">
        <v>80</v>
      </c>
      <c r="H19" s="13">
        <v>70</v>
      </c>
      <c r="I19" s="13">
        <v>80</v>
      </c>
      <c r="J19" s="13">
        <f t="shared" ref="J19:J24" si="2">ROUND((G19+H19+I19)/3,2)</f>
        <v>76.67</v>
      </c>
      <c r="K19" s="14">
        <f t="shared" ref="K19:K24" si="3">J19*F19</f>
        <v>38335</v>
      </c>
    </row>
    <row r="20" spans="1:13" ht="69" customHeight="1" x14ac:dyDescent="0.25">
      <c r="A20" s="22">
        <v>2</v>
      </c>
      <c r="B20" s="22" t="s">
        <v>35</v>
      </c>
      <c r="C20" s="24" t="s">
        <v>66</v>
      </c>
      <c r="D20" s="25"/>
      <c r="E20" s="22" t="s">
        <v>14</v>
      </c>
      <c r="F20" s="22">
        <v>50</v>
      </c>
      <c r="G20" s="13">
        <v>300</v>
      </c>
      <c r="H20" s="13">
        <v>500</v>
      </c>
      <c r="I20" s="13">
        <v>350.5</v>
      </c>
      <c r="J20" s="13">
        <f t="shared" si="2"/>
        <v>383.5</v>
      </c>
      <c r="K20" s="14">
        <f t="shared" si="3"/>
        <v>19175</v>
      </c>
    </row>
    <row r="21" spans="1:13" ht="77.25" customHeight="1" x14ac:dyDescent="0.25">
      <c r="A21" s="22">
        <v>3</v>
      </c>
      <c r="B21" s="22" t="s">
        <v>43</v>
      </c>
      <c r="C21" s="24" t="s">
        <v>67</v>
      </c>
      <c r="D21" s="25"/>
      <c r="E21" s="22" t="s">
        <v>14</v>
      </c>
      <c r="F21" s="22">
        <v>105</v>
      </c>
      <c r="G21" s="13">
        <v>300</v>
      </c>
      <c r="H21" s="13">
        <v>300</v>
      </c>
      <c r="I21" s="13">
        <v>210.2</v>
      </c>
      <c r="J21" s="13">
        <f t="shared" si="2"/>
        <v>270.07</v>
      </c>
      <c r="K21" s="14">
        <f t="shared" si="3"/>
        <v>28357.35</v>
      </c>
    </row>
    <row r="22" spans="1:13" ht="63.75" customHeight="1" x14ac:dyDescent="0.25">
      <c r="A22" s="22">
        <v>4</v>
      </c>
      <c r="B22" s="22" t="s">
        <v>46</v>
      </c>
      <c r="C22" s="24" t="s">
        <v>68</v>
      </c>
      <c r="D22" s="25"/>
      <c r="E22" s="22" t="s">
        <v>14</v>
      </c>
      <c r="F22" s="22">
        <v>100</v>
      </c>
      <c r="G22" s="13">
        <v>80</v>
      </c>
      <c r="H22" s="13">
        <v>80</v>
      </c>
      <c r="I22" s="13">
        <v>100</v>
      </c>
      <c r="J22" s="13">
        <f t="shared" si="2"/>
        <v>86.67</v>
      </c>
      <c r="K22" s="14">
        <f t="shared" si="3"/>
        <v>8667</v>
      </c>
    </row>
    <row r="23" spans="1:13" ht="55.5" customHeight="1" x14ac:dyDescent="0.25">
      <c r="A23" s="22">
        <v>5</v>
      </c>
      <c r="B23" s="22" t="s">
        <v>44</v>
      </c>
      <c r="C23" s="24" t="s">
        <v>69</v>
      </c>
      <c r="D23" s="25"/>
      <c r="E23" s="22" t="s">
        <v>14</v>
      </c>
      <c r="F23" s="22">
        <v>140</v>
      </c>
      <c r="G23" s="13">
        <v>60</v>
      </c>
      <c r="H23" s="13">
        <v>90</v>
      </c>
      <c r="I23" s="13">
        <v>151</v>
      </c>
      <c r="J23" s="13">
        <f t="shared" si="2"/>
        <v>100.33</v>
      </c>
      <c r="K23" s="14">
        <f t="shared" si="3"/>
        <v>14046.199999999999</v>
      </c>
    </row>
    <row r="24" spans="1:13" ht="54" customHeight="1" x14ac:dyDescent="0.25">
      <c r="A24" s="22">
        <v>6</v>
      </c>
      <c r="B24" s="22" t="s">
        <v>47</v>
      </c>
      <c r="C24" s="24" t="s">
        <v>70</v>
      </c>
      <c r="D24" s="25"/>
      <c r="E24" s="22" t="s">
        <v>14</v>
      </c>
      <c r="F24" s="22">
        <v>100</v>
      </c>
      <c r="G24" s="13">
        <v>50</v>
      </c>
      <c r="H24" s="13">
        <v>50</v>
      </c>
      <c r="I24" s="13">
        <v>75</v>
      </c>
      <c r="J24" s="13">
        <f t="shared" si="2"/>
        <v>58.33</v>
      </c>
      <c r="K24" s="14">
        <f t="shared" si="3"/>
        <v>5833</v>
      </c>
    </row>
    <row r="25" spans="1:13" ht="15.75" customHeight="1" x14ac:dyDescent="0.25">
      <c r="A25" s="26" t="s">
        <v>24</v>
      </c>
      <c r="B25" s="27"/>
      <c r="C25" s="27"/>
      <c r="D25" s="27"/>
      <c r="E25" s="27"/>
      <c r="F25" s="27"/>
      <c r="G25" s="27"/>
      <c r="H25" s="27"/>
      <c r="I25" s="27"/>
      <c r="J25" s="28"/>
      <c r="K25" s="15">
        <f>K24+K23+K22+K21+K20+K19</f>
        <v>114413.54999999999</v>
      </c>
    </row>
    <row r="26" spans="1:13" ht="15.75" customHeight="1" x14ac:dyDescent="0.25">
      <c r="A26" s="26" t="s">
        <v>4</v>
      </c>
      <c r="B26" s="27"/>
      <c r="C26" s="27"/>
      <c r="D26" s="27"/>
      <c r="E26" s="27"/>
      <c r="F26" s="27"/>
      <c r="G26" s="27"/>
      <c r="H26" s="27"/>
      <c r="I26" s="27"/>
      <c r="J26" s="28"/>
      <c r="K26" s="15">
        <f>K25+K17</f>
        <v>179073.84</v>
      </c>
      <c r="L26" s="5"/>
      <c r="M26" s="6"/>
    </row>
    <row r="27" spans="1:13" s="2" customFormat="1" ht="22.5" customHeight="1" x14ac:dyDescent="0.2">
      <c r="A27" s="29" t="s">
        <v>15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</row>
    <row r="29" spans="1:13" s="7" customFormat="1" x14ac:dyDescent="0.25">
      <c r="B29" s="7" t="s">
        <v>13</v>
      </c>
      <c r="H29" s="30" t="s">
        <v>31</v>
      </c>
      <c r="I29" s="30"/>
      <c r="J29" s="30"/>
      <c r="K29" s="30"/>
      <c r="L29" s="8"/>
    </row>
    <row r="30" spans="1:13" x14ac:dyDescent="0.25">
      <c r="B30" s="3"/>
      <c r="C30" s="3"/>
      <c r="D30" s="1"/>
    </row>
    <row r="31" spans="1:13" ht="24.75" customHeight="1" x14ac:dyDescent="0.25">
      <c r="A31" s="9"/>
      <c r="B31" s="10" t="s">
        <v>5</v>
      </c>
      <c r="C31" s="23" t="s">
        <v>32</v>
      </c>
      <c r="D31" s="23"/>
      <c r="E31" s="23"/>
      <c r="F31" s="23"/>
      <c r="G31" s="23"/>
      <c r="H31" s="23"/>
    </row>
    <row r="32" spans="1:13" ht="23.25" customHeight="1" x14ac:dyDescent="0.25">
      <c r="A32" s="9"/>
      <c r="B32" s="10" t="s">
        <v>17</v>
      </c>
      <c r="C32" s="23" t="s">
        <v>33</v>
      </c>
      <c r="D32" s="23"/>
    </row>
    <row r="33" spans="1:4" ht="23.25" customHeight="1" x14ac:dyDescent="0.25">
      <c r="A33" s="9"/>
      <c r="B33" s="10" t="s">
        <v>6</v>
      </c>
      <c r="C33" s="23" t="s">
        <v>34</v>
      </c>
      <c r="D33" s="23"/>
    </row>
  </sheetData>
  <mergeCells count="36">
    <mergeCell ref="A1:K2"/>
    <mergeCell ref="A3:K3"/>
    <mergeCell ref="A4:L4"/>
    <mergeCell ref="A5:A6"/>
    <mergeCell ref="B5:B6"/>
    <mergeCell ref="C5:D6"/>
    <mergeCell ref="E5:E6"/>
    <mergeCell ref="F5:F6"/>
    <mergeCell ref="G5:I5"/>
    <mergeCell ref="J5:J6"/>
    <mergeCell ref="A17:I17"/>
    <mergeCell ref="K5:K6"/>
    <mergeCell ref="A7:K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A18:K18"/>
    <mergeCell ref="C19:D19"/>
    <mergeCell ref="C20:D20"/>
    <mergeCell ref="C21:D21"/>
    <mergeCell ref="C22:D22"/>
    <mergeCell ref="C31:H31"/>
    <mergeCell ref="C32:D32"/>
    <mergeCell ref="C33:D33"/>
    <mergeCell ref="C23:D23"/>
    <mergeCell ref="C24:D24"/>
    <mergeCell ref="A25:J25"/>
    <mergeCell ref="A26:J26"/>
    <mergeCell ref="A27:L27"/>
    <mergeCell ref="H29:K29"/>
  </mergeCells>
  <pageMargins left="0.82677165354330717" right="0" top="0.39370078740157483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opLeftCell="A22" workbookViewId="0">
      <selection activeCell="P13" sqref="P13"/>
    </sheetView>
  </sheetViews>
  <sheetFormatPr defaultRowHeight="15" x14ac:dyDescent="0.25"/>
  <cols>
    <col min="1" max="1" width="4.42578125" customWidth="1"/>
    <col min="2" max="2" width="16.42578125" customWidth="1"/>
    <col min="3" max="3" width="13" customWidth="1"/>
    <col min="4" max="4" width="37.42578125" customWidth="1"/>
    <col min="5" max="5" width="7.140625" customWidth="1"/>
    <col min="6" max="6" width="7.28515625" customWidth="1"/>
    <col min="7" max="7" width="6.5703125" customWidth="1"/>
    <col min="8" max="8" width="6.42578125" customWidth="1"/>
    <col min="9" max="9" width="6.7109375" customWidth="1"/>
    <col min="10" max="10" width="8.140625" customWidth="1"/>
    <col min="11" max="11" width="13.7109375" customWidth="1"/>
    <col min="12" max="12" width="16.5703125" style="1" customWidth="1"/>
    <col min="13" max="13" width="12.140625" customWidth="1"/>
  </cols>
  <sheetData>
    <row r="1" spans="1:12" ht="21" customHeight="1" x14ac:dyDescent="0.25">
      <c r="A1" s="35" t="s">
        <v>53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16"/>
    </row>
    <row r="2" spans="1:12" ht="10.5" customHeight="1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16"/>
    </row>
    <row r="3" spans="1:12" s="2" customFormat="1" ht="15.75" x14ac:dyDescent="0.25">
      <c r="A3" s="37" t="s">
        <v>12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4"/>
    </row>
    <row r="4" spans="1:12" s="2" customFormat="1" ht="13.5" customHeight="1" x14ac:dyDescent="0.25">
      <c r="A4" s="38" t="s">
        <v>16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</row>
    <row r="5" spans="1:12" ht="33" customHeight="1" x14ac:dyDescent="0.25">
      <c r="A5" s="40" t="s">
        <v>11</v>
      </c>
      <c r="B5" s="34" t="s">
        <v>10</v>
      </c>
      <c r="C5" s="34" t="s">
        <v>7</v>
      </c>
      <c r="D5" s="34"/>
      <c r="E5" s="41" t="s">
        <v>21</v>
      </c>
      <c r="F5" s="34" t="s">
        <v>22</v>
      </c>
      <c r="G5" s="34" t="s">
        <v>8</v>
      </c>
      <c r="H5" s="34"/>
      <c r="I5" s="34"/>
      <c r="J5" s="34" t="s">
        <v>3</v>
      </c>
      <c r="K5" s="34" t="s">
        <v>9</v>
      </c>
    </row>
    <row r="6" spans="1:12" ht="28.5" customHeight="1" x14ac:dyDescent="0.25">
      <c r="A6" s="40"/>
      <c r="B6" s="34"/>
      <c r="C6" s="34"/>
      <c r="D6" s="34"/>
      <c r="E6" s="42"/>
      <c r="F6" s="34"/>
      <c r="G6" s="12" t="s">
        <v>0</v>
      </c>
      <c r="H6" s="12" t="s">
        <v>1</v>
      </c>
      <c r="I6" s="12" t="s">
        <v>2</v>
      </c>
      <c r="J6" s="43"/>
      <c r="K6" s="34"/>
    </row>
    <row r="7" spans="1:12" ht="15" customHeight="1" x14ac:dyDescent="0.25">
      <c r="A7" s="31" t="s">
        <v>23</v>
      </c>
      <c r="B7" s="32"/>
      <c r="C7" s="32"/>
      <c r="D7" s="32"/>
      <c r="E7" s="32"/>
      <c r="F7" s="32"/>
      <c r="G7" s="32"/>
      <c r="H7" s="32"/>
      <c r="I7" s="32"/>
      <c r="J7" s="32"/>
      <c r="K7" s="33"/>
    </row>
    <row r="8" spans="1:12" ht="54.75" customHeight="1" x14ac:dyDescent="0.25">
      <c r="A8" s="11">
        <v>1</v>
      </c>
      <c r="B8" s="11" t="s">
        <v>37</v>
      </c>
      <c r="C8" s="34" t="s">
        <v>50</v>
      </c>
      <c r="D8" s="34"/>
      <c r="E8" s="11" t="s">
        <v>14</v>
      </c>
      <c r="F8" s="11">
        <v>50</v>
      </c>
      <c r="G8" s="13">
        <v>30</v>
      </c>
      <c r="H8" s="13">
        <v>30</v>
      </c>
      <c r="I8" s="13">
        <v>25</v>
      </c>
      <c r="J8" s="13">
        <f t="shared" ref="J8:J12" si="0">ROUND((G8+H8+I8)/3,2)</f>
        <v>28.33</v>
      </c>
      <c r="K8" s="14">
        <f>F8*J8</f>
        <v>1416.5</v>
      </c>
    </row>
    <row r="9" spans="1:12" ht="54.75" customHeight="1" x14ac:dyDescent="0.25">
      <c r="A9" s="11">
        <v>2</v>
      </c>
      <c r="B9" s="11" t="s">
        <v>44</v>
      </c>
      <c r="C9" s="24" t="s">
        <v>38</v>
      </c>
      <c r="D9" s="25"/>
      <c r="E9" s="11" t="s">
        <v>14</v>
      </c>
      <c r="F9" s="11">
        <v>40</v>
      </c>
      <c r="G9" s="13">
        <v>80</v>
      </c>
      <c r="H9" s="13">
        <v>80</v>
      </c>
      <c r="I9" s="13">
        <v>70</v>
      </c>
      <c r="J9" s="13">
        <f t="shared" si="0"/>
        <v>76.67</v>
      </c>
      <c r="K9" s="14">
        <f>F9*J9</f>
        <v>3066.8</v>
      </c>
    </row>
    <row r="10" spans="1:12" ht="58.5" customHeight="1" x14ac:dyDescent="0.25">
      <c r="A10" s="11">
        <v>3</v>
      </c>
      <c r="B10" s="11" t="s">
        <v>45</v>
      </c>
      <c r="C10" s="34" t="s">
        <v>39</v>
      </c>
      <c r="D10" s="34"/>
      <c r="E10" s="11" t="s">
        <v>14</v>
      </c>
      <c r="F10" s="11">
        <v>6</v>
      </c>
      <c r="G10" s="13">
        <v>450</v>
      </c>
      <c r="H10" s="13">
        <v>450</v>
      </c>
      <c r="I10" s="13">
        <v>400</v>
      </c>
      <c r="J10" s="13">
        <f t="shared" si="0"/>
        <v>433.33</v>
      </c>
      <c r="K10" s="14">
        <f t="shared" ref="K10:K12" si="1">F10*J10</f>
        <v>2599.98</v>
      </c>
    </row>
    <row r="11" spans="1:12" ht="36" customHeight="1" x14ac:dyDescent="0.25">
      <c r="A11" s="11">
        <v>4</v>
      </c>
      <c r="B11" s="11" t="s">
        <v>46</v>
      </c>
      <c r="C11" s="34" t="s">
        <v>40</v>
      </c>
      <c r="D11" s="34"/>
      <c r="E11" s="11" t="s">
        <v>14</v>
      </c>
      <c r="F11" s="11">
        <v>50</v>
      </c>
      <c r="G11" s="13">
        <v>30</v>
      </c>
      <c r="H11" s="13">
        <v>30</v>
      </c>
      <c r="I11" s="13">
        <v>26</v>
      </c>
      <c r="J11" s="13">
        <f t="shared" si="0"/>
        <v>28.67</v>
      </c>
      <c r="K11" s="14">
        <f t="shared" si="1"/>
        <v>1433.5</v>
      </c>
    </row>
    <row r="12" spans="1:12" ht="39.75" customHeight="1" x14ac:dyDescent="0.25">
      <c r="A12" s="11">
        <v>5</v>
      </c>
      <c r="B12" s="11" t="s">
        <v>48</v>
      </c>
      <c r="C12" s="34" t="s">
        <v>41</v>
      </c>
      <c r="D12" s="34"/>
      <c r="E12" s="11" t="s">
        <v>14</v>
      </c>
      <c r="F12" s="11">
        <v>7</v>
      </c>
      <c r="G12" s="13">
        <v>420</v>
      </c>
      <c r="H12" s="13">
        <v>420</v>
      </c>
      <c r="I12" s="13">
        <v>400</v>
      </c>
      <c r="J12" s="13">
        <f t="shared" si="0"/>
        <v>413.33</v>
      </c>
      <c r="K12" s="14">
        <f t="shared" si="1"/>
        <v>2893.31</v>
      </c>
    </row>
    <row r="13" spans="1:12" ht="87.75" customHeight="1" x14ac:dyDescent="0.25">
      <c r="A13" s="11">
        <v>6</v>
      </c>
      <c r="B13" s="11" t="s">
        <v>42</v>
      </c>
      <c r="C13" s="34" t="s">
        <v>51</v>
      </c>
      <c r="D13" s="34"/>
      <c r="E13" s="11" t="s">
        <v>14</v>
      </c>
      <c r="F13" s="11">
        <v>60</v>
      </c>
      <c r="G13" s="13">
        <v>160</v>
      </c>
      <c r="H13" s="13">
        <v>160</v>
      </c>
      <c r="I13" s="13">
        <v>150</v>
      </c>
      <c r="J13" s="13">
        <f t="shared" ref="J13:J15" si="2">ROUND((G13+H13+I13)/3,2)</f>
        <v>156.66999999999999</v>
      </c>
      <c r="K13" s="14">
        <f>F13*J13</f>
        <v>9400.1999999999989</v>
      </c>
    </row>
    <row r="14" spans="1:12" ht="87.75" customHeight="1" x14ac:dyDescent="0.25">
      <c r="A14" s="17">
        <v>7</v>
      </c>
      <c r="B14" s="17" t="s">
        <v>55</v>
      </c>
      <c r="C14" s="24" t="s">
        <v>19</v>
      </c>
      <c r="D14" s="25"/>
      <c r="E14" s="17" t="s">
        <v>14</v>
      </c>
      <c r="F14" s="17">
        <v>50</v>
      </c>
      <c r="G14" s="13">
        <v>200</v>
      </c>
      <c r="H14" s="13">
        <v>200</v>
      </c>
      <c r="I14" s="13">
        <v>200</v>
      </c>
      <c r="J14" s="13">
        <f t="shared" si="2"/>
        <v>200</v>
      </c>
      <c r="K14" s="14">
        <f>F14*J14</f>
        <v>10000</v>
      </c>
    </row>
    <row r="15" spans="1:12" ht="87.75" customHeight="1" x14ac:dyDescent="0.25">
      <c r="A15" s="17">
        <v>8</v>
      </c>
      <c r="B15" s="21" t="s">
        <v>55</v>
      </c>
      <c r="C15" s="24" t="s">
        <v>20</v>
      </c>
      <c r="D15" s="25"/>
      <c r="E15" s="17" t="s">
        <v>14</v>
      </c>
      <c r="F15" s="17">
        <v>50</v>
      </c>
      <c r="G15" s="13">
        <v>200</v>
      </c>
      <c r="H15" s="13">
        <v>200</v>
      </c>
      <c r="I15" s="13">
        <v>200</v>
      </c>
      <c r="J15" s="13">
        <f t="shared" si="2"/>
        <v>200</v>
      </c>
      <c r="K15" s="14">
        <f>F15*J15</f>
        <v>10000</v>
      </c>
    </row>
    <row r="16" spans="1:12" ht="210.75" customHeight="1" x14ac:dyDescent="0.25">
      <c r="A16" s="18">
        <v>9</v>
      </c>
      <c r="B16" s="18" t="s">
        <v>49</v>
      </c>
      <c r="C16" s="24" t="s">
        <v>18</v>
      </c>
      <c r="D16" s="25"/>
      <c r="E16" s="18" t="s">
        <v>14</v>
      </c>
      <c r="F16" s="18">
        <v>45</v>
      </c>
      <c r="G16" s="13">
        <v>520</v>
      </c>
      <c r="H16" s="13">
        <v>520</v>
      </c>
      <c r="I16" s="13">
        <v>550</v>
      </c>
      <c r="J16" s="13">
        <f t="shared" ref="J16" si="3">ROUND((G16+H16+I16)/3,2)</f>
        <v>530</v>
      </c>
      <c r="K16" s="14">
        <f>F16*J16</f>
        <v>23850</v>
      </c>
    </row>
    <row r="17" spans="1:13" ht="18" customHeight="1" x14ac:dyDescent="0.25">
      <c r="A17" s="26" t="s">
        <v>24</v>
      </c>
      <c r="B17" s="27"/>
      <c r="C17" s="27"/>
      <c r="D17" s="27"/>
      <c r="E17" s="27"/>
      <c r="F17" s="27"/>
      <c r="G17" s="27"/>
      <c r="H17" s="27"/>
      <c r="I17" s="27"/>
      <c r="J17" s="19"/>
      <c r="K17" s="20">
        <f>K16+K15+K14+K13+K12+K11+K10+K9+K8</f>
        <v>64660.29</v>
      </c>
    </row>
    <row r="18" spans="1:13" ht="25.5" customHeight="1" x14ac:dyDescent="0.25">
      <c r="A18" s="31" t="s">
        <v>54</v>
      </c>
      <c r="B18" s="32"/>
      <c r="C18" s="32"/>
      <c r="D18" s="32"/>
      <c r="E18" s="32"/>
      <c r="F18" s="32"/>
      <c r="G18" s="32"/>
      <c r="H18" s="32"/>
      <c r="I18" s="32"/>
      <c r="J18" s="32"/>
      <c r="K18" s="33"/>
    </row>
    <row r="19" spans="1:13" ht="75" customHeight="1" x14ac:dyDescent="0.25">
      <c r="A19" s="18">
        <v>1</v>
      </c>
      <c r="B19" s="18" t="s">
        <v>37</v>
      </c>
      <c r="C19" s="34" t="s">
        <v>25</v>
      </c>
      <c r="D19" s="34"/>
      <c r="E19" s="18" t="s">
        <v>14</v>
      </c>
      <c r="F19" s="18">
        <v>500</v>
      </c>
      <c r="G19" s="13">
        <v>80</v>
      </c>
      <c r="H19" s="13">
        <v>70</v>
      </c>
      <c r="I19" s="13">
        <v>80</v>
      </c>
      <c r="J19" s="13">
        <f t="shared" ref="J19:J20" si="4">ROUND((G19+H19+I19)/3,2)</f>
        <v>76.67</v>
      </c>
      <c r="K19" s="14">
        <f t="shared" ref="K19:K25" si="5">J19*F19</f>
        <v>38335</v>
      </c>
    </row>
    <row r="20" spans="1:13" ht="113.25" customHeight="1" x14ac:dyDescent="0.25">
      <c r="A20" s="18">
        <v>2</v>
      </c>
      <c r="B20" s="18" t="s">
        <v>35</v>
      </c>
      <c r="C20" s="24" t="s">
        <v>26</v>
      </c>
      <c r="D20" s="25"/>
      <c r="E20" s="18" t="s">
        <v>14</v>
      </c>
      <c r="F20" s="18">
        <v>50</v>
      </c>
      <c r="G20" s="13">
        <v>300</v>
      </c>
      <c r="H20" s="13">
        <v>500</v>
      </c>
      <c r="I20" s="13">
        <v>350.5</v>
      </c>
      <c r="J20" s="13">
        <f t="shared" si="4"/>
        <v>383.5</v>
      </c>
      <c r="K20" s="14">
        <f t="shared" si="5"/>
        <v>19175</v>
      </c>
    </row>
    <row r="21" spans="1:13" ht="72.75" customHeight="1" x14ac:dyDescent="0.25">
      <c r="A21" s="18">
        <v>3</v>
      </c>
      <c r="B21" s="18" t="s">
        <v>43</v>
      </c>
      <c r="C21" s="24" t="s">
        <v>27</v>
      </c>
      <c r="D21" s="25"/>
      <c r="E21" s="18" t="s">
        <v>14</v>
      </c>
      <c r="F21" s="18">
        <v>105</v>
      </c>
      <c r="G21" s="13">
        <v>300</v>
      </c>
      <c r="H21" s="13">
        <v>300</v>
      </c>
      <c r="I21" s="13">
        <v>210.2</v>
      </c>
      <c r="J21" s="13">
        <f t="shared" ref="J21" si="6">ROUND((G21+H21+I21)/3,2)</f>
        <v>270.07</v>
      </c>
      <c r="K21" s="14">
        <f t="shared" si="5"/>
        <v>28357.35</v>
      </c>
    </row>
    <row r="22" spans="1:13" ht="53.25" customHeight="1" x14ac:dyDescent="0.25">
      <c r="A22" s="18">
        <v>4</v>
      </c>
      <c r="B22" s="18" t="s">
        <v>46</v>
      </c>
      <c r="C22" s="24" t="s">
        <v>28</v>
      </c>
      <c r="D22" s="25"/>
      <c r="E22" s="18" t="s">
        <v>14</v>
      </c>
      <c r="F22" s="18">
        <v>100</v>
      </c>
      <c r="G22" s="13">
        <v>80</v>
      </c>
      <c r="H22" s="13">
        <v>80</v>
      </c>
      <c r="I22" s="13">
        <v>100</v>
      </c>
      <c r="J22" s="13">
        <f t="shared" ref="J22:J25" si="7">ROUND((G22+H22+I22)/3,2)</f>
        <v>86.67</v>
      </c>
      <c r="K22" s="14">
        <f t="shared" si="5"/>
        <v>8667</v>
      </c>
    </row>
    <row r="23" spans="1:13" ht="53.25" customHeight="1" x14ac:dyDescent="0.25">
      <c r="A23" s="18">
        <v>5</v>
      </c>
      <c r="B23" s="18" t="s">
        <v>36</v>
      </c>
      <c r="C23" s="24" t="s">
        <v>52</v>
      </c>
      <c r="D23" s="25"/>
      <c r="E23" s="18" t="s">
        <v>14</v>
      </c>
      <c r="F23" s="18">
        <v>50</v>
      </c>
      <c r="G23" s="13">
        <v>1000</v>
      </c>
      <c r="H23" s="13">
        <v>1000</v>
      </c>
      <c r="I23" s="13">
        <v>1100</v>
      </c>
      <c r="J23" s="13">
        <f t="shared" si="7"/>
        <v>1033.33</v>
      </c>
      <c r="K23" s="14">
        <f t="shared" si="5"/>
        <v>51666.5</v>
      </c>
    </row>
    <row r="24" spans="1:13" ht="55.5" customHeight="1" x14ac:dyDescent="0.25">
      <c r="A24" s="18">
        <v>6</v>
      </c>
      <c r="B24" s="18" t="s">
        <v>44</v>
      </c>
      <c r="C24" s="24" t="s">
        <v>29</v>
      </c>
      <c r="D24" s="25"/>
      <c r="E24" s="18" t="s">
        <v>14</v>
      </c>
      <c r="F24" s="18">
        <v>140</v>
      </c>
      <c r="G24" s="13">
        <v>60</v>
      </c>
      <c r="H24" s="13">
        <v>90</v>
      </c>
      <c r="I24" s="13">
        <v>151</v>
      </c>
      <c r="J24" s="13">
        <f t="shared" si="7"/>
        <v>100.33</v>
      </c>
      <c r="K24" s="14">
        <f t="shared" si="5"/>
        <v>14046.199999999999</v>
      </c>
    </row>
    <row r="25" spans="1:13" ht="54" customHeight="1" x14ac:dyDescent="0.25">
      <c r="A25" s="17">
        <v>7</v>
      </c>
      <c r="B25" s="17" t="s">
        <v>47</v>
      </c>
      <c r="C25" s="24" t="s">
        <v>30</v>
      </c>
      <c r="D25" s="25"/>
      <c r="E25" s="17" t="s">
        <v>14</v>
      </c>
      <c r="F25" s="17">
        <v>100</v>
      </c>
      <c r="G25" s="13">
        <v>50</v>
      </c>
      <c r="H25" s="13">
        <v>50</v>
      </c>
      <c r="I25" s="13">
        <v>75</v>
      </c>
      <c r="J25" s="13">
        <f t="shared" si="7"/>
        <v>58.33</v>
      </c>
      <c r="K25" s="14">
        <f t="shared" si="5"/>
        <v>5833</v>
      </c>
    </row>
    <row r="26" spans="1:13" ht="15.75" customHeight="1" x14ac:dyDescent="0.25">
      <c r="A26" s="26" t="s">
        <v>24</v>
      </c>
      <c r="B26" s="27"/>
      <c r="C26" s="27"/>
      <c r="D26" s="27"/>
      <c r="E26" s="27"/>
      <c r="F26" s="27"/>
      <c r="G26" s="27"/>
      <c r="H26" s="27"/>
      <c r="I26" s="27"/>
      <c r="J26" s="28"/>
      <c r="K26" s="15">
        <f>K19+K20+K21+K22+K23+K24+K25</f>
        <v>166080.05000000002</v>
      </c>
    </row>
    <row r="27" spans="1:13" ht="15.75" customHeight="1" x14ac:dyDescent="0.25">
      <c r="A27" s="26" t="s">
        <v>4</v>
      </c>
      <c r="B27" s="27"/>
      <c r="C27" s="27"/>
      <c r="D27" s="27"/>
      <c r="E27" s="27"/>
      <c r="F27" s="27"/>
      <c r="G27" s="27"/>
      <c r="H27" s="27"/>
      <c r="I27" s="27"/>
      <c r="J27" s="28"/>
      <c r="K27" s="15">
        <f>K26+K17</f>
        <v>230740.34000000003</v>
      </c>
      <c r="L27" s="5"/>
      <c r="M27" s="6"/>
    </row>
    <row r="28" spans="1:13" s="2" customFormat="1" ht="22.5" customHeight="1" x14ac:dyDescent="0.2">
      <c r="A28" s="29" t="s">
        <v>15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</row>
    <row r="30" spans="1:13" s="7" customFormat="1" x14ac:dyDescent="0.25">
      <c r="B30" s="7" t="s">
        <v>13</v>
      </c>
      <c r="H30" s="30" t="s">
        <v>31</v>
      </c>
      <c r="I30" s="30"/>
      <c r="J30" s="30"/>
      <c r="K30" s="30"/>
      <c r="L30" s="8"/>
    </row>
    <row r="31" spans="1:13" x14ac:dyDescent="0.25">
      <c r="B31" s="3"/>
      <c r="C31" s="3"/>
      <c r="D31" s="1"/>
    </row>
    <row r="32" spans="1:13" ht="24.75" customHeight="1" x14ac:dyDescent="0.25">
      <c r="A32" s="9"/>
      <c r="B32" s="10" t="s">
        <v>5</v>
      </c>
      <c r="C32" s="23" t="s">
        <v>32</v>
      </c>
      <c r="D32" s="23"/>
      <c r="E32" s="23"/>
      <c r="F32" s="23"/>
      <c r="G32" s="23"/>
      <c r="H32" s="23"/>
    </row>
    <row r="33" spans="1:4" ht="23.25" customHeight="1" x14ac:dyDescent="0.25">
      <c r="A33" s="9"/>
      <c r="B33" s="10" t="s">
        <v>17</v>
      </c>
      <c r="C33" s="23" t="s">
        <v>33</v>
      </c>
      <c r="D33" s="23"/>
    </row>
    <row r="34" spans="1:4" ht="23.25" customHeight="1" x14ac:dyDescent="0.25">
      <c r="A34" s="9"/>
      <c r="B34" s="10" t="s">
        <v>6</v>
      </c>
      <c r="C34" s="23" t="s">
        <v>34</v>
      </c>
      <c r="D34" s="23"/>
    </row>
  </sheetData>
  <mergeCells count="37">
    <mergeCell ref="C34:D34"/>
    <mergeCell ref="C8:D8"/>
    <mergeCell ref="C13:D13"/>
    <mergeCell ref="A27:J27"/>
    <mergeCell ref="A28:L28"/>
    <mergeCell ref="H30:K30"/>
    <mergeCell ref="C33:D33"/>
    <mergeCell ref="C10:D10"/>
    <mergeCell ref="C11:D11"/>
    <mergeCell ref="C12:D12"/>
    <mergeCell ref="A26:J26"/>
    <mergeCell ref="C9:D9"/>
    <mergeCell ref="C25:D25"/>
    <mergeCell ref="C15:D15"/>
    <mergeCell ref="C14:D14"/>
    <mergeCell ref="C16:D16"/>
    <mergeCell ref="A1:K2"/>
    <mergeCell ref="A3:K3"/>
    <mergeCell ref="A4:L4"/>
    <mergeCell ref="G5:I5"/>
    <mergeCell ref="K5:K6"/>
    <mergeCell ref="E5:E6"/>
    <mergeCell ref="F5:F6"/>
    <mergeCell ref="A5:A6"/>
    <mergeCell ref="B5:B6"/>
    <mergeCell ref="C5:D6"/>
    <mergeCell ref="J5:J6"/>
    <mergeCell ref="C19:D19"/>
    <mergeCell ref="C20:D20"/>
    <mergeCell ref="A7:K7"/>
    <mergeCell ref="A18:K18"/>
    <mergeCell ref="A17:I17"/>
    <mergeCell ref="C21:D21"/>
    <mergeCell ref="C22:D22"/>
    <mergeCell ref="C23:D23"/>
    <mergeCell ref="C24:D24"/>
    <mergeCell ref="C32:H32"/>
  </mergeCells>
  <pageMargins left="0.82677165354330717" right="0" top="0.39370078740157483" bottom="0.19685039370078741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новый вар</vt:lpstr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2017-07-03T05:21:38Z</dcterms:modified>
</cp:coreProperties>
</file>