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НМЦ" sheetId="4" r:id="rId1"/>
    <sheet name="Администрация" sheetId="15" state="hidden" r:id="rId2"/>
    <sheet name="КДН" sheetId="16" state="hidden" r:id="rId3"/>
    <sheet name="ОТ" sheetId="18" state="hidden" r:id="rId4"/>
    <sheet name="ООиП" sheetId="19" state="hidden" r:id="rId5"/>
    <sheet name="Архив" sheetId="20" state="hidden" r:id="rId6"/>
    <sheet name="АК" sheetId="21" state="hidden" r:id="rId7"/>
    <sheet name="Общий" sheetId="23" state="hidden" r:id="rId8"/>
  </sheets>
  <definedNames>
    <definedName name="_xlnm._FilterDatabase" localSheetId="0" hidden="1">НМЦ!$A$8:$Q$146</definedName>
  </definedNames>
  <calcPr calcId="145621"/>
</workbook>
</file>

<file path=xl/calcChain.xml><?xml version="1.0" encoding="utf-8"?>
<calcChain xmlns="http://schemas.openxmlformats.org/spreadsheetml/2006/main">
  <c r="O122" i="4" l="1"/>
  <c r="N122" i="4"/>
  <c r="M122" i="4"/>
  <c r="O124" i="4"/>
  <c r="N124" i="4"/>
  <c r="M124" i="4"/>
  <c r="O126" i="4"/>
  <c r="N126" i="4"/>
  <c r="M126" i="4"/>
  <c r="O128" i="4"/>
  <c r="N128" i="4"/>
  <c r="M128" i="4"/>
  <c r="O130" i="4"/>
  <c r="N130" i="4"/>
  <c r="M130" i="4"/>
  <c r="O132" i="4"/>
  <c r="N132" i="4"/>
  <c r="M132" i="4"/>
  <c r="O134" i="4"/>
  <c r="N134" i="4"/>
  <c r="M134" i="4"/>
  <c r="O136" i="4"/>
  <c r="N136" i="4"/>
  <c r="M136" i="4"/>
  <c r="O138" i="4"/>
  <c r="N138" i="4"/>
  <c r="M138" i="4"/>
  <c r="O140" i="4"/>
  <c r="N140" i="4"/>
  <c r="M140" i="4"/>
  <c r="O142" i="4"/>
  <c r="N142" i="4"/>
  <c r="M142" i="4"/>
  <c r="O144" i="4"/>
  <c r="N144" i="4"/>
  <c r="M144" i="4"/>
  <c r="F77" i="4" l="1"/>
  <c r="P83" i="4" l="1"/>
  <c r="Q83" i="4" s="1"/>
  <c r="Q84" i="4" s="1"/>
  <c r="P85" i="4"/>
  <c r="Q85" i="4" s="1"/>
  <c r="Q86" i="4" s="1"/>
  <c r="P87" i="4"/>
  <c r="Q87" i="4" s="1"/>
  <c r="Q88" i="4" s="1"/>
  <c r="P89" i="4"/>
  <c r="Q89" i="4" s="1"/>
  <c r="Q90" i="4" s="1"/>
  <c r="P91" i="4"/>
  <c r="Q91" i="4" s="1"/>
  <c r="Q92" i="4" s="1"/>
  <c r="P93" i="4"/>
  <c r="Q93" i="4" s="1"/>
  <c r="Q94" i="4" s="1"/>
  <c r="P95" i="4"/>
  <c r="Q95" i="4" s="1"/>
  <c r="Q96" i="4" s="1"/>
  <c r="P97" i="4"/>
  <c r="Q97" i="4" s="1"/>
  <c r="Q98" i="4" s="1"/>
  <c r="P99" i="4"/>
  <c r="Q99" i="4" s="1"/>
  <c r="Q100" i="4" s="1"/>
  <c r="P101" i="4"/>
  <c r="Q101" i="4" s="1"/>
  <c r="Q102" i="4" s="1"/>
  <c r="P103" i="4"/>
  <c r="Q103" i="4" s="1"/>
  <c r="Q104" i="4" s="1"/>
  <c r="P105" i="4"/>
  <c r="Q105" i="4" s="1"/>
  <c r="Q106" i="4" s="1"/>
  <c r="P107" i="4"/>
  <c r="Q107" i="4" s="1"/>
  <c r="Q108" i="4" s="1"/>
  <c r="P109" i="4"/>
  <c r="Q109" i="4" s="1"/>
  <c r="Q110" i="4" s="1"/>
  <c r="P111" i="4"/>
  <c r="Q111" i="4" s="1"/>
  <c r="Q112" i="4" s="1"/>
  <c r="P113" i="4"/>
  <c r="Q113" i="4" s="1"/>
  <c r="Q114" i="4" s="1"/>
  <c r="P115" i="4"/>
  <c r="Q115" i="4" s="1"/>
  <c r="Q116" i="4" s="1"/>
  <c r="P117" i="4"/>
  <c r="Q117" i="4" s="1"/>
  <c r="Q118" i="4" s="1"/>
  <c r="P119" i="4"/>
  <c r="Q119" i="4" s="1"/>
  <c r="Q120" i="4" s="1"/>
  <c r="P121" i="4"/>
  <c r="Q121" i="4" s="1"/>
  <c r="Q122" i="4" s="1"/>
  <c r="P123" i="4"/>
  <c r="Q123" i="4" s="1"/>
  <c r="Q124" i="4" s="1"/>
  <c r="P125" i="4"/>
  <c r="Q125" i="4" s="1"/>
  <c r="Q126" i="4" s="1"/>
  <c r="P127" i="4"/>
  <c r="Q127" i="4" s="1"/>
  <c r="Q128" i="4" s="1"/>
  <c r="P129" i="4"/>
  <c r="Q129" i="4" s="1"/>
  <c r="Q130" i="4" s="1"/>
  <c r="P131" i="4"/>
  <c r="Q131" i="4" s="1"/>
  <c r="Q132" i="4" s="1"/>
  <c r="P133" i="4"/>
  <c r="Q133" i="4" s="1"/>
  <c r="Q134" i="4" s="1"/>
  <c r="P135" i="4"/>
  <c r="Q135" i="4" s="1"/>
  <c r="Q136" i="4" s="1"/>
  <c r="P137" i="4"/>
  <c r="Q137" i="4" s="1"/>
  <c r="Q138" i="4" s="1"/>
  <c r="P139" i="4"/>
  <c r="Q139" i="4" s="1"/>
  <c r="Q140" i="4" s="1"/>
  <c r="P141" i="4"/>
  <c r="Q141" i="4" s="1"/>
  <c r="Q142" i="4" s="1"/>
  <c r="P143" i="4"/>
  <c r="Q143" i="4" s="1"/>
  <c r="Q144" i="4" s="1"/>
  <c r="P81" i="4"/>
  <c r="Q81" i="4" s="1"/>
  <c r="P80" i="4"/>
  <c r="Q80" i="4" s="1"/>
  <c r="P78" i="4"/>
  <c r="Q78" i="4" s="1"/>
  <c r="Q79" i="4" s="1"/>
  <c r="Q82" i="4" l="1"/>
  <c r="F144" i="4"/>
  <c r="F142" i="4" l="1"/>
  <c r="F140" i="4"/>
  <c r="F138" i="4"/>
  <c r="F136" i="4"/>
  <c r="F134" i="4"/>
  <c r="F132" i="4"/>
  <c r="F130" i="4"/>
  <c r="F128" i="4"/>
  <c r="F126" i="4"/>
  <c r="F124" i="4"/>
  <c r="F122" i="4"/>
  <c r="F120" i="4"/>
  <c r="F118" i="4"/>
  <c r="F116" i="4"/>
  <c r="F114" i="4"/>
  <c r="F112" i="4"/>
  <c r="F110" i="4"/>
  <c r="F108" i="4"/>
  <c r="F106" i="4"/>
  <c r="F104" i="4"/>
  <c r="F102" i="4"/>
  <c r="F100" i="4"/>
  <c r="F98" i="4"/>
  <c r="F96" i="4"/>
  <c r="F94" i="4"/>
  <c r="F92" i="4"/>
  <c r="F90" i="4"/>
  <c r="F88" i="4"/>
  <c r="F86" i="4"/>
  <c r="F79" i="4"/>
  <c r="P41" i="4" l="1"/>
  <c r="Q41" i="4" s="1"/>
  <c r="P30" i="4"/>
  <c r="Q30" i="4" s="1"/>
  <c r="P31" i="4"/>
  <c r="Q31" i="4" s="1"/>
  <c r="P76" i="4" l="1"/>
  <c r="Q76" i="4" s="1"/>
  <c r="Q77" i="4" s="1"/>
  <c r="F75" i="4"/>
  <c r="P66" i="4"/>
  <c r="Q66" i="4" s="1"/>
  <c r="P9" i="4"/>
  <c r="P19" i="4"/>
  <c r="P26" i="4"/>
  <c r="A46" i="23" l="1"/>
  <c r="F63" i="4" l="1"/>
  <c r="P62" i="4"/>
  <c r="Q62" i="4" s="1"/>
  <c r="P58" i="4"/>
  <c r="Q58" i="4" s="1"/>
  <c r="P54" i="4"/>
  <c r="Q54" i="4" s="1"/>
  <c r="F73" i="4" l="1"/>
  <c r="F71" i="4"/>
  <c r="F69" i="4"/>
  <c r="F51" i="4"/>
  <c r="F18" i="4"/>
  <c r="F16" i="4"/>
  <c r="F14" i="4"/>
  <c r="F12" i="4"/>
  <c r="P60" i="4"/>
  <c r="Q60" i="4" s="1"/>
  <c r="P64" i="4"/>
  <c r="Q64" i="4" s="1"/>
  <c r="F59" i="4"/>
  <c r="P56" i="4"/>
  <c r="Q56" i="4" s="1"/>
  <c r="F55" i="4"/>
  <c r="P52" i="4"/>
  <c r="Q52" i="4" s="1"/>
  <c r="P74" i="4" l="1"/>
  <c r="Q74" i="4" s="1"/>
  <c r="Q75" i="4" s="1"/>
  <c r="P72" i="4"/>
  <c r="Q72" i="4" s="1"/>
  <c r="P70" i="4"/>
  <c r="Q70" i="4" s="1"/>
  <c r="Q71" i="4" s="1"/>
  <c r="P68" i="4"/>
  <c r="Q68" i="4" s="1"/>
  <c r="Q69" i="4" s="1"/>
  <c r="Q73" i="4" l="1"/>
  <c r="P65" i="4"/>
  <c r="Q65" i="4" s="1"/>
  <c r="Q67" i="4" l="1"/>
  <c r="P61" i="4"/>
  <c r="Q61" i="4" s="1"/>
  <c r="P57" i="4"/>
  <c r="Q57" i="4" s="1"/>
  <c r="P53" i="4"/>
  <c r="Q53" i="4" s="1"/>
  <c r="Q55" i="4" l="1"/>
  <c r="Q63" i="4"/>
  <c r="Q59" i="4"/>
  <c r="P50" i="4"/>
  <c r="Q50" i="4" s="1"/>
  <c r="Q51" i="4" s="1"/>
  <c r="P22" i="4"/>
  <c r="Q22" i="4" s="1"/>
  <c r="F29" i="4" l="1"/>
  <c r="F23" i="4"/>
  <c r="F27" i="4"/>
  <c r="F49" i="4" l="1"/>
  <c r="P48" i="4"/>
  <c r="Q48" i="4" s="1"/>
  <c r="Q49" i="4" s="1"/>
  <c r="F47" i="4"/>
  <c r="P46" i="4"/>
  <c r="Q46" i="4" s="1"/>
  <c r="Q47" i="4" s="1"/>
  <c r="F45" i="4"/>
  <c r="F38" i="4"/>
  <c r="F40" i="4"/>
  <c r="P44" i="4"/>
  <c r="Q44" i="4" s="1"/>
  <c r="Q45" i="4" l="1"/>
  <c r="P42" i="4"/>
  <c r="F36" i="4"/>
  <c r="F33" i="4"/>
  <c r="F10" i="4"/>
  <c r="F21" i="4"/>
  <c r="P8" i="4"/>
  <c r="Q8" i="4" s="1"/>
  <c r="Q42" i="4" l="1"/>
  <c r="P39" i="4"/>
  <c r="Q39" i="4" s="1"/>
  <c r="Q40" i="4" s="1"/>
  <c r="P37" i="4"/>
  <c r="Q37" i="4" s="1"/>
  <c r="P35" i="4"/>
  <c r="Q35" i="4" s="1"/>
  <c r="P34" i="4"/>
  <c r="Q34" i="4" s="1"/>
  <c r="P32" i="4"/>
  <c r="Q32" i="4" s="1"/>
  <c r="P28" i="4"/>
  <c r="Q28" i="4" s="1"/>
  <c r="Q29" i="4" s="1"/>
  <c r="Q26" i="4"/>
  <c r="P25" i="4"/>
  <c r="Q25" i="4" s="1"/>
  <c r="P24" i="4"/>
  <c r="Q24" i="4" s="1"/>
  <c r="Q23" i="4"/>
  <c r="P20" i="4"/>
  <c r="Q20" i="4" s="1"/>
  <c r="Q19" i="4"/>
  <c r="P17" i="4"/>
  <c r="Q17" i="4" s="1"/>
  <c r="P15" i="4"/>
  <c r="Q15" i="4" s="1"/>
  <c r="P13" i="4"/>
  <c r="Q13" i="4" s="1"/>
  <c r="Q9" i="4"/>
  <c r="P11" i="4"/>
  <c r="Q11" i="4" s="1"/>
  <c r="Q43" i="4" l="1"/>
  <c r="Q21" i="4"/>
  <c r="Q33" i="4"/>
  <c r="Q38" i="4"/>
  <c r="Q36" i="4"/>
  <c r="Q27" i="4"/>
  <c r="Q10" i="4"/>
  <c r="Q18" i="4"/>
  <c r="Q16" i="4"/>
  <c r="Q14" i="4"/>
  <c r="Q12" i="4"/>
</calcChain>
</file>

<file path=xl/sharedStrings.xml><?xml version="1.0" encoding="utf-8"?>
<sst xmlns="http://schemas.openxmlformats.org/spreadsheetml/2006/main" count="722" uniqueCount="209">
  <si>
    <t>№ п.п (вида товара)</t>
  </si>
  <si>
    <t>Наименование  товара</t>
  </si>
  <si>
    <t>Характеристика товара</t>
  </si>
  <si>
    <t>Наименование отдела (управления) администрации города Югорска</t>
  </si>
  <si>
    <t>Кол-во</t>
  </si>
  <si>
    <t>Единичные цены (тарифы)</t>
  </si>
  <si>
    <t>Средняя цена, руб.</t>
  </si>
  <si>
    <t xml:space="preserve">Отдел КДН </t>
  </si>
  <si>
    <t>Охрана труда</t>
  </si>
  <si>
    <t>шт</t>
  </si>
  <si>
    <t>Ед.изм.</t>
  </si>
  <si>
    <t>Администрация</t>
  </si>
  <si>
    <t xml:space="preserve">ИТОГО по виду товара </t>
  </si>
  <si>
    <t>ИТОГО по виду товара</t>
  </si>
  <si>
    <t>Постав-щик 1</t>
  </si>
  <si>
    <t>Постав-щик 2</t>
  </si>
  <si>
    <t>Постав-щик 3</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</si>
  <si>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</si>
  <si>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</si>
  <si>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</si>
  <si>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</si>
  <si>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</si>
  <si>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 xml:space="preserve">Тонер-картридж </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</si>
  <si>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</si>
  <si>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Тонер-картридж черный   для цветного МФУ Kyocera FS-C8525MFP, оригинальный от производителя, с ресурсом тонера не менее 12000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</si>
  <si>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голубой     для цветного МФУ Kyocera FS-C8525MFP, оригинальный от производителя,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</si>
  <si>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пурпурный     для цветного МФУ Kyocera FS-C8525MFP, оригинальный от производителя устройства,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</si>
  <si>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желтый    для цветного МФУ Kyocera FS-C8525MFP, оригинальный от производителя устройства,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</si>
  <si>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</si>
  <si>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принтеров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</si>
  <si>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HP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</si>
  <si>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</si>
  <si>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Картридж для принтеров и МФУ HP LaserJet, поддерживаемые модели: HP DJ 3050, HP LJ 1010, HP LJ 1012, HP LJ 1015, HP LJ 1018, HP LJ 1020, HP LJ 1022n, HP LJ 1022nw, HP LJ 3015, HP LJ 3020, HP LJ 3030, HP LJ 3050Z, HP LJ 3052, HP LJ 3055, HP LJ M1005mfp, оригинальный от производителя устройства или совместимый с ним, с ресурсом тонера не менее 2000 страниц формата А4 при 5% заполнении страницы. Цвет черный</t>
  </si>
  <si>
    <t xml:space="preserve">Поставщик 1: </t>
  </si>
  <si>
    <t>Поставщик2 :</t>
  </si>
  <si>
    <t>Поставщик 3:</t>
  </si>
  <si>
    <t>АК</t>
  </si>
  <si>
    <t>ООиП</t>
  </si>
  <si>
    <t xml:space="preserve">Тонер  для принтеров Canon IR 1018/1020/1024, оригинальный от производителя устройства или совместимый с ним, с ресурсом тонера не менее 8000 страниц формата А4 при 5% заполнении страницы. Цвет черный. </t>
  </si>
  <si>
    <t>Картридж 12A</t>
  </si>
  <si>
    <t>Картридж 85A</t>
  </si>
  <si>
    <t>Картридж 106R01487</t>
  </si>
  <si>
    <t>Картридж         C-EXV 14</t>
  </si>
  <si>
    <t>Картридж         C-EXV 18</t>
  </si>
  <si>
    <t>Картридж         C-EXV 40</t>
  </si>
  <si>
    <t>Картридж        C-EXV-33</t>
  </si>
  <si>
    <t>Картридж 49A</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</si>
  <si>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</si>
  <si>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Тонер  для принтеров Canon IR 2520/2520IF/2525/2525i/2530/2530iоригинальный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</si>
  <si>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  для принтеров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</si>
  <si>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  для принтеров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</si>
  <si>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</si>
  <si>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Картридж 36A</t>
  </si>
  <si>
    <t>Картридж 505Х</t>
  </si>
  <si>
    <t>Картридж        Panasonic KX-FAT88А</t>
  </si>
  <si>
    <t xml:space="preserve">Тонер  для факсов Panasonic KX-FL403/413оригинальный от производителя устройства или совместимый с ним, с ресурсом тонера не менее 2000 страниц формата А4 при 6% заполнении страницы. Цвет черный. </t>
  </si>
  <si>
    <t>Барабан для   Panasonic KX-FLC411/412/413</t>
  </si>
  <si>
    <t>Картридж 106R02310</t>
  </si>
  <si>
    <t>Картридж 78A</t>
  </si>
  <si>
    <t>Картридж 280A</t>
  </si>
  <si>
    <t xml:space="preserve">Картридж </t>
  </si>
  <si>
    <t>Тонер-картридж ТК-1140</t>
  </si>
  <si>
    <t>Тонер-картридж       ТК-170</t>
  </si>
  <si>
    <t xml:space="preserve">Тонер-картридж для принтера МФУKyocera P2135dn,FS-1320D, FS-1320DN, FS-1370DN, оригинальный от производителя устройства, с ресурсом тонера не менее 7200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</si>
  <si>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 xml:space="preserve">Тонер-картридж для принтера МФУ Kyocera M2035/2535, оригинальный от производителя устройства, с ресурсом тонера не менее 7200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</si>
  <si>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Тонер-картридж ТК-3100</t>
  </si>
  <si>
    <t xml:space="preserve">Тонер-картридж для принтера МФУ Kyocera M2100dn, оригинальный от производителя устройства, с ресурсом тонера не менее 12500 страниц формата А4 при 6% заполнении страницы. Использование картриджа не прекращает действие сертификата соответствия печатающего устройства. Цвет черный. </t>
  </si>
  <si>
    <t>Тонер-картридж ТК-475</t>
  </si>
  <si>
    <t xml:space="preserve">Тонер-картридж для принтера МФУ Kyocera FS-6030MFP/6530MFP/6025MFP, оригинальный от производителя устройства, с ресурсом тонера не менее 15000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</si>
  <si>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Тонер-картридж 590-K</t>
  </si>
  <si>
    <t xml:space="preserve">Тонер-картридж голубой     для цветного МФУ Kyocera FS-FS-C2026MFP/C2126MFP/C2526MFP/P6026CDN/P6526MFP, оригинальный от производителя, с ресурсом тонера не менее 7000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</si>
  <si>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Тонер-картридж 590-C</t>
  </si>
  <si>
    <t xml:space="preserve">Тонер-картридж голубой     для цветного МФУ Kyocera FS-FS-C2026MFP/C2126MFP/C2526MFP/P6026CDN/P6526MFP, оригинальный от производителя, с ресурсом тонера не менее 7000 страниц формата А4 при 5% заполнении страницы. Использование картриджа не прекращает действие сертификата соответствия печатающего устройства. Цвет голубой. </t>
  </si>
  <si>
    <t>Тонер-картридж 590-М</t>
  </si>
  <si>
    <t xml:space="preserve">Тонер-картридж голубой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голубой. </t>
  </si>
  <si>
    <t xml:space="preserve">Тонер-картридж голубой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пурпуный. </t>
  </si>
  <si>
    <t>Тонер-картридж 590-У</t>
  </si>
  <si>
    <t xml:space="preserve">Тонер-картридж желтый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t>
  </si>
  <si>
    <t xml:space="preserve">Тонер-картридж желтый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желтый. </t>
  </si>
  <si>
    <t xml:space="preserve">Тонер-картридж пурпуный    для цветного МФУ Kyocera FS-FS-C2026MFP/C2126MFP/C2526MFP/P6026CDN/P6526MFP,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прекращает действие сертификата соответствия печатающего устройства. Цвет пурпуный. </t>
  </si>
  <si>
    <t>Картридж 9373А</t>
  </si>
  <si>
    <t>Картридж 9374А</t>
  </si>
  <si>
    <t>Печатающая головка</t>
  </si>
  <si>
    <t>Печатающая головка  для цветного принтера HP DesignJet T610/T770, Gray&amp;Fhoto Black</t>
  </si>
  <si>
    <t>Печатающая головка  для цветного принтера HP DesignJet T610/T770, MatteBlack&amp;Yellow</t>
  </si>
  <si>
    <t>Печатающая головка  для цветного принтера HP DesignJet T610/T770, Magenta&amp;Cyan</t>
  </si>
  <si>
    <t xml:space="preserve">Картридж желтый  для цветного принтера HP DesignJet T610/T770, оригинальный от производителя, с ресурсом тонера не менее 600 страниц формата А4 при 5% заполнении страницы. </t>
  </si>
  <si>
    <t xml:space="preserve">Картридж серый для цветного принтера HP DesignJet T610/T770, оригинальный от производителя, с ресурсом тонера не менее 6000 страниц формата А4 при 5% заполнении страницы. </t>
  </si>
  <si>
    <t>Картридж 740A</t>
  </si>
  <si>
    <t xml:space="preserve">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черный. </t>
  </si>
  <si>
    <t>Картридж 741A</t>
  </si>
  <si>
    <t xml:space="preserve">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голубой. </t>
  </si>
  <si>
    <t>Картридж 742A</t>
  </si>
  <si>
    <t>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желтый.</t>
  </si>
  <si>
    <t>Картридж 743A</t>
  </si>
  <si>
    <t>Картридж  для принтеров HP LaserJet CP5220 оригинальный от производителя устройства или совместимый с ним, с ресурсом тонера не менее 7300 страниц формата А4 при 5% заполнении страницы. Цвет пурпурный.</t>
  </si>
  <si>
    <t>Узел фотобарабана</t>
  </si>
  <si>
    <t>Узел фотобарабана для принтеров Kyocera M2035/2535M1320D/1035MFP/11358MFP</t>
  </si>
  <si>
    <t>Контейнеры с чернилами</t>
  </si>
  <si>
    <t>комплект</t>
  </si>
  <si>
    <t>Контейнеры с чернилами для  L300,  оригинальный от производителя устройства или совместимый с ним, с ресурсом тонера не менее 4100 страниц формата А4 при 5% заполнении страницы. Комплект 4 цвета (черный, голубой, пурпурный, желтый)</t>
  </si>
  <si>
    <t xml:space="preserve">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черный. </t>
  </si>
  <si>
    <t xml:space="preserve">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голубой </t>
  </si>
  <si>
    <t xml:space="preserve">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пурпурный </t>
  </si>
  <si>
    <t>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желтый.</t>
  </si>
  <si>
    <t>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светло-голубой.</t>
  </si>
  <si>
    <t>Контейнеры с чернилами для Epson L800,  оригинальный от производителя устройства или совместимый с ним, с ресурсом тонера не менее 4500 страниц формата А4 при 5% заполнении страницы. Цвет светло-пурпурный.</t>
  </si>
  <si>
    <t>Барабан Panasonic для KX-FL441/412/413оригинальный от производителя устройства или совместимый с ним.</t>
  </si>
  <si>
    <t>Отдел КДН</t>
  </si>
  <si>
    <t>Пигментные чернила</t>
  </si>
  <si>
    <t>Поставщик 4:</t>
  </si>
  <si>
    <t>Поставщик 5:</t>
  </si>
  <si>
    <t>Поставщик 6:</t>
  </si>
  <si>
    <t>IV. Обоснование начальной (максимальной) цены  контракта на поставку расходных материалов для копировально-множительной техники</t>
  </si>
  <si>
    <t>ИКЗ № 173862200236886220100100060022823242</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</si>
  <si>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</si>
  <si>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</si>
  <si>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</si>
  <si>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Начальная (максимальная) цена контракта: 826 404 (восемьсот двадцать шесть тысяч четыреста четыре) рубля 53 копейки.</t>
  </si>
  <si>
    <t>коммерческое предложение  № 2 от 28.02.2017</t>
  </si>
  <si>
    <t>коммерческое предложение № 3 от 28.02.2017</t>
  </si>
  <si>
    <t>коммерческое предложение № 4 от 28.02.2017</t>
  </si>
  <si>
    <t>коммерческое предложение № 01/071216 от 07.12.2016</t>
  </si>
  <si>
    <t>коммерческое предложение № 01/07/1216 от 07.12.2016</t>
  </si>
  <si>
    <t>Единичные цены (тарифы), рублей</t>
  </si>
  <si>
    <t>Наименование структурного подразделения администрации города Югорска</t>
  </si>
  <si>
    <t>Начальная (максимальная) цена, рублей</t>
  </si>
  <si>
    <t xml:space="preserve">Картридж  </t>
  </si>
  <si>
    <t xml:space="preserve">Тонер-картридж  </t>
  </si>
  <si>
    <t>Отдел опеки и попечительства</t>
  </si>
  <si>
    <t>Отдел Загс</t>
  </si>
  <si>
    <t>Отдел ЗАГС</t>
  </si>
  <si>
    <t xml:space="preserve">Картридж         </t>
  </si>
  <si>
    <t xml:space="preserve">Картридж       </t>
  </si>
  <si>
    <t>Отдел охраны труда</t>
  </si>
  <si>
    <t xml:space="preserve">Тонер картридж </t>
  </si>
  <si>
    <t xml:space="preserve">Тонер картридж  </t>
  </si>
  <si>
    <t xml:space="preserve">Картридж струйный  </t>
  </si>
  <si>
    <t xml:space="preserve">Картридж струйный   </t>
  </si>
  <si>
    <t xml:space="preserve">Картридж   </t>
  </si>
  <si>
    <t>Печатающая головка для принтеров HP Designjet T770 44in HPGL2.Технология печати: струйная. Цвет: черный, серый. Использование печатающей головки не должно  прекращать действие сертификата соответствия печатающего устройства.</t>
  </si>
  <si>
    <t>Печатающая головка для принтеров HP Designjet T770 44in HPGL2.Технология печати: струйная. Цвет: матовый, черный, желтый. Использование печатающей головки не должно  прекращать действие сертификата соответствия печатающего устройства.</t>
  </si>
  <si>
    <t>Печатающая головка для принтеров HP Designjet T770 44in HPGL2.Технология печати: струйная. Цвет: пурпурный, голубой. Использование печатающей головки не должно прекращать действие сертификата соответствия печатающего устройства.</t>
  </si>
  <si>
    <t>Тонер-картридж</t>
  </si>
  <si>
    <t xml:space="preserve">Картридж струйный </t>
  </si>
  <si>
    <t xml:space="preserve">                                               Н.Б. Королева</t>
  </si>
  <si>
    <t xml:space="preserve">                                                                                                                           Гл. специалист УБУиО администрации города Югорска</t>
  </si>
  <si>
    <t xml:space="preserve">                      8 (34675) 50047</t>
  </si>
  <si>
    <t>Расчет НМЦК произведен на основании коммерческих предложений методом анализа рынка:</t>
  </si>
  <si>
    <t>Картридж черный для МФУ Xerox Work Centre 3315,  с ресурсом тонера не менее 5000 страниц формата А4 при 5% заполнении страницы.</t>
  </si>
  <si>
    <t>Картридж черный для МФУ Xerox Work Centre 3315, с ресурсом тонера не менее 5000 страниц формата А4 при 5% заполнении страницы.</t>
  </si>
  <si>
    <t xml:space="preserve">Тонер-картридж черный   для цветного МФУ Kyocera FS-C8525MFP, оригинальный от производителя МФУ Kyocera FS-C8525MFP, с ресурсом тонера не менее 12000 страниц формата А4 при 5% заполнении страницы. Использование картриджа не должно прекращать действие сертификата соответствия печатающего устройства. </t>
  </si>
  <si>
    <t>Тонер-картридж голубой     для цветного МФУ Kyocera FS-C8525MFP, оригинальный от производителя МФУ Kyocera FS-C8525MFP, с ресурсом тонера не менее 6000 страниц формата А4 при 5% заполнении страницы. Использование картриджа не должно прекращать действие сертификата соответствия печатающего устройства.</t>
  </si>
  <si>
    <t>Тонер-картридж пурпурный для цветного МФУ Kyocera FS-C8525MFP, оригинальный от производителя МФУ Kyocera FS-C8525MFP , с ресурсом тонера не менее 6000 страниц формата А4 при 5% заполнении страницы. Использование картриджа не должно прекращать действие сертификата соответствия печатающего устройства.</t>
  </si>
  <si>
    <t>Тонер-картридж желтый    для цветного МФУ Kyocera FS-C8525MFP, оригинальный от производителя МФУ Kyocera FS-C8525MFP, с ресурсом тонера не менее 6000 страниц формата А4 при 5% заполнении страницы. Использование картриджа не должно прекращать действие сертификата соответствия печатающего устройства.</t>
  </si>
  <si>
    <t>Картридж для принтеров HP LaserJet P1536/1566/1606, с ресурсом тонера не менее 2100 страниц формата А4 при 5% заполнении страницы. Цвет черный.</t>
  </si>
  <si>
    <t>Картридж для принтера HP LaserJet Pro 400 M401/Pro 400 MFP M425, с ресурсом тонера не менее 2700 страниц формата А4 при 5% заполнении страницы.  Цвет черный.</t>
  </si>
  <si>
    <t>Тонер-картридж для принтера МФУ Kyocera M2035/2535, оригинальный от производителя МФУ Kyocera M2035/2535, с ресурсом тонера не менее 7200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t>
  </si>
  <si>
    <t>Картридж  для принтеров HP LaserJet p2055, p2055d, p2055dn, p2055n, p2055x, с ресурсом тонера не менее 6500 страниц формата А4 при 5% заполнении страницы. Цвет черный.</t>
  </si>
  <si>
    <t>Картридж для принтеров  и МФУ моделей HP LJ M1120, HP LJ1120a, HP LJ1120h, HP LJ1120n, HP LJ1120w, HP LJ1522n, с ресурсом тонера не менее 2000 страниц формата А4 при 5% заполнении страницы. Цвет черный.</t>
  </si>
  <si>
    <t>Картридж для МФУ Xerox Work Centre 3210/3220, с ресурсом тонера не менее 4100 страниц формата А4 при 5% заполнении страницы. Цвет черный.</t>
  </si>
  <si>
    <t>Картридж для принтеров и МФУ HP LaserJet, поддерживаемые модели: HP LJ 3050, HP LJ 1010, HP LJ 1012, HP LJ 1015, HP LJ 1018, HP LJ 1020, HP LJ 1022n, HP LJ 1022nw, HP LJ 3015, HP LJ 3020, HP LJ 3030, HP LJ 3050Z, HP LJ 3052, HP LJ 3055, HP LJ M1005mfp, с ресурсом тонера не менее 2000 страниц формата А4 при 5% заполнении страницы. Цвет черный.</t>
  </si>
  <si>
    <t>Картридж  для принтеров HP LaserJet P1102/1102, P1132/1212nf с ресурсом тонера не менее 1600 страниц формата А4 при 5% заполнении страницы. Цвет черный.</t>
  </si>
  <si>
    <t>Картридж  для принтеров HP LaserJet P1160/1320, с ресурсом тонера не менее 2500 страниц формата А4 при 5% заполнении страницы. Цвет черный.</t>
  </si>
  <si>
    <t>Тонер-картридж  для МФУ Canon IR 2016/2018/2020/2022/2025/2030/2318/2320 с ресурсом тонера не менее 8300 страниц формата А4 при 5% заполнении страницы. Цвет черный.</t>
  </si>
  <si>
    <t>Тонер-картридж  для МФУ Canon IR 1133/1133A/1133IR с ресурсом тонера не менее 6000 страниц формата А4 при 5% заполнении страницы. Цвет черный.</t>
  </si>
  <si>
    <t>Тонер-картридж для МФУ Canon IR 2520/2520IF/2525/2525i/2530/2530i с ресурсом тонера не менее 14600 страниц формата А4 при 6% заполнении страницы. Цвет черный.</t>
  </si>
  <si>
    <t>Тонер-картридж для принтера Kyocera M2100dn, оригинальный от производителя Kyocera M2100dn, с ресурсом тонера не менее 12500 страниц формата А4 при 6% заполнении страницы. Использование картриджа не должно прекращать действие сертификата соответствия печатающего устройства. Цвет черный.</t>
  </si>
  <si>
    <t>Тонер-картридж для цветного МФУ Kyocera FS-C2026MFP/C2126MFP/C2526MFP/P6026CDN/P6526MFP, оригинальный от производителя  МФУ Kyocera FS-C2026MFP/C2126MFP/C2526MFP/P6026CDN/P6526MFP,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t>
  </si>
  <si>
    <t>Тонер-картридж для цветного МФУ Kyocera FS-C2026MFP/C2126MFP/C2526MFP/P6026CDN/P6526MFP, оригинальный от производителя МФУ Kyocera FS-C2026MFP/C2126MFP/C2526MFP/P6026CDN/P6526MFP,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t>
  </si>
  <si>
    <t>Тонер-картридж для цветного МФУ Kyocera FS-C2026MFP/C2126MFP/C2526MFP/P6026CDN/P6526MFP, оригинальный от производителя МФУ Kyocera FS-C2026MFP/C2126MFP/C2526MFP/P6026CDN/P6526MFP ,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t>
  </si>
  <si>
    <t>Тонер-картридж для цветного МФУ Kyocera FS-C2026MFP/C2126MFP/C2526MFP/P6026CDN/P6526MFP, оригинальный от производителя МФУ Kyocera FS-C2026MFP/C2126MFP/C2526MFP/P6026CDN/P6526MFP,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t>
  </si>
  <si>
    <t>Тонер-картридж для цветного МФУ Kyocera FS-C2026MFP/C2126MFP/C2526MFP/P6026CDN/P6526MFP, оригинальный от производителя МФУ Kyocera FS-C2026MFP/C2126MFP/C2526MFP/P6026CDN/P6526MFP,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t>
  </si>
  <si>
    <t>Тонер-картридж для цветного МФУ Kyocera FS-C2026MFP/C2126MFP/C2526MFP/P6026CDN/P6526MFP, оригинальный от производителя МФУ Kyocera FS-C2026MFP/C2126MFP/C2526MFP/P6026CDN/P6526MFP ,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t>
  </si>
  <si>
    <t>Картридж  для принтеров HP LaserJet CP5220 с ресурсом тонера не менее 7300 страниц формата А4 при 5% заполнении страницы. Цвет черный.</t>
  </si>
  <si>
    <t>Картридж  для принтеров HP LaserJet CP5220 с ресурсом тонера не менее 7300 страниц формата А4 при 5% заполнении страницы. Цвет голубой.</t>
  </si>
  <si>
    <t>Картридж  для принтеров HP LaserJet CP5220 с ресурсом тонера не менее 7300 страниц формата А4 при 5% заполнении страницы. Цвет желтый.</t>
  </si>
  <si>
    <t>Картридж  для принтеров HP LaserJet CP5220 с ресурсом тонера не менее 7300 страниц формата А4 при 5% заполнении страницы. Цвет пурпурный.</t>
  </si>
  <si>
    <t>Тонер-картридж  для факсов Panasonic KX-FL403/413 с ресурсом тонера не менее 2000 страниц формата А4 при 6% заполнении страницы. Цвет черный.</t>
  </si>
  <si>
    <t>Тонер-картридж оригинальный для МФУKyocera FS-1060DN ,  оригинальный от производителя МФУKyocera FS-1060DN,  с ресурсом 3000 страниц при 6% заполнении листа формата А4. Использование картриджа не должно прекращать действие сертификата соответствия печатающего устройства.  Цвет черный.</t>
  </si>
  <si>
    <t>Картридж черный для МФУ Kyocera P2135dn,FS-1320D, FS-1320DN, FS-1370DN, оригинальный от производителя МФУ Kyocera P2135dn,FS-1320D, FS-1320DN, FS-1370DN, с ресурсом тонера не менее 7200 страниц при 6% заполнении листа формата А4.</t>
  </si>
  <si>
    <t>Картридж  для принтеров HP Laser Jet 5200 с ресурсом тонера не менее 12000 страниц формата А4 при 5% заполнении страницы. Цвет черный.</t>
  </si>
  <si>
    <t>Картридж  для принтеров EpsonL800 с ресурсом тонера не менее 1500 страниц формата А4 при 5% заполнении страницы. Цвет черный.</t>
  </si>
  <si>
    <t>Картридж  для принтеров EpsonL800 с ресурсом тонера не менее 1500страниц формата А4 при 5% заполнении страницы. Цвет голубой.</t>
  </si>
  <si>
    <t>Картридж  для принтеров EpsonL800 с ресурсом тонера не менее 1500страниц формата А4 при 5% заполнении страницы. Цвет пурпурный.</t>
  </si>
  <si>
    <t>Картридж  для принтеров EpsonL800 с ресурсом тонера не менее 1500 страниц формата А4 при 5% заполнении страницы. Цвет желтый.</t>
  </si>
  <si>
    <t>Картридж  для принтеров EpsonL800 с ресурсом тонера не менее 1500 страниц формата А4 при 5% заполнении страницы. Цвет светло-голубой.</t>
  </si>
  <si>
    <t>Картридж  для принтеров HP Laser Jet 1200 с ресурсом тонера не менее 2500 страниц формата А4. Цвет черный.</t>
  </si>
  <si>
    <t>Фотокартридж струйный для принтеров HP Designjet T770 44in HPGL2 оригинальный от производителя устройства HP Designjet T770 44in HPGL2 . Емкость  не менее 130 мл. Цвет фото черный. Использование картриджа не должно прекращать действие сертификата соответствия печатающего устройства.</t>
  </si>
  <si>
    <t>Картридж струйный для принтеров HP Designjet T770 44in HPGL2 оригинальный от производителя устройства HP Designjet T770 44in HPGL2. Емкость  не менее 130 мл. Цвет черный, матовый. Использование картриджа не должно прекращать действие сертификата соответствия печатающего устройства.</t>
  </si>
  <si>
    <t>Картридж для принтеров EPSON L1300, оригинальный от производителя устройства  EPSON L1300. Ресурс не менее 4500 страниц. Тип печати - струйная. Цвет черный. Использование картриджа не должно прекращать действие сертификата соответствия печатающего устройства.</t>
  </si>
  <si>
    <t>Картридж для принтеров EPSON L1300, оригинальный от производителя устройства EPSON L1300. Ресурс составляет не менее 6500 страниц при 5% заливке. Тип печати - струйная. Цвет голубой. Использование картриджа не должно прекращать действие сертификата соответствия печатающего устройства.</t>
  </si>
  <si>
    <t>Картридж для принтеров EPSON L1300, оригинальный от производителя устройства EPSON L1300. Ресурс составляет не менее 6500 страниц при 5% заливке. Тип печати - струйная. Цвет пурпурный. Использование картриджа не должно прекращать действие сертификата соответствия печатающего устройства.</t>
  </si>
  <si>
    <t>Картридж для принтеров EPSON L1300, оригинальный от производителя устройства EPSON L1300. Ресурс составляет не менее  6500 страниц при 5% заливке. Тип печати - струйная. Цвет желтый.</t>
  </si>
  <si>
    <t>Тонер-картридж струйный для принтеров  HP Color Laser Jet  CP 1515 n. Ресурс не менее  2200 страниц. Цвет черный.</t>
  </si>
  <si>
    <t>Тонер-картридж струйный для принтеров  HP Color Laser Jet  CP 1515 n. Ресурс не менее 1400 страниц. Цвет желтый.</t>
  </si>
  <si>
    <t>Тонер-картридж струйный для принтеров  HP Color Laser Jet  CP 1515 n Ресурс не менее 1400 страниц. Цвет голубой.</t>
  </si>
  <si>
    <t>Тонер-картридж струйный для принтеров  HP Color Laser Jet  CP 1515 n. Ресурс не менее  1400 страниц. Цвет пурпурный.</t>
  </si>
  <si>
    <t>Картридж струйный для принтеров  HP Designjet 1220С/PS 44in HPGL2 оригинальный от производителя устройства HP Designjet 1220С/PS 44in HPGL2. Ресурс не менее 930 страниц. Цвет черный. Использование картриджа не должно прекращать действие сертификата соответствия печатающего устройства.</t>
  </si>
  <si>
    <t>Картридж для принтеров  HP Designjet 1220С/PS 44in HPGL оригинальный от производителя устройства HP Designjet 1220С/PS 44in HPGL2. Ресурс не менее 560 страниц. Использование картриджа не должно прекращать действие сертификата соответствия печатающего устройства.</t>
  </si>
  <si>
    <t>Картридж для принтеров HP CLJ CP2025/CM2320 оригинальный от производителя устройства HP CLJ CP2025/CM2320. Ресурс не менее 3500 страниц. Использование картриджа не должно прекращать действие сертификата соответствия печатающего устройства. Цвет черный.</t>
  </si>
  <si>
    <t>Картридж для принтеров HP CLJ CP2025/CM2320 оригинальный от производителя устройства HP CLJ CP2025/CM2320 . Ресурс не менее 2800 страниц. Использование картриджа не должно прекращать действие сертификата соответствия печатающего устройства. Цвет голубой.</t>
  </si>
  <si>
    <t>Картридж для принтеров HP CLJ CP2025/CM2320 оригинальный от производителя устройства HP CLJ CP2025/CM2320 . Ресурс не менее 2800 страниц. Использование картриджа не должно прекращать действие сертификата соответствия печатающего устройства. Цвет пурпурный.</t>
  </si>
  <si>
    <t>Картридж для принтеров HP CLJ CP2025/CM2320 оригинальный от производителя устройства HP CLJ CP2025/CM2320 . Ресурс не менее 2800 страниц. Использование картриджа не должно прекращать действие сертификата соответствия печатающего устройства. Цвет желтый.</t>
  </si>
  <si>
    <t>Картридж для принтеров МФУ HP LaserJet 3015. Ресурс не менее 6000 страниц. Цвет черный.</t>
  </si>
  <si>
    <t>Картридж струйный для принтеров EPSON L800, оригинальный от производителя устройства EPSON L800. Ресурс не менее 1500 фотографий 10х15 см. Цвет светло-пурпурный. Использование картриджа не должно прекращать действие сертификата соответствия печатающего устройства.</t>
  </si>
  <si>
    <t>Картридж для МФУ Samsung SCX-4824FN. Ресурс не менее  2000 страниц. Цвет черный.</t>
  </si>
  <si>
    <r>
      <t>Картридж  для принтеров HP LJ P2014/P2015 с ресурсом тонера не менее</t>
    </r>
    <r>
      <rPr>
        <sz val="10"/>
        <color theme="1"/>
        <rFont val="Times New Roman"/>
        <family val="1"/>
        <charset val="204"/>
      </rPr>
      <t xml:space="preserve"> 3000</t>
    </r>
    <r>
      <rPr>
        <sz val="10"/>
        <color rgb="FFFF0000"/>
        <rFont val="Times New Roman"/>
        <family val="1"/>
        <charset val="204"/>
      </rPr>
      <t xml:space="preserve"> </t>
    </r>
    <r>
      <rPr>
        <sz val="10"/>
        <color rgb="FF000000"/>
        <rFont val="Times New Roman"/>
        <family val="1"/>
        <charset val="204"/>
      </rPr>
      <t>страниц формата А4 при</t>
    </r>
    <r>
      <rPr>
        <sz val="10"/>
        <color rgb="FFFF0000"/>
        <rFont val="Times New Roman"/>
        <family val="1"/>
        <charset val="204"/>
      </rPr>
      <t xml:space="preserve"> </t>
    </r>
    <r>
      <rPr>
        <sz val="10"/>
        <color theme="1"/>
        <rFont val="Times New Roman"/>
        <family val="1"/>
        <charset val="204"/>
      </rPr>
      <t xml:space="preserve">5% </t>
    </r>
    <r>
      <rPr>
        <sz val="10"/>
        <color rgb="FF000000"/>
        <rFont val="Times New Roman"/>
        <family val="1"/>
        <charset val="204"/>
      </rPr>
      <t>заполнении страницы.</t>
    </r>
    <r>
      <rPr>
        <sz val="10"/>
        <color theme="1"/>
        <rFont val="Times New Roman"/>
        <family val="1"/>
        <charset val="204"/>
      </rPr>
      <t xml:space="preserve"> Цвет черный.</t>
    </r>
  </si>
  <si>
    <r>
      <t xml:space="preserve">Пигментные чернила Epson </t>
    </r>
    <r>
      <rPr>
        <sz val="10"/>
        <color theme="1"/>
        <rFont val="Times New Roman"/>
        <family val="1"/>
        <charset val="204"/>
      </rPr>
      <t>C13T77414A</t>
    </r>
    <r>
      <rPr>
        <sz val="10"/>
        <color rgb="FF000000"/>
        <rFont val="Times New Roman"/>
        <family val="1"/>
        <charset val="204"/>
      </rPr>
      <t>. Цвет черный. Пигментные чернила оригинальные от производителя  печатного устройства Epson. Использование чернил не должно прекращать действие сертификата соответствия печатающего устройства. Емкость не менее 140 мл</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</si>
</sst>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charset val="204"/>
      <scheme val="minor"/>
    </font>
    <font>
      <sz val="10"/>
      <color theme="1"/>
      <name val="Times New Roman"/>
      <family val="1"/>
      <charset val="204"/>
    </font>
    <font>
      <sz val="12"/>
      <color theme="1"/>
      <name val="Times New Roman"/>
      <family val="1"/>
      <charset val="204"/>
    </font>
    <font>
      <sz val="10"/>
      <color rgb="FF000000"/>
      <name val="Times New Roman"/>
      <family val="1"/>
      <charset val="204"/>
    </font>
    <font>
      <b/>
      <sz val="10"/>
      <color theme="1"/>
      <name val="Times New Roman"/>
      <family val="1"/>
      <charset val="204"/>
    </font>
    <font>
      <b/>
      <sz val="10"/>
      <color rgb="FF000000"/>
      <name val="Times New Roman"/>
      <family val="1"/>
      <charset val="204"/>
    </font>
    <font>
      <b/>
      <sz val="11"/>
      <color theme="1"/>
      <name val="Calibri"/>
      <family val="2"/>
      <charset val="204"/>
      <scheme val="minor"/>
    </font>
    <font>
      <sz val="10"/>
      <name val="Times New Roman"/>
      <family val="1"/>
      <charset val="204"/>
    </font>
    <font>
      <sz val="9"/>
      <color theme="1"/>
      <name val="Times New Roman"/>
      <family val="1"/>
      <charset val="204"/>
    </font>
    <font>
      <sz val="9"/>
      <color rgb="FF000000"/>
      <name val="Times New Roman"/>
      <family val="1"/>
      <charset val="204"/>
    </font>
    <font>
      <sz val="10"/>
      <color rgb="FFFF0000"/>
      <name val="Times New Roman"/>
      <family val="1"/>
      <charset val="204"/>
    </font>
    <font>
      <b/>
      <sz val="9"/>
      <color rgb="FF000000"/>
      <name val="Times New Roman"/>
      <family val="1"/>
      <charset val="204"/>
    </font>
    <font>
      <sz val="11"/>
      <color theme="1"/>
      <name val="Times New Roman"/>
      <family val="1"/>
      <charset val="204"/>
    </font>
    <font>
      <b/>
      <sz val="12"/>
      <name val="Times New Roman"/>
      <family val="1"/>
      <charset val="204"/>
    </font>
    <font>
      <sz val="12"/>
      <name val="Times New Roman"/>
      <family val="1"/>
      <charset val="204"/>
    </font>
    <font>
      <sz val="12"/>
      <color theme="1"/>
      <name val="Calibri"/>
      <family val="2"/>
      <scheme val="minor"/>
    </font>
    <font>
      <b/>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s>
  <cellStyleXfs count="2">
    <xf numFmtId="0" fontId="0" fillId="0" borderId="0"/>
    <xf numFmtId="0" fontId="1" fillId="0" borderId="0"/>
  </cellStyleXfs>
  <cellXfs count="188">
    <xf numFmtId="0" fontId="0" fillId="0" borderId="0" xfId="0"/>
    <xf numFmtId="0" fontId="4" fillId="0" borderId="8" xfId="0" applyFont="1" applyBorder="1" applyAlignment="1">
      <alignment horizontal="center" vertical="center" wrapText="1"/>
    </xf>
    <xf numFmtId="0" fontId="2" fillId="0" borderId="10" xfId="0" applyFont="1" applyBorder="1" applyAlignment="1">
      <alignment horizontal="left" vertical="center" wrapText="1"/>
    </xf>
    <xf numFmtId="0" fontId="0" fillId="0" borderId="0" xfId="0" applyFill="1"/>
    <xf numFmtId="0" fontId="2" fillId="0" borderId="7"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4" fillId="0" borderId="1" xfId="0" applyFont="1" applyBorder="1" applyAlignment="1">
      <alignment horizontal="right" vertical="center" wrapText="1"/>
    </xf>
    <xf numFmtId="0" fontId="4" fillId="0" borderId="2" xfId="0" applyFont="1" applyBorder="1" applyAlignment="1">
      <alignmen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4" fontId="5" fillId="0" borderId="1"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5" fillId="2" borderId="0" xfId="0" applyFont="1" applyFill="1" applyBorder="1" applyAlignment="1">
      <alignment horizontal="center" vertical="center" wrapText="1"/>
    </xf>
    <xf numFmtId="0" fontId="0" fillId="0" borderId="0" xfId="0" applyFill="1" applyBorder="1"/>
    <xf numFmtId="2" fontId="2" fillId="0" borderId="5"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6" fillId="0" borderId="0" xfId="0" applyNumberFormat="1" applyFont="1" applyBorder="1" applyAlignment="1">
      <alignment horizontal="right" vertical="center" wrapText="1"/>
    </xf>
    <xf numFmtId="0" fontId="4" fillId="0" borderId="1" xfId="0" applyFont="1" applyFill="1" applyBorder="1" applyAlignment="1">
      <alignment vertical="center" wrapText="1"/>
    </xf>
    <xf numFmtId="4" fontId="0" fillId="0" borderId="0" xfId="0" applyNumberFormat="1" applyFill="1"/>
    <xf numFmtId="4" fontId="5" fillId="2" borderId="8"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0" fillId="0" borderId="0" xfId="0" applyNumberFormat="1"/>
    <xf numFmtId="4" fontId="5" fillId="2"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6"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Alignment="1">
      <alignment horizontal="center" vertical="center"/>
    </xf>
    <xf numFmtId="1" fontId="6" fillId="0" borderId="0"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2" fontId="5" fillId="2" borderId="0" xfId="0" applyNumberFormat="1" applyFont="1" applyFill="1" applyBorder="1" applyAlignment="1">
      <alignment horizontal="center" vertical="center" wrapText="1"/>
    </xf>
    <xf numFmtId="4" fontId="0" fillId="0" borderId="0" xfId="0" applyNumberFormat="1" applyAlignment="1">
      <alignment horizontal="center" vertical="center"/>
    </xf>
    <xf numFmtId="0" fontId="7" fillId="0" borderId="0" xfId="0" quotePrefix="1" applyFont="1" applyFill="1" applyBorder="1" applyAlignment="1">
      <alignment horizontal="left" wrapText="1"/>
    </xf>
    <xf numFmtId="0" fontId="0" fillId="0" borderId="0" xfId="0" applyFill="1" applyAlignment="1"/>
    <xf numFmtId="4" fontId="0" fillId="0" borderId="0" xfId="0" applyNumberFormat="1" applyFill="1" applyAlignment="1"/>
    <xf numFmtId="0" fontId="0" fillId="0" borderId="0" xfId="0" applyFont="1" applyFill="1"/>
    <xf numFmtId="2" fontId="0" fillId="0" borderId="0" xfId="0" applyNumberFormat="1" applyFill="1"/>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0" fillId="0" borderId="0" xfId="0" applyFill="1"/>
    <xf numFmtId="4" fontId="5"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2" fillId="0" borderId="4" xfId="0" applyFont="1" applyFill="1" applyBorder="1" applyAlignment="1">
      <alignment horizontal="center" vertical="center" wrapText="1"/>
    </xf>
    <xf numFmtId="2" fontId="0" fillId="0" borderId="0" xfId="0" applyNumberFormat="1" applyFill="1" applyBorder="1" applyAlignment="1">
      <alignment horizontal="center" vertical="center"/>
    </xf>
    <xf numFmtId="0" fontId="13" fillId="0" borderId="0" xfId="0" applyFont="1" applyFill="1" applyAlignment="1">
      <alignment horizontal="center" vertical="center"/>
    </xf>
    <xf numFmtId="4" fontId="7" fillId="0" borderId="0" xfId="0" quotePrefix="1" applyNumberFormat="1" applyFont="1" applyFill="1" applyBorder="1" applyAlignment="1">
      <alignment horizontal="center" vertical="center" wrapText="1"/>
    </xf>
    <xf numFmtId="0" fontId="2" fillId="0" borderId="0" xfId="0" applyFont="1" applyFill="1" applyBorder="1" applyAlignment="1">
      <alignment horizontal="left" vertical="top"/>
    </xf>
    <xf numFmtId="0" fontId="8" fillId="0" borderId="0" xfId="0" applyFont="1"/>
    <xf numFmtId="0" fontId="13" fillId="0" borderId="0" xfId="0" applyFont="1"/>
    <xf numFmtId="0" fontId="4" fillId="0" borderId="0" xfId="0" applyFont="1" applyFill="1" applyBorder="1" applyAlignment="1">
      <alignment horizontal="center" wrapText="1"/>
    </xf>
    <xf numFmtId="4" fontId="13" fillId="0" borderId="0" xfId="0" quotePrefix="1" applyNumberFormat="1" applyFont="1" applyFill="1" applyBorder="1" applyAlignment="1">
      <alignment horizontal="left" wrapText="1"/>
    </xf>
    <xf numFmtId="0" fontId="4" fillId="0" borderId="0" xfId="0" applyFont="1" applyFill="1" applyBorder="1" applyAlignment="1">
      <alignment horizontal="left" vertical="top" wrapText="1"/>
    </xf>
    <xf numFmtId="4" fontId="13" fillId="0" borderId="0" xfId="0" quotePrefix="1" applyNumberFormat="1" applyFont="1" applyFill="1" applyBorder="1" applyAlignment="1">
      <alignment horizontal="left" wrapText="1"/>
    </xf>
    <xf numFmtId="4" fontId="13" fillId="0" borderId="0" xfId="0" quotePrefix="1" applyNumberFormat="1" applyFont="1" applyFill="1" applyBorder="1" applyAlignment="1">
      <alignment horizontal="center" wrapText="1"/>
    </xf>
    <xf numFmtId="0" fontId="13" fillId="0" borderId="0" xfId="0" applyFont="1" applyFill="1" applyAlignment="1">
      <alignment horizontal="center" vertical="center"/>
    </xf>
    <xf numFmtId="0" fontId="13" fillId="0" borderId="0" xfId="0" applyFont="1" applyFill="1" applyAlignment="1">
      <alignment horizontal="center"/>
    </xf>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0" fontId="3"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xf>
    <xf numFmtId="2" fontId="13" fillId="0" borderId="0" xfId="0" applyNumberFormat="1" applyFont="1" applyFill="1" applyBorder="1" applyAlignment="1">
      <alignment horizontal="center" vertical="center"/>
    </xf>
    <xf numFmtId="0" fontId="13" fillId="0" borderId="0" xfId="0" applyFont="1" applyFill="1" applyBorder="1" applyAlignment="1"/>
    <xf numFmtId="1" fontId="13" fillId="0" borderId="0"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wrapText="1"/>
    </xf>
    <xf numFmtId="0" fontId="2" fillId="0" borderId="9" xfId="0" applyFont="1" applyFill="1" applyBorder="1" applyAlignment="1">
      <alignment horizontal="center" vertical="center" wrapText="1"/>
    </xf>
    <xf numFmtId="1" fontId="2" fillId="0" borderId="8" xfId="0" applyNumberFormat="1"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2" fontId="2" fillId="0" borderId="5" xfId="0" applyNumberFormat="1" applyFont="1" applyFill="1" applyBorder="1" applyAlignment="1">
      <alignment horizontal="justify" vertical="center" wrapText="1"/>
    </xf>
    <xf numFmtId="0" fontId="4"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right" vertical="center" wrapText="1"/>
    </xf>
    <xf numFmtId="1" fontId="17" fillId="0" borderId="1"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1"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right" vertical="center" wrapText="1"/>
    </xf>
    <xf numFmtId="1" fontId="6" fillId="0" borderId="6"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2" fontId="6" fillId="0" borderId="1" xfId="0" applyNumberFormat="1" applyFont="1" applyFill="1" applyBorder="1" applyAlignment="1">
      <alignment horizontal="right" vertical="center" wrapText="1"/>
    </xf>
    <xf numFmtId="2" fontId="6" fillId="0" borderId="2"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2" fontId="6" fillId="0" borderId="2" xfId="0" applyNumberFormat="1" applyFont="1" applyFill="1" applyBorder="1" applyAlignment="1">
      <alignment horizontal="right" vertical="center" wrapText="1"/>
    </xf>
    <xf numFmtId="1" fontId="6"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2" fontId="4" fillId="0" borderId="1" xfId="0" applyNumberFormat="1" applyFont="1" applyFill="1" applyBorder="1" applyAlignment="1">
      <alignment horizontal="left" vertical="center" wrapText="1"/>
    </xf>
    <xf numFmtId="1" fontId="4" fillId="0" borderId="1" xfId="0" applyNumberFormat="1" applyFont="1" applyFill="1" applyBorder="1" applyAlignment="1">
      <alignment horizontal="center" vertical="center" wrapText="1"/>
    </xf>
    <xf numFmtId="2" fontId="4" fillId="0" borderId="10" xfId="0" applyNumberFormat="1" applyFont="1" applyFill="1" applyBorder="1" applyAlignment="1">
      <alignment horizontal="left" vertical="center" wrapText="1"/>
    </xf>
    <xf numFmtId="2" fontId="9"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2" fontId="4" fillId="0" borderId="2" xfId="0" applyNumberFormat="1" applyFont="1" applyFill="1" applyBorder="1" applyAlignment="1">
      <alignment horizontal="left" vertical="center" wrapText="1"/>
    </xf>
    <xf numFmtId="2"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2" fontId="4"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3" xfId="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2" fillId="0" borderId="1" xfId="1" applyFont="1" applyFill="1" applyBorder="1" applyAlignment="1">
      <alignment horizontal="center" wrapText="1"/>
    </xf>
    <xf numFmtId="2" fontId="12" fillId="0" borderId="3"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right" vertical="center" wrapText="1"/>
    </xf>
    <xf numFmtId="1" fontId="6" fillId="0" borderId="7" xfId="0" applyNumberFormat="1" applyFont="1" applyFill="1" applyBorder="1" applyAlignment="1">
      <alignment horizontal="center" vertical="center" wrapText="1"/>
    </xf>
    <xf numFmtId="2" fontId="6" fillId="0" borderId="7" xfId="0" applyNumberFormat="1" applyFont="1" applyFill="1" applyBorder="1" applyAlignment="1">
      <alignment horizontal="right" vertical="center" wrapText="1"/>
    </xf>
    <xf numFmtId="4" fontId="5" fillId="0" borderId="5" xfId="0" applyNumberFormat="1" applyFont="1" applyFill="1" applyBorder="1" applyAlignment="1">
      <alignment horizontal="center" vertical="center" wrapText="1"/>
    </xf>
    <xf numFmtId="0" fontId="14" fillId="0" borderId="18" xfId="0" quotePrefix="1" applyFont="1" applyFill="1" applyBorder="1" applyAlignment="1"/>
    <xf numFmtId="0" fontId="15" fillId="0" borderId="0" xfId="0" applyFont="1" applyFill="1"/>
    <xf numFmtId="0" fontId="8" fillId="0" borderId="0" xfId="0" applyFont="1" applyFill="1"/>
    <xf numFmtId="0" fontId="16" fillId="0" borderId="0" xfId="0" applyFont="1" applyFill="1" applyAlignment="1">
      <alignment horizontal="center"/>
    </xf>
    <xf numFmtId="0" fontId="16" fillId="0" borderId="0" xfId="0" applyFont="1" applyFill="1"/>
    <xf numFmtId="0" fontId="16" fillId="0" borderId="0" xfId="0" applyFont="1" applyFill="1" applyBorder="1"/>
    <xf numFmtId="0" fontId="3" fillId="0" borderId="0" xfId="0" applyFont="1" applyFill="1" applyAlignment="1">
      <alignment horizontal="center"/>
    </xf>
    <xf numFmtId="0" fontId="3" fillId="0" borderId="0" xfId="0" applyFont="1" applyFill="1" applyAlignment="1"/>
    <xf numFmtId="0" fontId="3" fillId="0" borderId="0" xfId="0" applyFont="1" applyFill="1"/>
    <xf numFmtId="0" fontId="3" fillId="0" borderId="0" xfId="0" applyFont="1" applyFill="1" applyBorder="1"/>
    <xf numFmtId="0" fontId="0" fillId="0" borderId="0" xfId="0" applyFill="1" applyBorder="1" applyAlignment="1">
      <alignment horizontal="center"/>
    </xf>
    <xf numFmtId="0" fontId="0" fillId="0" borderId="0" xfId="0" applyFill="1" applyAlignment="1">
      <alignment horizontal="center"/>
    </xf>
    <xf numFmtId="2" fontId="0" fillId="0" borderId="0" xfId="0" applyNumberFormat="1" applyFill="1" applyAlignment="1">
      <alignment horizontal="center" vertical="center"/>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2"/>
  <sheetViews>
    <sheetView tabSelected="1" topLeftCell="A169" zoomScaleNormal="100" workbookViewId="0">
      <selection activeCell="C10" sqref="C10"/>
    </sheetView>
  </sheetViews>
  <sheetFormatPr defaultRowHeight="15" x14ac:dyDescent="0.25"/>
  <cols>
    <col min="1" max="1" width="7.140625" style="57" customWidth="1"/>
    <col min="2" max="2" width="13.140625" style="186" customWidth="1"/>
    <col min="3" max="3" width="32.28515625" style="57" customWidth="1"/>
    <col min="4" max="4" width="13.85546875" style="57" customWidth="1"/>
    <col min="5" max="5" width="6.7109375" style="57" customWidth="1"/>
    <col min="6" max="6" width="6.5703125" style="54" customWidth="1"/>
    <col min="7" max="7" width="7.7109375" style="187" customWidth="1"/>
    <col min="8" max="9" width="9" style="187" customWidth="1"/>
    <col min="10" max="11" width="0" style="55" hidden="1" customWidth="1"/>
    <col min="12" max="12" width="10.5703125" style="55" hidden="1" customWidth="1"/>
    <col min="13" max="13" width="11" style="57" customWidth="1"/>
    <col min="14" max="14" width="10.5703125" style="57" customWidth="1"/>
    <col min="15" max="15" width="10.28515625" style="57" customWidth="1"/>
    <col min="16" max="16" width="8.7109375" style="57" customWidth="1"/>
    <col min="17" max="17" width="14.140625" style="57" customWidth="1"/>
    <col min="19" max="19" width="19" customWidth="1"/>
    <col min="20" max="20" width="13.140625" customWidth="1"/>
    <col min="21" max="21" width="17" customWidth="1"/>
    <col min="22" max="22" width="13.28515625" customWidth="1"/>
  </cols>
  <sheetData>
    <row r="1" spans="1:22" x14ac:dyDescent="0.25">
      <c r="A1" s="70" t="s">
        <v>113</v>
      </c>
      <c r="B1" s="70"/>
      <c r="C1" s="70"/>
      <c r="D1" s="70"/>
      <c r="E1" s="70"/>
      <c r="F1" s="70"/>
      <c r="G1" s="70"/>
      <c r="H1" s="70"/>
      <c r="I1" s="70"/>
      <c r="J1" s="71"/>
      <c r="K1" s="71"/>
      <c r="L1" s="71"/>
      <c r="M1" s="70"/>
      <c r="N1" s="70"/>
      <c r="O1" s="70"/>
      <c r="P1" s="70"/>
      <c r="Q1" s="70"/>
      <c r="S1" s="3"/>
      <c r="T1" s="22"/>
      <c r="U1" s="3"/>
      <c r="V1" s="3"/>
    </row>
    <row r="2" spans="1:22" ht="15.75" x14ac:dyDescent="0.25">
      <c r="A2" s="72"/>
      <c r="B2" s="73"/>
      <c r="C2" s="74" t="s">
        <v>114</v>
      </c>
      <c r="D2" s="75"/>
      <c r="E2" s="75"/>
      <c r="F2" s="75"/>
      <c r="G2" s="75"/>
      <c r="H2" s="75"/>
      <c r="I2" s="75"/>
      <c r="J2" s="75"/>
      <c r="K2" s="75"/>
      <c r="L2" s="75"/>
      <c r="M2" s="75"/>
      <c r="N2" s="75"/>
      <c r="O2" s="75"/>
      <c r="P2" s="60"/>
      <c r="Q2" s="60"/>
      <c r="S2" s="3"/>
      <c r="T2" s="22"/>
      <c r="U2" s="3"/>
      <c r="V2" s="3"/>
    </row>
    <row r="3" spans="1:22" x14ac:dyDescent="0.25">
      <c r="A3" s="76" t="s">
        <v>115</v>
      </c>
      <c r="B3" s="76"/>
      <c r="C3" s="76"/>
      <c r="D3" s="76"/>
      <c r="E3" s="76"/>
      <c r="F3" s="76"/>
      <c r="G3" s="76"/>
      <c r="H3" s="76"/>
      <c r="I3" s="76"/>
      <c r="J3" s="77"/>
      <c r="K3" s="77"/>
      <c r="L3" s="77"/>
      <c r="M3" s="53"/>
      <c r="N3" s="53"/>
      <c r="O3" s="53"/>
      <c r="S3" s="3"/>
      <c r="T3" s="22"/>
      <c r="U3" s="3"/>
      <c r="V3" s="3"/>
    </row>
    <row r="4" spans="1:22" ht="12.75" customHeight="1" x14ac:dyDescent="0.25">
      <c r="A4" s="76" t="s">
        <v>116</v>
      </c>
      <c r="B4" s="76"/>
      <c r="C4" s="76"/>
      <c r="D4" s="76"/>
      <c r="E4" s="76"/>
      <c r="F4" s="76"/>
      <c r="G4" s="76"/>
      <c r="H4" s="76"/>
      <c r="I4" s="78"/>
      <c r="J4" s="79"/>
      <c r="K4" s="79"/>
      <c r="L4" s="79"/>
      <c r="M4" s="53"/>
      <c r="N4" s="53"/>
      <c r="O4" s="53"/>
      <c r="S4" s="3"/>
      <c r="T4" s="3"/>
      <c r="U4" s="3"/>
      <c r="V4" s="3"/>
    </row>
    <row r="5" spans="1:22" ht="15.75" thickBot="1" x14ac:dyDescent="0.3">
      <c r="A5" s="72"/>
      <c r="B5" s="73"/>
      <c r="C5" s="72"/>
      <c r="D5" s="72"/>
      <c r="E5" s="72"/>
      <c r="F5" s="80"/>
      <c r="G5" s="78"/>
      <c r="H5" s="78"/>
      <c r="I5" s="78"/>
      <c r="J5" s="79"/>
      <c r="K5" s="79"/>
      <c r="L5" s="79"/>
      <c r="M5" s="53"/>
      <c r="N5" s="53"/>
      <c r="O5" s="53"/>
      <c r="P5" s="53"/>
      <c r="Q5" s="53"/>
      <c r="S5" s="3"/>
      <c r="T5" s="3"/>
      <c r="U5" s="3"/>
      <c r="V5" s="3"/>
    </row>
    <row r="6" spans="1:22" ht="75.75" customHeight="1" thickBot="1" x14ac:dyDescent="0.3">
      <c r="A6" s="37" t="s">
        <v>0</v>
      </c>
      <c r="B6" s="37" t="s">
        <v>1</v>
      </c>
      <c r="C6" s="37" t="s">
        <v>2</v>
      </c>
      <c r="D6" s="37" t="s">
        <v>125</v>
      </c>
      <c r="E6" s="81" t="s">
        <v>10</v>
      </c>
      <c r="F6" s="82" t="s">
        <v>4</v>
      </c>
      <c r="G6" s="83" t="s">
        <v>124</v>
      </c>
      <c r="H6" s="84"/>
      <c r="I6" s="84"/>
      <c r="J6" s="84"/>
      <c r="K6" s="84"/>
      <c r="L6" s="84"/>
      <c r="M6" s="84"/>
      <c r="N6" s="84"/>
      <c r="O6" s="85"/>
      <c r="P6" s="86"/>
      <c r="Q6" s="58"/>
      <c r="S6" s="3"/>
      <c r="T6" s="3"/>
      <c r="U6" s="3"/>
      <c r="V6" s="3"/>
    </row>
    <row r="7" spans="1:22" ht="39" thickBot="1" x14ac:dyDescent="0.3">
      <c r="A7" s="38"/>
      <c r="B7" s="87"/>
      <c r="C7" s="38"/>
      <c r="D7" s="38"/>
      <c r="E7" s="88"/>
      <c r="F7" s="89"/>
      <c r="G7" s="90" t="s">
        <v>14</v>
      </c>
      <c r="H7" s="90" t="s">
        <v>15</v>
      </c>
      <c r="I7" s="90" t="s">
        <v>16</v>
      </c>
      <c r="J7" s="91" t="s">
        <v>18</v>
      </c>
      <c r="K7" s="91" t="s">
        <v>19</v>
      </c>
      <c r="L7" s="91" t="s">
        <v>20</v>
      </c>
      <c r="M7" s="90" t="s">
        <v>18</v>
      </c>
      <c r="N7" s="90" t="s">
        <v>19</v>
      </c>
      <c r="O7" s="90" t="s">
        <v>20</v>
      </c>
      <c r="P7" s="86" t="s">
        <v>6</v>
      </c>
      <c r="Q7" s="8" t="s">
        <v>126</v>
      </c>
      <c r="S7" s="3"/>
      <c r="T7" s="3"/>
      <c r="U7" s="3"/>
      <c r="V7" s="3"/>
    </row>
    <row r="8" spans="1:22" s="49" customFormat="1" ht="51.75" thickBot="1" x14ac:dyDescent="0.3">
      <c r="A8" s="10">
        <v>1</v>
      </c>
      <c r="B8" s="10" t="s">
        <v>60</v>
      </c>
      <c r="C8" s="92" t="s">
        <v>149</v>
      </c>
      <c r="D8" s="8" t="s">
        <v>11</v>
      </c>
      <c r="E8" s="93" t="s">
        <v>9</v>
      </c>
      <c r="F8" s="94">
        <v>11</v>
      </c>
      <c r="G8" s="90">
        <v>1300</v>
      </c>
      <c r="H8" s="90">
        <v>1400</v>
      </c>
      <c r="I8" s="90">
        <v>1200</v>
      </c>
      <c r="J8" s="8"/>
      <c r="K8" s="8"/>
      <c r="L8" s="8"/>
      <c r="M8" s="8"/>
      <c r="N8" s="8"/>
      <c r="O8" s="8"/>
      <c r="P8" s="95">
        <f>ROUND((G8+H8+I8)/3,2)</f>
        <v>1300</v>
      </c>
      <c r="Q8" s="95">
        <f>ROUND(F8*P8,2)</f>
        <v>14300</v>
      </c>
      <c r="S8" s="3"/>
      <c r="T8" s="3"/>
      <c r="U8" s="3"/>
      <c r="V8" s="3"/>
    </row>
    <row r="9" spans="1:22" s="49" customFormat="1" ht="51.75" thickBot="1" x14ac:dyDescent="0.3">
      <c r="A9" s="10"/>
      <c r="B9" s="10" t="s">
        <v>60</v>
      </c>
      <c r="C9" s="92" t="s">
        <v>150</v>
      </c>
      <c r="D9" s="8" t="s">
        <v>7</v>
      </c>
      <c r="E9" s="93" t="s">
        <v>9</v>
      </c>
      <c r="F9" s="96">
        <v>6</v>
      </c>
      <c r="G9" s="90">
        <v>1300</v>
      </c>
      <c r="H9" s="90">
        <v>1400</v>
      </c>
      <c r="I9" s="90">
        <v>1200</v>
      </c>
      <c r="J9" s="8"/>
      <c r="K9" s="97"/>
      <c r="L9" s="8"/>
      <c r="M9" s="8"/>
      <c r="N9" s="8"/>
      <c r="O9" s="8"/>
      <c r="P9" s="95">
        <f>ROUND((G9+H9+I9)/3,2)</f>
        <v>1300</v>
      </c>
      <c r="Q9" s="95">
        <f>ROUND(F9*P9,2)</f>
        <v>7800</v>
      </c>
      <c r="S9" s="3"/>
      <c r="T9" s="3"/>
      <c r="U9" s="3"/>
      <c r="V9" s="3"/>
    </row>
    <row r="10" spans="1:22" s="3" customFormat="1" ht="21" customHeight="1" thickBot="1" x14ac:dyDescent="0.3">
      <c r="A10" s="10"/>
      <c r="B10" s="10"/>
      <c r="C10" s="98" t="s">
        <v>12</v>
      </c>
      <c r="D10" s="9"/>
      <c r="E10" s="9"/>
      <c r="F10" s="99">
        <f>SUM(F8:F9)</f>
        <v>17</v>
      </c>
      <c r="G10" s="100"/>
      <c r="H10" s="100"/>
      <c r="I10" s="100"/>
      <c r="J10" s="9"/>
      <c r="K10" s="101"/>
      <c r="L10" s="9"/>
      <c r="M10" s="9"/>
      <c r="N10" s="9"/>
      <c r="O10" s="9"/>
      <c r="P10" s="95"/>
      <c r="Q10" s="12">
        <f>SUM(Q8:Q9)</f>
        <v>22100</v>
      </c>
    </row>
    <row r="11" spans="1:22" s="3" customFormat="1" ht="128.25" thickBot="1" x14ac:dyDescent="0.3">
      <c r="A11" s="102">
        <v>2</v>
      </c>
      <c r="B11" s="102" t="s">
        <v>22</v>
      </c>
      <c r="C11" s="103" t="s">
        <v>151</v>
      </c>
      <c r="D11" s="104" t="s">
        <v>7</v>
      </c>
      <c r="E11" s="105" t="s">
        <v>9</v>
      </c>
      <c r="F11" s="89">
        <v>6</v>
      </c>
      <c r="G11" s="106">
        <v>2500</v>
      </c>
      <c r="H11" s="106">
        <v>2600</v>
      </c>
      <c r="I11" s="106">
        <v>2400</v>
      </c>
      <c r="J11" s="104"/>
      <c r="K11" s="107"/>
      <c r="L11" s="104"/>
      <c r="M11" s="104"/>
      <c r="N11" s="104"/>
      <c r="O11" s="104"/>
      <c r="P11" s="108">
        <f>ROUND((G11+H11+I11)/3,2)</f>
        <v>2500</v>
      </c>
      <c r="Q11" s="108">
        <f>ROUND(F11*P11,2)</f>
        <v>15000</v>
      </c>
    </row>
    <row r="12" spans="1:22" s="3" customFormat="1" ht="15" customHeight="1" thickBot="1" x14ac:dyDescent="0.3">
      <c r="A12" s="98"/>
      <c r="B12" s="109"/>
      <c r="C12" s="98" t="s">
        <v>12</v>
      </c>
      <c r="D12" s="110"/>
      <c r="E12" s="110"/>
      <c r="F12" s="111">
        <f>SUM(F11)</f>
        <v>6</v>
      </c>
      <c r="G12" s="110"/>
      <c r="H12" s="110"/>
      <c r="I12" s="110"/>
      <c r="J12" s="110"/>
      <c r="K12" s="110"/>
      <c r="L12" s="110"/>
      <c r="M12" s="110"/>
      <c r="N12" s="110"/>
      <c r="O12" s="110"/>
      <c r="P12" s="110"/>
      <c r="Q12" s="12">
        <f>Q11</f>
        <v>15000</v>
      </c>
    </row>
    <row r="13" spans="1:22" s="3" customFormat="1" ht="113.25" customHeight="1" thickBot="1" x14ac:dyDescent="0.3">
      <c r="A13" s="10">
        <v>3</v>
      </c>
      <c r="B13" s="10" t="s">
        <v>22</v>
      </c>
      <c r="C13" s="92" t="s">
        <v>152</v>
      </c>
      <c r="D13" s="9" t="s">
        <v>7</v>
      </c>
      <c r="E13" s="86" t="s">
        <v>9</v>
      </c>
      <c r="F13" s="94">
        <v>6</v>
      </c>
      <c r="G13" s="112">
        <v>5900</v>
      </c>
      <c r="H13" s="100">
        <v>6000</v>
      </c>
      <c r="I13" s="100">
        <v>5800</v>
      </c>
      <c r="J13" s="9"/>
      <c r="K13" s="101"/>
      <c r="L13" s="9"/>
      <c r="M13" s="9"/>
      <c r="N13" s="9"/>
      <c r="O13" s="9"/>
      <c r="P13" s="95">
        <f>ROUND((G13+H13+I13)/3,2)</f>
        <v>5900</v>
      </c>
      <c r="Q13" s="95">
        <f>ROUND(F13*P13,2)</f>
        <v>35400</v>
      </c>
      <c r="S13" s="51"/>
      <c r="T13" s="51"/>
      <c r="U13" s="51"/>
      <c r="V13" s="51"/>
    </row>
    <row r="14" spans="1:22" s="3" customFormat="1" ht="15" customHeight="1" thickBot="1" x14ac:dyDescent="0.3">
      <c r="A14" s="98"/>
      <c r="B14" s="98"/>
      <c r="C14" s="98" t="s">
        <v>13</v>
      </c>
      <c r="D14" s="113"/>
      <c r="E14" s="113"/>
      <c r="F14" s="114">
        <f>SUM(F13)</f>
        <v>6</v>
      </c>
      <c r="G14" s="113"/>
      <c r="H14" s="113"/>
      <c r="I14" s="113"/>
      <c r="J14" s="113"/>
      <c r="K14" s="113"/>
      <c r="L14" s="113"/>
      <c r="M14" s="113"/>
      <c r="N14" s="113"/>
      <c r="O14" s="113"/>
      <c r="P14" s="113"/>
      <c r="Q14" s="12">
        <f>Q13</f>
        <v>35400</v>
      </c>
    </row>
    <row r="15" spans="1:22" s="3" customFormat="1" ht="120.75" customHeight="1" thickBot="1" x14ac:dyDescent="0.3">
      <c r="A15" s="10">
        <v>4</v>
      </c>
      <c r="B15" s="10" t="s">
        <v>22</v>
      </c>
      <c r="C15" s="92" t="s">
        <v>153</v>
      </c>
      <c r="D15" s="9" t="s">
        <v>7</v>
      </c>
      <c r="E15" s="86" t="s">
        <v>9</v>
      </c>
      <c r="F15" s="94">
        <v>7</v>
      </c>
      <c r="G15" s="112">
        <v>1800</v>
      </c>
      <c r="H15" s="100">
        <v>1900</v>
      </c>
      <c r="I15" s="100">
        <v>1700</v>
      </c>
      <c r="J15" s="9"/>
      <c r="K15" s="101"/>
      <c r="L15" s="9"/>
      <c r="M15" s="9"/>
      <c r="N15" s="9"/>
      <c r="O15" s="9"/>
      <c r="P15" s="95">
        <f>ROUND((G15+H15+I15)/3,2)</f>
        <v>1800</v>
      </c>
      <c r="Q15" s="95">
        <f>ROUND(F15*P15,2)</f>
        <v>12600</v>
      </c>
      <c r="S15" s="49"/>
      <c r="T15" s="49"/>
      <c r="U15" s="49"/>
      <c r="V15" s="49"/>
    </row>
    <row r="16" spans="1:22" s="3" customFormat="1" ht="15" customHeight="1" thickBot="1" x14ac:dyDescent="0.3">
      <c r="A16" s="115"/>
      <c r="B16" s="116"/>
      <c r="C16" s="116" t="s">
        <v>12</v>
      </c>
      <c r="D16" s="117"/>
      <c r="E16" s="117"/>
      <c r="F16" s="118">
        <f>SUM(F15)</f>
        <v>7</v>
      </c>
      <c r="G16" s="117"/>
      <c r="H16" s="117"/>
      <c r="I16" s="117"/>
      <c r="J16" s="117"/>
      <c r="K16" s="117"/>
      <c r="L16" s="117"/>
      <c r="M16" s="117"/>
      <c r="N16" s="117"/>
      <c r="O16" s="117"/>
      <c r="P16" s="117"/>
      <c r="Q16" s="12">
        <f>Q15</f>
        <v>12600</v>
      </c>
      <c r="S16" s="49"/>
      <c r="T16" s="49"/>
      <c r="U16" s="49"/>
      <c r="V16" s="49"/>
    </row>
    <row r="17" spans="1:22" s="3" customFormat="1" ht="119.25" customHeight="1" thickBot="1" x14ac:dyDescent="0.3">
      <c r="A17" s="10">
        <v>5</v>
      </c>
      <c r="B17" s="10" t="s">
        <v>22</v>
      </c>
      <c r="C17" s="92" t="s">
        <v>154</v>
      </c>
      <c r="D17" s="9" t="s">
        <v>7</v>
      </c>
      <c r="E17" s="86" t="s">
        <v>9</v>
      </c>
      <c r="F17" s="94">
        <v>6</v>
      </c>
      <c r="G17" s="112">
        <v>1800</v>
      </c>
      <c r="H17" s="100">
        <v>1900</v>
      </c>
      <c r="I17" s="100">
        <v>1700</v>
      </c>
      <c r="J17" s="9"/>
      <c r="K17" s="101"/>
      <c r="L17" s="9"/>
      <c r="M17" s="9"/>
      <c r="N17" s="9"/>
      <c r="O17" s="9"/>
      <c r="P17" s="95">
        <f>ROUND((G17+H17+I17)/3,2)</f>
        <v>1800</v>
      </c>
      <c r="Q17" s="95">
        <f>ROUND(F17*P17,2)</f>
        <v>10800</v>
      </c>
      <c r="S17" s="49"/>
      <c r="T17" s="49"/>
      <c r="U17" s="50"/>
      <c r="V17" s="49"/>
    </row>
    <row r="18" spans="1:22" s="3" customFormat="1" ht="15" customHeight="1" thickBot="1" x14ac:dyDescent="0.3">
      <c r="A18" s="98"/>
      <c r="B18" s="98"/>
      <c r="C18" s="98" t="s">
        <v>12</v>
      </c>
      <c r="D18" s="113"/>
      <c r="E18" s="113"/>
      <c r="F18" s="114">
        <f>SUM(F17)</f>
        <v>6</v>
      </c>
      <c r="G18" s="113"/>
      <c r="H18" s="113"/>
      <c r="I18" s="113"/>
      <c r="J18" s="113"/>
      <c r="K18" s="113"/>
      <c r="L18" s="113"/>
      <c r="M18" s="113"/>
      <c r="N18" s="113"/>
      <c r="O18" s="113"/>
      <c r="P18" s="113"/>
      <c r="Q18" s="12">
        <f>Q17</f>
        <v>10800</v>
      </c>
    </row>
    <row r="19" spans="1:22" s="3" customFormat="1" ht="64.5" thickBot="1" x14ac:dyDescent="0.3">
      <c r="A19" s="10">
        <v>6</v>
      </c>
      <c r="B19" s="10" t="s">
        <v>127</v>
      </c>
      <c r="C19" s="92" t="s">
        <v>155</v>
      </c>
      <c r="D19" s="9" t="s">
        <v>11</v>
      </c>
      <c r="E19" s="86" t="s">
        <v>9</v>
      </c>
      <c r="F19" s="94">
        <v>4</v>
      </c>
      <c r="G19" s="112">
        <v>500</v>
      </c>
      <c r="H19" s="100">
        <v>600</v>
      </c>
      <c r="I19" s="100">
        <v>400</v>
      </c>
      <c r="J19" s="9"/>
      <c r="K19" s="101"/>
      <c r="L19" s="9"/>
      <c r="M19" s="9"/>
      <c r="N19" s="9"/>
      <c r="O19" s="9"/>
      <c r="P19" s="95">
        <f>ROUND((G19+H19+I19)/3,2)</f>
        <v>500</v>
      </c>
      <c r="Q19" s="95">
        <f>ROUND(F19*P19,2)</f>
        <v>2000</v>
      </c>
    </row>
    <row r="20" spans="1:22" s="3" customFormat="1" ht="64.5" thickBot="1" x14ac:dyDescent="0.3">
      <c r="A20" s="10"/>
      <c r="B20" s="10" t="s">
        <v>127</v>
      </c>
      <c r="C20" s="92" t="s">
        <v>155</v>
      </c>
      <c r="D20" s="9" t="s">
        <v>129</v>
      </c>
      <c r="E20" s="86" t="s">
        <v>9</v>
      </c>
      <c r="F20" s="94">
        <v>5</v>
      </c>
      <c r="G20" s="112">
        <v>500</v>
      </c>
      <c r="H20" s="100">
        <v>600</v>
      </c>
      <c r="I20" s="100">
        <v>400</v>
      </c>
      <c r="J20" s="9"/>
      <c r="K20" s="101"/>
      <c r="L20" s="9"/>
      <c r="M20" s="9"/>
      <c r="N20" s="9"/>
      <c r="O20" s="9"/>
      <c r="P20" s="95">
        <f>ROUND((G20+H20+I20)/3,2)</f>
        <v>500</v>
      </c>
      <c r="Q20" s="95">
        <f>ROUND(F20*P20,2)</f>
        <v>2500</v>
      </c>
    </row>
    <row r="21" spans="1:22" s="3" customFormat="1" ht="16.5" thickBot="1" x14ac:dyDescent="0.3">
      <c r="A21" s="109"/>
      <c r="B21" s="109"/>
      <c r="C21" s="98" t="s">
        <v>12</v>
      </c>
      <c r="D21" s="9"/>
      <c r="E21" s="9"/>
      <c r="F21" s="99">
        <f>SUM(F19:F20)</f>
        <v>9</v>
      </c>
      <c r="G21" s="100"/>
      <c r="H21" s="100"/>
      <c r="I21" s="100"/>
      <c r="J21" s="9"/>
      <c r="K21" s="101"/>
      <c r="L21" s="9"/>
      <c r="M21" s="9"/>
      <c r="N21" s="9"/>
      <c r="O21" s="9"/>
      <c r="P21" s="95"/>
      <c r="Q21" s="12">
        <f>SUM(Q19:Q20)</f>
        <v>4500</v>
      </c>
      <c r="S21" s="49"/>
      <c r="T21" s="49"/>
      <c r="U21" s="49"/>
      <c r="V21" s="49"/>
    </row>
    <row r="22" spans="1:22" s="51" customFormat="1" ht="94.5" customHeight="1" thickBot="1" x14ac:dyDescent="0.3">
      <c r="A22" s="10">
        <v>7</v>
      </c>
      <c r="B22" s="10" t="s">
        <v>127</v>
      </c>
      <c r="C22" s="92" t="s">
        <v>156</v>
      </c>
      <c r="D22" s="9" t="s">
        <v>129</v>
      </c>
      <c r="E22" s="86" t="s">
        <v>9</v>
      </c>
      <c r="F22" s="94">
        <v>5</v>
      </c>
      <c r="G22" s="112">
        <v>700</v>
      </c>
      <c r="H22" s="100">
        <v>800</v>
      </c>
      <c r="I22" s="100">
        <v>600</v>
      </c>
      <c r="J22" s="9"/>
      <c r="K22" s="101"/>
      <c r="L22" s="9"/>
      <c r="M22" s="9"/>
      <c r="N22" s="9"/>
      <c r="O22" s="9"/>
      <c r="P22" s="95">
        <f>ROUND((G22+H22+I22)/3,2)</f>
        <v>700</v>
      </c>
      <c r="Q22" s="95">
        <f>ROUND(F22*P22,2)</f>
        <v>3500</v>
      </c>
      <c r="S22" s="49"/>
      <c r="T22" s="49"/>
      <c r="U22" s="49"/>
      <c r="V22" s="49"/>
    </row>
    <row r="23" spans="1:22" s="3" customFormat="1" ht="16.5" customHeight="1" thickBot="1" x14ac:dyDescent="0.3">
      <c r="A23" s="115"/>
      <c r="B23" s="119"/>
      <c r="C23" s="98" t="s">
        <v>12</v>
      </c>
      <c r="D23" s="113"/>
      <c r="E23" s="113"/>
      <c r="F23" s="114">
        <f>SUM(F22:F22)</f>
        <v>5</v>
      </c>
      <c r="G23" s="113"/>
      <c r="H23" s="113"/>
      <c r="I23" s="113"/>
      <c r="J23" s="113"/>
      <c r="K23" s="113"/>
      <c r="L23" s="113"/>
      <c r="M23" s="113"/>
      <c r="N23" s="113"/>
      <c r="O23" s="113"/>
      <c r="P23" s="113"/>
      <c r="Q23" s="12">
        <f>SUM(Q22:Q22)</f>
        <v>3500</v>
      </c>
      <c r="S23" s="49"/>
      <c r="T23" s="49"/>
      <c r="U23" s="49"/>
      <c r="V23" s="49"/>
    </row>
    <row r="24" spans="1:22" s="49" customFormat="1" ht="128.25" thickBot="1" x14ac:dyDescent="0.3">
      <c r="A24" s="10">
        <v>8</v>
      </c>
      <c r="B24" s="10" t="s">
        <v>128</v>
      </c>
      <c r="C24" s="92" t="s">
        <v>157</v>
      </c>
      <c r="D24" s="9" t="s">
        <v>129</v>
      </c>
      <c r="E24" s="120" t="s">
        <v>9</v>
      </c>
      <c r="F24" s="94">
        <v>14</v>
      </c>
      <c r="G24" s="112">
        <v>800</v>
      </c>
      <c r="H24" s="100">
        <v>900</v>
      </c>
      <c r="I24" s="100">
        <v>700</v>
      </c>
      <c r="J24" s="113"/>
      <c r="K24" s="113"/>
      <c r="L24" s="113"/>
      <c r="M24" s="98"/>
      <c r="N24" s="98"/>
      <c r="O24" s="98"/>
      <c r="P24" s="95">
        <f>ROUND((G24+H24+I24)/3,2)</f>
        <v>800</v>
      </c>
      <c r="Q24" s="95">
        <f>ROUND(F24*P24,2)</f>
        <v>11200</v>
      </c>
      <c r="S24" s="3"/>
      <c r="T24" s="3"/>
      <c r="U24" s="3"/>
      <c r="V24" s="3"/>
    </row>
    <row r="25" spans="1:22" s="49" customFormat="1" ht="128.25" thickBot="1" x14ac:dyDescent="0.3">
      <c r="A25" s="10"/>
      <c r="B25" s="10" t="s">
        <v>128</v>
      </c>
      <c r="C25" s="92" t="s">
        <v>157</v>
      </c>
      <c r="D25" s="10" t="s">
        <v>134</v>
      </c>
      <c r="E25" s="120" t="s">
        <v>9</v>
      </c>
      <c r="F25" s="94">
        <v>8</v>
      </c>
      <c r="G25" s="112">
        <v>800</v>
      </c>
      <c r="H25" s="100">
        <v>900</v>
      </c>
      <c r="I25" s="100">
        <v>700</v>
      </c>
      <c r="J25" s="113"/>
      <c r="K25" s="113"/>
      <c r="L25" s="113"/>
      <c r="M25" s="113"/>
      <c r="N25" s="113"/>
      <c r="O25" s="113"/>
      <c r="P25" s="95">
        <f>ROUND((G25+H25+I25)/3,2)</f>
        <v>800</v>
      </c>
      <c r="Q25" s="95">
        <f>ROUND(F25*P25,2)</f>
        <v>6400</v>
      </c>
      <c r="S25" s="3"/>
      <c r="T25" s="3"/>
      <c r="U25" s="3"/>
      <c r="V25" s="3"/>
    </row>
    <row r="26" spans="1:22" s="49" customFormat="1" ht="123.75" customHeight="1" thickBot="1" x14ac:dyDescent="0.3">
      <c r="A26" s="10"/>
      <c r="B26" s="10" t="s">
        <v>128</v>
      </c>
      <c r="C26" s="92" t="s">
        <v>157</v>
      </c>
      <c r="D26" s="9" t="s">
        <v>11</v>
      </c>
      <c r="E26" s="86" t="s">
        <v>9</v>
      </c>
      <c r="F26" s="94">
        <v>43</v>
      </c>
      <c r="G26" s="112">
        <v>800</v>
      </c>
      <c r="H26" s="100">
        <v>900</v>
      </c>
      <c r="I26" s="100">
        <v>700</v>
      </c>
      <c r="J26" s="9"/>
      <c r="K26" s="101"/>
      <c r="L26" s="9"/>
      <c r="M26" s="9"/>
      <c r="N26" s="9"/>
      <c r="O26" s="9"/>
      <c r="P26" s="95">
        <f>ROUND((G26+H26+I26)/3,2)</f>
        <v>800</v>
      </c>
      <c r="Q26" s="95">
        <f>ROUND(F26*P26,2)</f>
        <v>34400</v>
      </c>
      <c r="S26" s="3"/>
      <c r="T26" s="3"/>
      <c r="U26" s="3"/>
      <c r="V26" s="3"/>
    </row>
    <row r="27" spans="1:22" s="3" customFormat="1" ht="13.5" customHeight="1" thickBot="1" x14ac:dyDescent="0.3">
      <c r="A27" s="121"/>
      <c r="B27" s="122"/>
      <c r="C27" s="98" t="s">
        <v>12</v>
      </c>
      <c r="D27" s="105"/>
      <c r="E27" s="105"/>
      <c r="F27" s="99">
        <f>SUM(F24:F26)</f>
        <v>65</v>
      </c>
      <c r="G27" s="123"/>
      <c r="H27" s="123"/>
      <c r="I27" s="123"/>
      <c r="J27" s="105"/>
      <c r="K27" s="124"/>
      <c r="L27" s="105"/>
      <c r="M27" s="105"/>
      <c r="N27" s="105"/>
      <c r="O27" s="105"/>
      <c r="P27" s="125"/>
      <c r="Q27" s="126">
        <f>SUM(Q24:Q26)</f>
        <v>52000</v>
      </c>
    </row>
    <row r="28" spans="1:22" s="3" customFormat="1" ht="64.5" thickBot="1" x14ac:dyDescent="0.3">
      <c r="A28" s="10">
        <v>9</v>
      </c>
      <c r="B28" s="10" t="s">
        <v>127</v>
      </c>
      <c r="C28" s="92" t="s">
        <v>158</v>
      </c>
      <c r="D28" s="9" t="s">
        <v>11</v>
      </c>
      <c r="E28" s="86" t="s">
        <v>9</v>
      </c>
      <c r="F28" s="94">
        <v>28</v>
      </c>
      <c r="G28" s="112">
        <v>800</v>
      </c>
      <c r="H28" s="100">
        <v>900</v>
      </c>
      <c r="I28" s="100">
        <v>700</v>
      </c>
      <c r="J28" s="9"/>
      <c r="K28" s="101"/>
      <c r="L28" s="9"/>
      <c r="M28" s="9"/>
      <c r="N28" s="9"/>
      <c r="O28" s="9"/>
      <c r="P28" s="95">
        <f>ROUND((G28+H28+I28)/3,2)</f>
        <v>800</v>
      </c>
      <c r="Q28" s="95">
        <f>ROUND(F28*P28,2)</f>
        <v>22400</v>
      </c>
    </row>
    <row r="29" spans="1:22" s="3" customFormat="1" ht="18" customHeight="1" thickBot="1" x14ac:dyDescent="0.3">
      <c r="A29" s="121"/>
      <c r="B29" s="122"/>
      <c r="C29" s="98" t="s">
        <v>12</v>
      </c>
      <c r="D29" s="105"/>
      <c r="E29" s="105"/>
      <c r="F29" s="99">
        <f>SUM(F28)</f>
        <v>28</v>
      </c>
      <c r="G29" s="123"/>
      <c r="H29" s="123"/>
      <c r="I29" s="123"/>
      <c r="J29" s="105"/>
      <c r="K29" s="124"/>
      <c r="L29" s="105"/>
      <c r="M29" s="105"/>
      <c r="N29" s="105"/>
      <c r="O29" s="105"/>
      <c r="P29" s="125"/>
      <c r="Q29" s="126">
        <f>SUM(Q28)</f>
        <v>22400</v>
      </c>
    </row>
    <row r="30" spans="1:22" s="49" customFormat="1" ht="77.25" thickBot="1" x14ac:dyDescent="0.3">
      <c r="A30" s="10">
        <v>10</v>
      </c>
      <c r="B30" s="10" t="s">
        <v>127</v>
      </c>
      <c r="C30" s="92" t="s">
        <v>159</v>
      </c>
      <c r="D30" s="10" t="s">
        <v>130</v>
      </c>
      <c r="E30" s="120" t="s">
        <v>9</v>
      </c>
      <c r="F30" s="94">
        <v>14</v>
      </c>
      <c r="G30" s="112">
        <v>500</v>
      </c>
      <c r="H30" s="100">
        <v>600</v>
      </c>
      <c r="I30" s="100">
        <v>400</v>
      </c>
      <c r="J30" s="113"/>
      <c r="K30" s="113"/>
      <c r="L30" s="113"/>
      <c r="M30" s="113"/>
      <c r="N30" s="113"/>
      <c r="O30" s="113"/>
      <c r="P30" s="95">
        <f>ROUND((G30+H30+I30)/3,2)</f>
        <v>500</v>
      </c>
      <c r="Q30" s="95">
        <f>ROUND(F30*P30,2)</f>
        <v>7000</v>
      </c>
      <c r="S30" s="3"/>
      <c r="T30" s="3"/>
      <c r="U30" s="3"/>
      <c r="V30" s="3"/>
    </row>
    <row r="31" spans="1:22" s="49" customFormat="1" ht="77.25" thickBot="1" x14ac:dyDescent="0.3">
      <c r="A31" s="10"/>
      <c r="B31" s="10" t="s">
        <v>127</v>
      </c>
      <c r="C31" s="92" t="s">
        <v>159</v>
      </c>
      <c r="D31" s="10" t="s">
        <v>129</v>
      </c>
      <c r="E31" s="120" t="s">
        <v>9</v>
      </c>
      <c r="F31" s="94">
        <v>6</v>
      </c>
      <c r="G31" s="112">
        <v>500</v>
      </c>
      <c r="H31" s="100">
        <v>600</v>
      </c>
      <c r="I31" s="100">
        <v>400</v>
      </c>
      <c r="J31" s="113"/>
      <c r="K31" s="113"/>
      <c r="L31" s="113"/>
      <c r="M31" s="98"/>
      <c r="N31" s="98"/>
      <c r="O31" s="98"/>
      <c r="P31" s="95">
        <f>ROUND((G31+H31+I31)/3,2)</f>
        <v>500</v>
      </c>
      <c r="Q31" s="95">
        <f>ROUND(F31*P31,2)</f>
        <v>3000</v>
      </c>
      <c r="S31" s="3"/>
      <c r="T31" s="3"/>
      <c r="U31" s="3"/>
      <c r="V31" s="3"/>
    </row>
    <row r="32" spans="1:22" s="49" customFormat="1" ht="93" customHeight="1" thickBot="1" x14ac:dyDescent="0.3">
      <c r="A32" s="10"/>
      <c r="B32" s="10" t="s">
        <v>127</v>
      </c>
      <c r="C32" s="92" t="s">
        <v>159</v>
      </c>
      <c r="D32" s="9" t="s">
        <v>11</v>
      </c>
      <c r="E32" s="86" t="s">
        <v>9</v>
      </c>
      <c r="F32" s="94">
        <v>11</v>
      </c>
      <c r="G32" s="112">
        <v>500</v>
      </c>
      <c r="H32" s="100">
        <v>600</v>
      </c>
      <c r="I32" s="100">
        <v>400</v>
      </c>
      <c r="J32" s="9"/>
      <c r="K32" s="101"/>
      <c r="L32" s="9"/>
      <c r="M32" s="9"/>
      <c r="N32" s="9"/>
      <c r="O32" s="9"/>
      <c r="P32" s="95">
        <f>ROUND((G32+H32+I32)/3,2)</f>
        <v>500</v>
      </c>
      <c r="Q32" s="95">
        <f>ROUND(F32*P32,2)</f>
        <v>5500</v>
      </c>
      <c r="S32" s="3"/>
      <c r="T32" s="3"/>
      <c r="U32" s="3"/>
      <c r="V32" s="3"/>
    </row>
    <row r="33" spans="1:21" s="3" customFormat="1" ht="16.5" thickBot="1" x14ac:dyDescent="0.3">
      <c r="A33" s="109"/>
      <c r="B33" s="109"/>
      <c r="C33" s="98" t="s">
        <v>12</v>
      </c>
      <c r="D33" s="9"/>
      <c r="E33" s="86"/>
      <c r="F33" s="99">
        <f>SUM(F30:F32)</f>
        <v>31</v>
      </c>
      <c r="G33" s="112"/>
      <c r="H33" s="100"/>
      <c r="I33" s="100"/>
      <c r="J33" s="9"/>
      <c r="K33" s="101"/>
      <c r="L33" s="9"/>
      <c r="M33" s="9"/>
      <c r="N33" s="9"/>
      <c r="O33" s="9"/>
      <c r="P33" s="95"/>
      <c r="Q33" s="12">
        <f>SUM(Q30:Q32)</f>
        <v>15500</v>
      </c>
    </row>
    <row r="34" spans="1:21" s="3" customFormat="1" ht="64.5" thickBot="1" x14ac:dyDescent="0.3">
      <c r="A34" s="10">
        <v>11</v>
      </c>
      <c r="B34" s="10" t="s">
        <v>60</v>
      </c>
      <c r="C34" s="92" t="s">
        <v>160</v>
      </c>
      <c r="D34" s="9" t="s">
        <v>129</v>
      </c>
      <c r="E34" s="86" t="s">
        <v>9</v>
      </c>
      <c r="F34" s="94">
        <v>6</v>
      </c>
      <c r="G34" s="112">
        <v>1400</v>
      </c>
      <c r="H34" s="100">
        <v>1500</v>
      </c>
      <c r="I34" s="100">
        <v>1300</v>
      </c>
      <c r="J34" s="9"/>
      <c r="K34" s="101"/>
      <c r="L34" s="9"/>
      <c r="M34" s="9"/>
      <c r="N34" s="9"/>
      <c r="O34" s="9"/>
      <c r="P34" s="95">
        <f>ROUND((G34+H34+I34)/3,2)</f>
        <v>1400</v>
      </c>
      <c r="Q34" s="95">
        <f>ROUND(F34*P34,2)</f>
        <v>8400</v>
      </c>
    </row>
    <row r="35" spans="1:21" s="3" customFormat="1" ht="64.5" thickBot="1" x14ac:dyDescent="0.3">
      <c r="A35" s="10"/>
      <c r="B35" s="10" t="s">
        <v>60</v>
      </c>
      <c r="C35" s="92" t="s">
        <v>160</v>
      </c>
      <c r="D35" s="10" t="s">
        <v>11</v>
      </c>
      <c r="E35" s="86" t="s">
        <v>9</v>
      </c>
      <c r="F35" s="94">
        <v>17</v>
      </c>
      <c r="G35" s="112">
        <v>1400</v>
      </c>
      <c r="H35" s="100">
        <v>1500</v>
      </c>
      <c r="I35" s="100">
        <v>1300</v>
      </c>
      <c r="J35" s="113"/>
      <c r="K35" s="113"/>
      <c r="L35" s="113"/>
      <c r="M35" s="113"/>
      <c r="N35" s="113"/>
      <c r="O35" s="113"/>
      <c r="P35" s="95">
        <f>ROUND((G35+H35+I35)/3,2)</f>
        <v>1400</v>
      </c>
      <c r="Q35" s="95">
        <f>ROUND(F35*P35,2)</f>
        <v>23800</v>
      </c>
    </row>
    <row r="36" spans="1:21" s="3" customFormat="1" ht="15.75" thickBot="1" x14ac:dyDescent="0.3">
      <c r="A36" s="127"/>
      <c r="B36" s="119"/>
      <c r="C36" s="98" t="s">
        <v>12</v>
      </c>
      <c r="D36" s="128"/>
      <c r="E36" s="129"/>
      <c r="F36" s="99">
        <f>SUM(F34:F35)</f>
        <v>23</v>
      </c>
      <c r="G36" s="130"/>
      <c r="H36" s="130"/>
      <c r="I36" s="130"/>
      <c r="J36" s="117"/>
      <c r="K36" s="117"/>
      <c r="L36" s="117"/>
      <c r="M36" s="117"/>
      <c r="N36" s="117"/>
      <c r="O36" s="117"/>
      <c r="P36" s="131"/>
      <c r="Q36" s="12">
        <f>SUM(Q34:Q35)</f>
        <v>32200</v>
      </c>
    </row>
    <row r="37" spans="1:21" s="3" customFormat="1" ht="128.25" thickBot="1" x14ac:dyDescent="0.3">
      <c r="A37" s="10">
        <v>12</v>
      </c>
      <c r="B37" s="10" t="s">
        <v>60</v>
      </c>
      <c r="C37" s="92" t="s">
        <v>161</v>
      </c>
      <c r="D37" s="9" t="s">
        <v>11</v>
      </c>
      <c r="E37" s="86" t="s">
        <v>9</v>
      </c>
      <c r="F37" s="94">
        <v>32</v>
      </c>
      <c r="G37" s="112">
        <v>900</v>
      </c>
      <c r="H37" s="100">
        <v>1000</v>
      </c>
      <c r="I37" s="100">
        <v>800</v>
      </c>
      <c r="J37" s="9"/>
      <c r="K37" s="101"/>
      <c r="L37" s="9"/>
      <c r="M37" s="9"/>
      <c r="N37" s="9"/>
      <c r="O37" s="9"/>
      <c r="P37" s="95">
        <f>ROUND((G37+H37+I37)/3,2)</f>
        <v>900</v>
      </c>
      <c r="Q37" s="95">
        <f>ROUND(F37*P37,2)</f>
        <v>28800</v>
      </c>
    </row>
    <row r="38" spans="1:21" s="3" customFormat="1" ht="15.75" thickBot="1" x14ac:dyDescent="0.3">
      <c r="A38" s="127"/>
      <c r="B38" s="119"/>
      <c r="C38" s="98" t="s">
        <v>12</v>
      </c>
      <c r="D38" s="128"/>
      <c r="E38" s="129"/>
      <c r="F38" s="99">
        <f>SUM(F37:F37)</f>
        <v>32</v>
      </c>
      <c r="G38" s="130"/>
      <c r="H38" s="130"/>
      <c r="I38" s="130"/>
      <c r="J38" s="117"/>
      <c r="K38" s="117"/>
      <c r="L38" s="117"/>
      <c r="M38" s="117"/>
      <c r="N38" s="117"/>
      <c r="O38" s="117"/>
      <c r="P38" s="131"/>
      <c r="Q38" s="12">
        <f>SUM(Q37)</f>
        <v>28800</v>
      </c>
    </row>
    <row r="39" spans="1:21" s="3" customFormat="1" ht="64.5" thickBot="1" x14ac:dyDescent="0.3">
      <c r="A39" s="10">
        <v>13</v>
      </c>
      <c r="B39" s="10" t="s">
        <v>60</v>
      </c>
      <c r="C39" s="92" t="s">
        <v>162</v>
      </c>
      <c r="D39" s="9" t="s">
        <v>11</v>
      </c>
      <c r="E39" s="86" t="s">
        <v>9</v>
      </c>
      <c r="F39" s="94">
        <v>3</v>
      </c>
      <c r="G39" s="112">
        <v>500</v>
      </c>
      <c r="H39" s="100">
        <v>600</v>
      </c>
      <c r="I39" s="100">
        <v>400</v>
      </c>
      <c r="J39" s="9"/>
      <c r="K39" s="101"/>
      <c r="L39" s="9"/>
      <c r="M39" s="9"/>
      <c r="N39" s="9"/>
      <c r="O39" s="9"/>
      <c r="P39" s="95">
        <f>ROUND((G39+H39+I39)/3,2)</f>
        <v>500</v>
      </c>
      <c r="Q39" s="12">
        <f>ROUND(F39*P39,2)</f>
        <v>1500</v>
      </c>
    </row>
    <row r="40" spans="1:21" s="3" customFormat="1" ht="16.5" thickBot="1" x14ac:dyDescent="0.3">
      <c r="A40" s="10"/>
      <c r="B40" s="10"/>
      <c r="C40" s="98" t="s">
        <v>12</v>
      </c>
      <c r="D40" s="9"/>
      <c r="E40" s="86"/>
      <c r="F40" s="132">
        <f>F39</f>
        <v>3</v>
      </c>
      <c r="G40" s="112"/>
      <c r="H40" s="100"/>
      <c r="I40" s="100"/>
      <c r="J40" s="9"/>
      <c r="K40" s="101"/>
      <c r="L40" s="9"/>
      <c r="M40" s="9"/>
      <c r="N40" s="9"/>
      <c r="O40" s="9"/>
      <c r="P40" s="95"/>
      <c r="Q40" s="12">
        <f>SUM(Q39)</f>
        <v>1500</v>
      </c>
    </row>
    <row r="41" spans="1:21" s="3" customFormat="1" ht="64.5" thickBot="1" x14ac:dyDescent="0.3">
      <c r="A41" s="10">
        <v>14</v>
      </c>
      <c r="B41" s="10" t="s">
        <v>60</v>
      </c>
      <c r="C41" s="92" t="s">
        <v>163</v>
      </c>
      <c r="D41" s="9" t="s">
        <v>11</v>
      </c>
      <c r="E41" s="86" t="s">
        <v>9</v>
      </c>
      <c r="F41" s="94">
        <v>6</v>
      </c>
      <c r="G41" s="112">
        <v>800</v>
      </c>
      <c r="H41" s="100">
        <v>900</v>
      </c>
      <c r="I41" s="100">
        <v>700</v>
      </c>
      <c r="J41" s="9"/>
      <c r="K41" s="101"/>
      <c r="L41" s="9"/>
      <c r="M41" s="9"/>
      <c r="N41" s="9"/>
      <c r="O41" s="9"/>
      <c r="P41" s="95">
        <f>ROUND((G41+H41+I41)/3,2)</f>
        <v>800</v>
      </c>
      <c r="Q41" s="95">
        <f>PRODUCT(F41,P41)</f>
        <v>4800</v>
      </c>
    </row>
    <row r="42" spans="1:21" s="3" customFormat="1" ht="64.5" thickBot="1" x14ac:dyDescent="0.3">
      <c r="A42" s="10"/>
      <c r="B42" s="10" t="s">
        <v>60</v>
      </c>
      <c r="C42" s="92" t="s">
        <v>163</v>
      </c>
      <c r="D42" s="9" t="s">
        <v>131</v>
      </c>
      <c r="E42" s="86" t="s">
        <v>9</v>
      </c>
      <c r="F42" s="94">
        <v>13</v>
      </c>
      <c r="G42" s="112">
        <v>800</v>
      </c>
      <c r="H42" s="100">
        <v>900</v>
      </c>
      <c r="I42" s="100">
        <v>700</v>
      </c>
      <c r="J42" s="9"/>
      <c r="K42" s="101"/>
      <c r="L42" s="9"/>
      <c r="M42" s="9"/>
      <c r="N42" s="9"/>
      <c r="O42" s="9"/>
      <c r="P42" s="95">
        <f>ROUND((G42+H42+I42)/3,2)</f>
        <v>800</v>
      </c>
      <c r="Q42" s="95">
        <f>PRODUCT(F42,P42)</f>
        <v>10400</v>
      </c>
    </row>
    <row r="43" spans="1:21" s="3" customFormat="1" ht="15.75" thickBot="1" x14ac:dyDescent="0.3">
      <c r="A43" s="127"/>
      <c r="B43" s="119"/>
      <c r="C43" s="133" t="s">
        <v>13</v>
      </c>
      <c r="D43" s="128"/>
      <c r="E43" s="129"/>
      <c r="F43" s="99">
        <v>19</v>
      </c>
      <c r="G43" s="130"/>
      <c r="H43" s="130"/>
      <c r="I43" s="130"/>
      <c r="J43" s="117"/>
      <c r="K43" s="117"/>
      <c r="L43" s="117"/>
      <c r="M43" s="117"/>
      <c r="N43" s="117"/>
      <c r="O43" s="117"/>
      <c r="P43" s="131"/>
      <c r="Q43" s="12">
        <f>SUM(Q42,Q41)</f>
        <v>15200</v>
      </c>
    </row>
    <row r="44" spans="1:21" s="3" customFormat="1" ht="64.5" thickBot="1" x14ac:dyDescent="0.3">
      <c r="A44" s="10">
        <v>15</v>
      </c>
      <c r="B44" s="10" t="s">
        <v>42</v>
      </c>
      <c r="C44" s="92" t="s">
        <v>164</v>
      </c>
      <c r="D44" s="9" t="s">
        <v>11</v>
      </c>
      <c r="E44" s="86" t="s">
        <v>9</v>
      </c>
      <c r="F44" s="94">
        <v>4</v>
      </c>
      <c r="G44" s="112">
        <v>600</v>
      </c>
      <c r="H44" s="100">
        <v>700</v>
      </c>
      <c r="I44" s="100">
        <v>500</v>
      </c>
      <c r="J44" s="9"/>
      <c r="K44" s="101"/>
      <c r="L44" s="9"/>
      <c r="M44" s="9"/>
      <c r="N44" s="9"/>
      <c r="O44" s="9"/>
      <c r="P44" s="95">
        <f>ROUND((G44+H44+I44)/3,2)</f>
        <v>600</v>
      </c>
      <c r="Q44" s="95">
        <f>PRODUCT(F44,P44)</f>
        <v>2400</v>
      </c>
    </row>
    <row r="45" spans="1:21" s="3" customFormat="1" ht="15.75" thickBot="1" x14ac:dyDescent="0.3">
      <c r="A45" s="127"/>
      <c r="B45" s="119"/>
      <c r="C45" s="133" t="s">
        <v>13</v>
      </c>
      <c r="D45" s="128"/>
      <c r="E45" s="129"/>
      <c r="F45" s="99">
        <f>SUM(F44:F44)</f>
        <v>4</v>
      </c>
      <c r="G45" s="130"/>
      <c r="H45" s="130"/>
      <c r="I45" s="130"/>
      <c r="J45" s="117"/>
      <c r="K45" s="117"/>
      <c r="L45" s="117"/>
      <c r="M45" s="117"/>
      <c r="N45" s="117"/>
      <c r="O45" s="117"/>
      <c r="P45" s="131"/>
      <c r="Q45" s="12">
        <f>SUM(Q44)</f>
        <v>2400</v>
      </c>
    </row>
    <row r="46" spans="1:21" s="3" customFormat="1" ht="64.5" thickBot="1" x14ac:dyDescent="0.3">
      <c r="A46" s="10">
        <v>16</v>
      </c>
      <c r="B46" s="10" t="s">
        <v>132</v>
      </c>
      <c r="C46" s="92" t="s">
        <v>165</v>
      </c>
      <c r="D46" s="9" t="s">
        <v>11</v>
      </c>
      <c r="E46" s="86" t="s">
        <v>9</v>
      </c>
      <c r="F46" s="94">
        <v>3</v>
      </c>
      <c r="G46" s="112">
        <v>800</v>
      </c>
      <c r="H46" s="100">
        <v>900</v>
      </c>
      <c r="I46" s="100">
        <v>700</v>
      </c>
      <c r="J46" s="9"/>
      <c r="K46" s="101"/>
      <c r="L46" s="9"/>
      <c r="M46" s="9"/>
      <c r="N46" s="9"/>
      <c r="O46" s="9"/>
      <c r="P46" s="95">
        <f>ROUND((G46+H46+I46)/3,2)</f>
        <v>800</v>
      </c>
      <c r="Q46" s="95">
        <f>PRODUCT(F46,P46)</f>
        <v>2400</v>
      </c>
      <c r="U46" s="52"/>
    </row>
    <row r="47" spans="1:21" s="3" customFormat="1" ht="15.75" thickBot="1" x14ac:dyDescent="0.3">
      <c r="A47" s="127"/>
      <c r="B47" s="119"/>
      <c r="C47" s="133" t="s">
        <v>13</v>
      </c>
      <c r="D47" s="128"/>
      <c r="E47" s="129"/>
      <c r="F47" s="99">
        <f>SUM(F46:F46)</f>
        <v>3</v>
      </c>
      <c r="G47" s="130"/>
      <c r="H47" s="130"/>
      <c r="I47" s="130"/>
      <c r="J47" s="117"/>
      <c r="K47" s="117"/>
      <c r="L47" s="117"/>
      <c r="M47" s="117"/>
      <c r="N47" s="117"/>
      <c r="O47" s="117"/>
      <c r="P47" s="131"/>
      <c r="Q47" s="12">
        <f>SUM(Q46)</f>
        <v>2400</v>
      </c>
    </row>
    <row r="48" spans="1:21" s="3" customFormat="1" ht="64.5" thickBot="1" x14ac:dyDescent="0.3">
      <c r="A48" s="10">
        <v>17</v>
      </c>
      <c r="B48" s="10" t="s">
        <v>133</v>
      </c>
      <c r="C48" s="134" t="s">
        <v>166</v>
      </c>
      <c r="D48" s="9" t="s">
        <v>129</v>
      </c>
      <c r="E48" s="86" t="s">
        <v>9</v>
      </c>
      <c r="F48" s="94">
        <v>6</v>
      </c>
      <c r="G48" s="112">
        <v>1100</v>
      </c>
      <c r="H48" s="100">
        <v>1200</v>
      </c>
      <c r="I48" s="100">
        <v>1000</v>
      </c>
      <c r="J48" s="9"/>
      <c r="K48" s="101"/>
      <c r="L48" s="9"/>
      <c r="M48" s="9"/>
      <c r="N48" s="9"/>
      <c r="O48" s="9"/>
      <c r="P48" s="95">
        <f>ROUND((G48+H48+I48)/3,2)</f>
        <v>1100</v>
      </c>
      <c r="Q48" s="95">
        <f>PRODUCT(F48,P48)</f>
        <v>6600</v>
      </c>
    </row>
    <row r="49" spans="1:17" s="3" customFormat="1" ht="15.75" thickBot="1" x14ac:dyDescent="0.3">
      <c r="A49" s="127"/>
      <c r="B49" s="119"/>
      <c r="C49" s="133" t="s">
        <v>13</v>
      </c>
      <c r="D49" s="128"/>
      <c r="E49" s="129"/>
      <c r="F49" s="99">
        <f>SUM(F48:F48)</f>
        <v>6</v>
      </c>
      <c r="G49" s="130"/>
      <c r="H49" s="130"/>
      <c r="I49" s="130"/>
      <c r="J49" s="117"/>
      <c r="K49" s="117"/>
      <c r="L49" s="117"/>
      <c r="M49" s="117"/>
      <c r="N49" s="117"/>
      <c r="O49" s="117"/>
      <c r="P49" s="131"/>
      <c r="Q49" s="12">
        <f>SUM(Q48:Q48)</f>
        <v>6600</v>
      </c>
    </row>
    <row r="50" spans="1:17" s="3" customFormat="1" ht="128.25" thickBot="1" x14ac:dyDescent="0.3">
      <c r="A50" s="10">
        <v>18</v>
      </c>
      <c r="B50" s="10" t="s">
        <v>22</v>
      </c>
      <c r="C50" s="92" t="s">
        <v>167</v>
      </c>
      <c r="D50" s="9" t="s">
        <v>11</v>
      </c>
      <c r="E50" s="86" t="s">
        <v>9</v>
      </c>
      <c r="F50" s="94">
        <v>3</v>
      </c>
      <c r="G50" s="112">
        <v>1000</v>
      </c>
      <c r="H50" s="100">
        <v>1100</v>
      </c>
      <c r="I50" s="100">
        <v>900</v>
      </c>
      <c r="J50" s="9"/>
      <c r="K50" s="101"/>
      <c r="L50" s="9"/>
      <c r="M50" s="9"/>
      <c r="N50" s="9"/>
      <c r="O50" s="9"/>
      <c r="P50" s="95">
        <f>ROUND((G50+H50+I50)/3,2)</f>
        <v>1000</v>
      </c>
      <c r="Q50" s="95">
        <f>PRODUCT(F50,P50)</f>
        <v>3000</v>
      </c>
    </row>
    <row r="51" spans="1:17" s="3" customFormat="1" ht="15.75" thickBot="1" x14ac:dyDescent="0.3">
      <c r="A51" s="135"/>
      <c r="B51" s="135"/>
      <c r="C51" s="136" t="s">
        <v>13</v>
      </c>
      <c r="D51" s="137"/>
      <c r="E51" s="137"/>
      <c r="F51" s="114">
        <f>SUM(F50)</f>
        <v>3</v>
      </c>
      <c r="G51" s="137"/>
      <c r="H51" s="137"/>
      <c r="I51" s="137"/>
      <c r="J51" s="137"/>
      <c r="K51" s="137"/>
      <c r="L51" s="137"/>
      <c r="M51" s="137"/>
      <c r="N51" s="137"/>
      <c r="O51" s="137"/>
      <c r="P51" s="137"/>
      <c r="Q51" s="12">
        <f>Q50</f>
        <v>3000</v>
      </c>
    </row>
    <row r="52" spans="1:17" s="3" customFormat="1" ht="166.5" thickBot="1" x14ac:dyDescent="0.3">
      <c r="A52" s="10">
        <v>19</v>
      </c>
      <c r="B52" s="10" t="s">
        <v>128</v>
      </c>
      <c r="C52" s="92" t="s">
        <v>168</v>
      </c>
      <c r="D52" s="9" t="s">
        <v>11</v>
      </c>
      <c r="E52" s="86" t="s">
        <v>9</v>
      </c>
      <c r="F52" s="94">
        <v>3</v>
      </c>
      <c r="G52" s="112">
        <v>1600</v>
      </c>
      <c r="H52" s="100">
        <v>1700</v>
      </c>
      <c r="I52" s="100">
        <v>1500</v>
      </c>
      <c r="J52" s="9"/>
      <c r="K52" s="101"/>
      <c r="L52" s="9"/>
      <c r="M52" s="9"/>
      <c r="N52" s="9"/>
      <c r="O52" s="9"/>
      <c r="P52" s="95">
        <f>ROUND((G52+H52+I52)/3,2)</f>
        <v>1600</v>
      </c>
      <c r="Q52" s="95">
        <f>ROUND(F52*P52,2)</f>
        <v>4800</v>
      </c>
    </row>
    <row r="53" spans="1:17" s="3" customFormat="1" ht="166.5" thickBot="1" x14ac:dyDescent="0.3">
      <c r="A53" s="10"/>
      <c r="B53" s="10" t="s">
        <v>128</v>
      </c>
      <c r="C53" s="92" t="s">
        <v>169</v>
      </c>
      <c r="D53" s="9" t="s">
        <v>129</v>
      </c>
      <c r="E53" s="86" t="s">
        <v>9</v>
      </c>
      <c r="F53" s="94">
        <v>6</v>
      </c>
      <c r="G53" s="112">
        <v>1600</v>
      </c>
      <c r="H53" s="100">
        <v>1700</v>
      </c>
      <c r="I53" s="100">
        <v>1500</v>
      </c>
      <c r="J53" s="9"/>
      <c r="K53" s="101"/>
      <c r="L53" s="9"/>
      <c r="M53" s="9"/>
      <c r="N53" s="9"/>
      <c r="O53" s="9"/>
      <c r="P53" s="95">
        <f>ROUND((G53+H53+I53)/3,2)</f>
        <v>1600</v>
      </c>
      <c r="Q53" s="95">
        <f>ROUND(F53*P53,2)</f>
        <v>9600</v>
      </c>
    </row>
    <row r="54" spans="1:17" s="3" customFormat="1" ht="166.5" thickBot="1" x14ac:dyDescent="0.3">
      <c r="A54" s="10"/>
      <c r="B54" s="10" t="s">
        <v>128</v>
      </c>
      <c r="C54" s="92" t="s">
        <v>170</v>
      </c>
      <c r="D54" s="9" t="s">
        <v>134</v>
      </c>
      <c r="E54" s="86" t="s">
        <v>9</v>
      </c>
      <c r="F54" s="94">
        <v>6</v>
      </c>
      <c r="G54" s="112">
        <v>1600</v>
      </c>
      <c r="H54" s="100">
        <v>1700</v>
      </c>
      <c r="I54" s="100">
        <v>1500</v>
      </c>
      <c r="J54" s="9"/>
      <c r="K54" s="101"/>
      <c r="L54" s="9"/>
      <c r="M54" s="9"/>
      <c r="N54" s="9"/>
      <c r="O54" s="9"/>
      <c r="P54" s="95">
        <f>ROUND((G54+H54+I54)/3,2)</f>
        <v>1600</v>
      </c>
      <c r="Q54" s="95">
        <f>ROUND(F54*P54,2)</f>
        <v>9600</v>
      </c>
    </row>
    <row r="55" spans="1:17" s="3" customFormat="1" ht="15.75" thickBot="1" x14ac:dyDescent="0.3">
      <c r="A55" s="135"/>
      <c r="B55" s="135"/>
      <c r="C55" s="136" t="s">
        <v>13</v>
      </c>
      <c r="D55" s="137"/>
      <c r="E55" s="137"/>
      <c r="F55" s="114">
        <f>SUM(F52:F54)</f>
        <v>15</v>
      </c>
      <c r="G55" s="137"/>
      <c r="H55" s="137"/>
      <c r="I55" s="137"/>
      <c r="J55" s="137"/>
      <c r="K55" s="137"/>
      <c r="L55" s="137"/>
      <c r="M55" s="137"/>
      <c r="N55" s="137"/>
      <c r="O55" s="137"/>
      <c r="P55" s="137"/>
      <c r="Q55" s="12">
        <f>SUM(Q52:Q54)</f>
        <v>24000</v>
      </c>
    </row>
    <row r="56" spans="1:17" s="3" customFormat="1" ht="166.5" thickBot="1" x14ac:dyDescent="0.3">
      <c r="A56" s="10">
        <v>20</v>
      </c>
      <c r="B56" s="10" t="s">
        <v>128</v>
      </c>
      <c r="C56" s="92" t="s">
        <v>171</v>
      </c>
      <c r="D56" s="9" t="s">
        <v>11</v>
      </c>
      <c r="E56" s="86" t="s">
        <v>9</v>
      </c>
      <c r="F56" s="94">
        <v>3</v>
      </c>
      <c r="G56" s="112">
        <v>1400</v>
      </c>
      <c r="H56" s="100">
        <v>1500</v>
      </c>
      <c r="I56" s="100">
        <v>1300</v>
      </c>
      <c r="J56" s="9"/>
      <c r="K56" s="101"/>
      <c r="L56" s="9"/>
      <c r="M56" s="9"/>
      <c r="N56" s="9"/>
      <c r="O56" s="9"/>
      <c r="P56" s="95">
        <f>ROUND((G56+H56+I56)/3,2)</f>
        <v>1400</v>
      </c>
      <c r="Q56" s="95">
        <f>ROUND(F56*P56,2)</f>
        <v>4200</v>
      </c>
    </row>
    <row r="57" spans="1:17" s="3" customFormat="1" ht="166.5" thickBot="1" x14ac:dyDescent="0.3">
      <c r="A57" s="10"/>
      <c r="B57" s="10" t="s">
        <v>128</v>
      </c>
      <c r="C57" s="92" t="s">
        <v>171</v>
      </c>
      <c r="D57" s="9" t="s">
        <v>129</v>
      </c>
      <c r="E57" s="86" t="s">
        <v>9</v>
      </c>
      <c r="F57" s="94">
        <v>5</v>
      </c>
      <c r="G57" s="112">
        <v>1400</v>
      </c>
      <c r="H57" s="100">
        <v>1500</v>
      </c>
      <c r="I57" s="100">
        <v>1300</v>
      </c>
      <c r="J57" s="9"/>
      <c r="K57" s="101"/>
      <c r="L57" s="9"/>
      <c r="M57" s="9"/>
      <c r="N57" s="9"/>
      <c r="O57" s="9"/>
      <c r="P57" s="95">
        <f>ROUND((G57+H57+I57)/3,2)</f>
        <v>1400</v>
      </c>
      <c r="Q57" s="95">
        <f>ROUND(F57*P57,2)</f>
        <v>7000</v>
      </c>
    </row>
    <row r="58" spans="1:17" s="3" customFormat="1" ht="166.5" thickBot="1" x14ac:dyDescent="0.3">
      <c r="A58" s="10"/>
      <c r="B58" s="10" t="s">
        <v>128</v>
      </c>
      <c r="C58" s="92" t="s">
        <v>171</v>
      </c>
      <c r="D58" s="9" t="s">
        <v>134</v>
      </c>
      <c r="E58" s="86" t="s">
        <v>9</v>
      </c>
      <c r="F58" s="94">
        <v>5</v>
      </c>
      <c r="G58" s="112">
        <v>1400</v>
      </c>
      <c r="H58" s="100">
        <v>1500</v>
      </c>
      <c r="I58" s="100">
        <v>1300</v>
      </c>
      <c r="J58" s="9"/>
      <c r="K58" s="101"/>
      <c r="L58" s="9"/>
      <c r="M58" s="9"/>
      <c r="N58" s="9"/>
      <c r="O58" s="9"/>
      <c r="P58" s="95">
        <f>ROUND((G58+H58+I58)/3,2)</f>
        <v>1400</v>
      </c>
      <c r="Q58" s="95">
        <f>ROUND(F58*P58,2)</f>
        <v>7000</v>
      </c>
    </row>
    <row r="59" spans="1:17" s="3" customFormat="1" ht="15.75" thickBot="1" x14ac:dyDescent="0.3">
      <c r="A59" s="135"/>
      <c r="B59" s="135"/>
      <c r="C59" s="136" t="s">
        <v>13</v>
      </c>
      <c r="D59" s="137"/>
      <c r="E59" s="137"/>
      <c r="F59" s="114">
        <f>SUM(F56:F58)</f>
        <v>13</v>
      </c>
      <c r="G59" s="137"/>
      <c r="H59" s="137"/>
      <c r="I59" s="137"/>
      <c r="J59" s="137"/>
      <c r="K59" s="137"/>
      <c r="L59" s="137"/>
      <c r="M59" s="137"/>
      <c r="N59" s="137"/>
      <c r="O59" s="137"/>
      <c r="P59" s="137"/>
      <c r="Q59" s="12">
        <f>SUM(Q56:Q58)</f>
        <v>18200</v>
      </c>
    </row>
    <row r="60" spans="1:17" s="3" customFormat="1" ht="166.5" thickBot="1" x14ac:dyDescent="0.3">
      <c r="A60" s="10">
        <v>21</v>
      </c>
      <c r="B60" s="10" t="s">
        <v>22</v>
      </c>
      <c r="C60" s="92" t="s">
        <v>172</v>
      </c>
      <c r="D60" s="9" t="s">
        <v>11</v>
      </c>
      <c r="E60" s="86" t="s">
        <v>9</v>
      </c>
      <c r="F60" s="94">
        <v>3</v>
      </c>
      <c r="G60" s="112">
        <v>1400</v>
      </c>
      <c r="H60" s="100">
        <v>1500</v>
      </c>
      <c r="I60" s="100">
        <v>1300</v>
      </c>
      <c r="J60" s="9"/>
      <c r="K60" s="101"/>
      <c r="L60" s="9"/>
      <c r="M60" s="9"/>
      <c r="N60" s="9"/>
      <c r="O60" s="9"/>
      <c r="P60" s="95">
        <f>ROUND((G60+H60+I60)/3,2)</f>
        <v>1400</v>
      </c>
      <c r="Q60" s="95">
        <f>ROUND(F60*P60,2)</f>
        <v>4200</v>
      </c>
    </row>
    <row r="61" spans="1:17" s="3" customFormat="1" ht="166.5" thickBot="1" x14ac:dyDescent="0.3">
      <c r="A61" s="10"/>
      <c r="B61" s="10" t="s">
        <v>22</v>
      </c>
      <c r="C61" s="92" t="s">
        <v>172</v>
      </c>
      <c r="D61" s="9" t="s">
        <v>129</v>
      </c>
      <c r="E61" s="86" t="s">
        <v>9</v>
      </c>
      <c r="F61" s="94">
        <v>6</v>
      </c>
      <c r="G61" s="112">
        <v>1400</v>
      </c>
      <c r="H61" s="100">
        <v>1500</v>
      </c>
      <c r="I61" s="100">
        <v>1300</v>
      </c>
      <c r="J61" s="9"/>
      <c r="K61" s="101"/>
      <c r="L61" s="9"/>
      <c r="M61" s="9"/>
      <c r="N61" s="9"/>
      <c r="O61" s="9"/>
      <c r="P61" s="95">
        <f>ROUND((G61+H61+I61)/3,2)</f>
        <v>1400</v>
      </c>
      <c r="Q61" s="95">
        <f>ROUND(F61*P61,2)</f>
        <v>8400</v>
      </c>
    </row>
    <row r="62" spans="1:17" s="3" customFormat="1" ht="166.5" thickBot="1" x14ac:dyDescent="0.3">
      <c r="A62" s="10"/>
      <c r="B62" s="10" t="s">
        <v>22</v>
      </c>
      <c r="C62" s="92" t="s">
        <v>172</v>
      </c>
      <c r="D62" s="9" t="s">
        <v>134</v>
      </c>
      <c r="E62" s="86" t="s">
        <v>9</v>
      </c>
      <c r="F62" s="94">
        <v>5</v>
      </c>
      <c r="G62" s="112">
        <v>1400</v>
      </c>
      <c r="H62" s="100">
        <v>1500</v>
      </c>
      <c r="I62" s="100">
        <v>1300</v>
      </c>
      <c r="J62" s="9"/>
      <c r="K62" s="101"/>
      <c r="L62" s="9"/>
      <c r="M62" s="9"/>
      <c r="N62" s="9"/>
      <c r="O62" s="9"/>
      <c r="P62" s="95">
        <f>ROUND((G62+H62+I62)/3,2)</f>
        <v>1400</v>
      </c>
      <c r="Q62" s="95">
        <f>ROUND(F62*P62,2)</f>
        <v>7000</v>
      </c>
    </row>
    <row r="63" spans="1:17" s="3" customFormat="1" ht="15.75" thickBot="1" x14ac:dyDescent="0.3">
      <c r="A63" s="135"/>
      <c r="B63" s="135"/>
      <c r="C63" s="136" t="s">
        <v>13</v>
      </c>
      <c r="D63" s="137"/>
      <c r="E63" s="137"/>
      <c r="F63" s="114">
        <f>SUM(F60:F62)</f>
        <v>14</v>
      </c>
      <c r="G63" s="137"/>
      <c r="H63" s="137"/>
      <c r="I63" s="137"/>
      <c r="J63" s="137"/>
      <c r="K63" s="137"/>
      <c r="L63" s="137"/>
      <c r="M63" s="137"/>
      <c r="N63" s="137"/>
      <c r="O63" s="137"/>
      <c r="P63" s="137"/>
      <c r="Q63" s="12">
        <f>SUM(Q60:Q62)</f>
        <v>19600</v>
      </c>
    </row>
    <row r="64" spans="1:17" s="3" customFormat="1" ht="166.5" thickBot="1" x14ac:dyDescent="0.3">
      <c r="A64" s="10">
        <v>22</v>
      </c>
      <c r="B64" s="10" t="s">
        <v>128</v>
      </c>
      <c r="C64" s="92" t="s">
        <v>173</v>
      </c>
      <c r="D64" s="9" t="s">
        <v>11</v>
      </c>
      <c r="E64" s="86" t="s">
        <v>9</v>
      </c>
      <c r="F64" s="94">
        <v>3</v>
      </c>
      <c r="G64" s="112">
        <v>1400</v>
      </c>
      <c r="H64" s="100">
        <v>1500</v>
      </c>
      <c r="I64" s="100">
        <v>1300</v>
      </c>
      <c r="J64" s="9"/>
      <c r="K64" s="101"/>
      <c r="L64" s="9"/>
      <c r="M64" s="9"/>
      <c r="N64" s="9"/>
      <c r="O64" s="9"/>
      <c r="P64" s="95">
        <f>ROUND((G64+H64+I64)/3,2)</f>
        <v>1400</v>
      </c>
      <c r="Q64" s="95">
        <f>ROUND(F64*P64,2)</f>
        <v>4200</v>
      </c>
    </row>
    <row r="65" spans="1:22" s="3" customFormat="1" ht="166.5" thickBot="1" x14ac:dyDescent="0.3">
      <c r="A65" s="10"/>
      <c r="B65" s="10" t="s">
        <v>128</v>
      </c>
      <c r="C65" s="92" t="s">
        <v>173</v>
      </c>
      <c r="D65" s="9" t="s">
        <v>129</v>
      </c>
      <c r="E65" s="86" t="s">
        <v>9</v>
      </c>
      <c r="F65" s="94">
        <v>6</v>
      </c>
      <c r="G65" s="112">
        <v>1400</v>
      </c>
      <c r="H65" s="100">
        <v>1500</v>
      </c>
      <c r="I65" s="100">
        <v>1300</v>
      </c>
      <c r="J65" s="9"/>
      <c r="K65" s="101"/>
      <c r="L65" s="9"/>
      <c r="M65" s="9"/>
      <c r="N65" s="9"/>
      <c r="O65" s="9"/>
      <c r="P65" s="95">
        <f>ROUND((G65+H65+I65)/3,2)</f>
        <v>1400</v>
      </c>
      <c r="Q65" s="95">
        <f>ROUND(F65*P65,2)</f>
        <v>8400</v>
      </c>
    </row>
    <row r="66" spans="1:22" s="3" customFormat="1" ht="166.5" thickBot="1" x14ac:dyDescent="0.3">
      <c r="A66" s="10"/>
      <c r="B66" s="10" t="s">
        <v>128</v>
      </c>
      <c r="C66" s="92" t="s">
        <v>173</v>
      </c>
      <c r="D66" s="9" t="s">
        <v>134</v>
      </c>
      <c r="E66" s="86" t="s">
        <v>9</v>
      </c>
      <c r="F66" s="94">
        <v>5</v>
      </c>
      <c r="G66" s="112">
        <v>1400</v>
      </c>
      <c r="H66" s="100">
        <v>1500</v>
      </c>
      <c r="I66" s="100">
        <v>1300</v>
      </c>
      <c r="J66" s="9"/>
      <c r="K66" s="101"/>
      <c r="L66" s="9"/>
      <c r="M66" s="9"/>
      <c r="N66" s="9"/>
      <c r="O66" s="9"/>
      <c r="P66" s="95">
        <f>ROUND((G66+H66+I66)/3,2)</f>
        <v>1400</v>
      </c>
      <c r="Q66" s="95">
        <f>ROUND(F66*P66,2)</f>
        <v>7000</v>
      </c>
    </row>
    <row r="67" spans="1:22" s="3" customFormat="1" ht="16.5" thickBot="1" x14ac:dyDescent="0.3">
      <c r="A67" s="10"/>
      <c r="B67" s="10"/>
      <c r="C67" s="136" t="s">
        <v>13</v>
      </c>
      <c r="D67" s="9"/>
      <c r="E67" s="86"/>
      <c r="F67" s="99">
        <v>14</v>
      </c>
      <c r="G67" s="112"/>
      <c r="H67" s="100"/>
      <c r="I67" s="100"/>
      <c r="J67" s="9"/>
      <c r="K67" s="101"/>
      <c r="L67" s="9"/>
      <c r="M67" s="9"/>
      <c r="N67" s="9"/>
      <c r="O67" s="9"/>
      <c r="P67" s="95"/>
      <c r="Q67" s="12">
        <f>SUM(Q64:Q66)</f>
        <v>19600</v>
      </c>
    </row>
    <row r="68" spans="1:22" s="3" customFormat="1" ht="51.75" thickBot="1" x14ac:dyDescent="0.3">
      <c r="A68" s="10">
        <v>23</v>
      </c>
      <c r="B68" s="10" t="s">
        <v>127</v>
      </c>
      <c r="C68" s="92" t="s">
        <v>174</v>
      </c>
      <c r="D68" s="9" t="s">
        <v>11</v>
      </c>
      <c r="E68" s="86" t="s">
        <v>9</v>
      </c>
      <c r="F68" s="94">
        <v>3</v>
      </c>
      <c r="G68" s="112">
        <v>12000</v>
      </c>
      <c r="H68" s="100">
        <v>12100</v>
      </c>
      <c r="I68" s="100">
        <v>11900</v>
      </c>
      <c r="J68" s="9"/>
      <c r="K68" s="101"/>
      <c r="L68" s="9"/>
      <c r="M68" s="9"/>
      <c r="N68" s="9"/>
      <c r="O68" s="9"/>
      <c r="P68" s="95">
        <f>ROUND((G68+H68+I68)/3,2)</f>
        <v>12000</v>
      </c>
      <c r="Q68" s="95">
        <f>ROUND(F68*P68,2)</f>
        <v>36000</v>
      </c>
    </row>
    <row r="69" spans="1:22" s="3" customFormat="1" ht="15.75" thickBot="1" x14ac:dyDescent="0.3">
      <c r="A69" s="135"/>
      <c r="B69" s="135"/>
      <c r="C69" s="136" t="s">
        <v>13</v>
      </c>
      <c r="D69" s="137"/>
      <c r="E69" s="137"/>
      <c r="F69" s="114">
        <f>SUM(F68)</f>
        <v>3</v>
      </c>
      <c r="G69" s="137"/>
      <c r="H69" s="137"/>
      <c r="I69" s="137"/>
      <c r="J69" s="137"/>
      <c r="K69" s="137"/>
      <c r="L69" s="137"/>
      <c r="M69" s="137"/>
      <c r="N69" s="137"/>
      <c r="O69" s="137"/>
      <c r="P69" s="137"/>
      <c r="Q69" s="12">
        <f>Q68</f>
        <v>36000</v>
      </c>
    </row>
    <row r="70" spans="1:22" s="3" customFormat="1" ht="51.75" thickBot="1" x14ac:dyDescent="0.3">
      <c r="A70" s="10">
        <v>24</v>
      </c>
      <c r="B70" s="10" t="s">
        <v>127</v>
      </c>
      <c r="C70" s="92" t="s">
        <v>175</v>
      </c>
      <c r="D70" s="9" t="s">
        <v>11</v>
      </c>
      <c r="E70" s="86" t="s">
        <v>9</v>
      </c>
      <c r="F70" s="94">
        <v>3</v>
      </c>
      <c r="G70" s="112">
        <v>20000</v>
      </c>
      <c r="H70" s="100">
        <v>20100</v>
      </c>
      <c r="I70" s="100">
        <v>11900</v>
      </c>
      <c r="J70" s="9"/>
      <c r="K70" s="101"/>
      <c r="L70" s="9"/>
      <c r="M70" s="9"/>
      <c r="N70" s="9"/>
      <c r="O70" s="9"/>
      <c r="P70" s="95">
        <f>ROUND((G70+H70+I70)/3,2)</f>
        <v>17333.330000000002</v>
      </c>
      <c r="Q70" s="95">
        <f>ROUND(F70*P70,2)</f>
        <v>51999.99</v>
      </c>
      <c r="S70" s="55"/>
      <c r="T70" s="55"/>
      <c r="U70" s="55"/>
      <c r="V70" s="55"/>
    </row>
    <row r="71" spans="1:22" s="3" customFormat="1" ht="15.75" thickBot="1" x14ac:dyDescent="0.3">
      <c r="A71" s="135"/>
      <c r="B71" s="135"/>
      <c r="C71" s="136" t="s">
        <v>13</v>
      </c>
      <c r="D71" s="137"/>
      <c r="E71" s="137"/>
      <c r="F71" s="114">
        <f>SUM(F70)</f>
        <v>3</v>
      </c>
      <c r="G71" s="137"/>
      <c r="H71" s="137"/>
      <c r="I71" s="137"/>
      <c r="J71" s="137"/>
      <c r="K71" s="137"/>
      <c r="L71" s="137"/>
      <c r="M71" s="137"/>
      <c r="N71" s="137"/>
      <c r="O71" s="137"/>
      <c r="P71" s="137"/>
      <c r="Q71" s="12">
        <f>Q70</f>
        <v>51999.99</v>
      </c>
    </row>
    <row r="72" spans="1:22" s="3" customFormat="1" ht="51.75" thickBot="1" x14ac:dyDescent="0.3">
      <c r="A72" s="10">
        <v>25</v>
      </c>
      <c r="B72" s="10" t="s">
        <v>60</v>
      </c>
      <c r="C72" s="92" t="s">
        <v>176</v>
      </c>
      <c r="D72" s="9" t="s">
        <v>11</v>
      </c>
      <c r="E72" s="86" t="s">
        <v>9</v>
      </c>
      <c r="F72" s="94">
        <v>2</v>
      </c>
      <c r="G72" s="112">
        <v>20000</v>
      </c>
      <c r="H72" s="100">
        <v>20100</v>
      </c>
      <c r="I72" s="100">
        <v>11900</v>
      </c>
      <c r="J72" s="9"/>
      <c r="K72" s="101"/>
      <c r="L72" s="9"/>
      <c r="M72" s="9"/>
      <c r="N72" s="9"/>
      <c r="O72" s="9"/>
      <c r="P72" s="95">
        <f>ROUND((G72+H72+I72)/3,2)</f>
        <v>17333.330000000002</v>
      </c>
      <c r="Q72" s="95">
        <f>ROUND(F72*P72,2)</f>
        <v>34666.660000000003</v>
      </c>
    </row>
    <row r="73" spans="1:22" s="3" customFormat="1" ht="15.75" thickBot="1" x14ac:dyDescent="0.3">
      <c r="A73" s="135"/>
      <c r="B73" s="135"/>
      <c r="C73" s="136" t="s">
        <v>13</v>
      </c>
      <c r="D73" s="137"/>
      <c r="E73" s="137"/>
      <c r="F73" s="114">
        <f>SUM(F72)</f>
        <v>2</v>
      </c>
      <c r="G73" s="137"/>
      <c r="H73" s="137"/>
      <c r="I73" s="137"/>
      <c r="J73" s="137"/>
      <c r="K73" s="137"/>
      <c r="L73" s="137"/>
      <c r="M73" s="137"/>
      <c r="N73" s="137"/>
      <c r="O73" s="137"/>
      <c r="P73" s="137"/>
      <c r="Q73" s="12">
        <f>Q72</f>
        <v>34666.660000000003</v>
      </c>
    </row>
    <row r="74" spans="1:22" s="3" customFormat="1" ht="64.5" thickBot="1" x14ac:dyDescent="0.3">
      <c r="A74" s="10">
        <v>26</v>
      </c>
      <c r="B74" s="10" t="s">
        <v>60</v>
      </c>
      <c r="C74" s="92" t="s">
        <v>177</v>
      </c>
      <c r="D74" s="9" t="s">
        <v>11</v>
      </c>
      <c r="E74" s="86" t="s">
        <v>9</v>
      </c>
      <c r="F74" s="94">
        <v>2</v>
      </c>
      <c r="G74" s="112">
        <v>20000</v>
      </c>
      <c r="H74" s="100">
        <v>20100</v>
      </c>
      <c r="I74" s="100">
        <v>11900</v>
      </c>
      <c r="J74" s="9"/>
      <c r="K74" s="101"/>
      <c r="L74" s="9"/>
      <c r="M74" s="9"/>
      <c r="N74" s="9"/>
      <c r="O74" s="9"/>
      <c r="P74" s="95">
        <f>ROUND((G74+H74+I74)/3,2)</f>
        <v>17333.330000000002</v>
      </c>
      <c r="Q74" s="95">
        <f>ROUND(F74*P74,2)</f>
        <v>34666.660000000003</v>
      </c>
    </row>
    <row r="75" spans="1:22" s="3" customFormat="1" ht="15.75" thickBot="1" x14ac:dyDescent="0.3">
      <c r="A75" s="135"/>
      <c r="B75" s="135"/>
      <c r="C75" s="136" t="s">
        <v>13</v>
      </c>
      <c r="D75" s="137"/>
      <c r="E75" s="137"/>
      <c r="F75" s="114">
        <f>SUM(F74)</f>
        <v>2</v>
      </c>
      <c r="G75" s="137"/>
      <c r="H75" s="137"/>
      <c r="I75" s="137"/>
      <c r="J75" s="137"/>
      <c r="K75" s="137"/>
      <c r="L75" s="137"/>
      <c r="M75" s="137"/>
      <c r="N75" s="137"/>
      <c r="O75" s="137"/>
      <c r="P75" s="137"/>
      <c r="Q75" s="12">
        <f>Q74</f>
        <v>34666.660000000003</v>
      </c>
    </row>
    <row r="76" spans="1:22" s="3" customFormat="1" ht="64.5" thickBot="1" x14ac:dyDescent="0.3">
      <c r="A76" s="10">
        <v>27</v>
      </c>
      <c r="B76" s="10" t="s">
        <v>60</v>
      </c>
      <c r="C76" s="92" t="s">
        <v>178</v>
      </c>
      <c r="D76" s="9" t="s">
        <v>129</v>
      </c>
      <c r="E76" s="86" t="s">
        <v>9</v>
      </c>
      <c r="F76" s="94">
        <v>7</v>
      </c>
      <c r="G76" s="112">
        <v>400</v>
      </c>
      <c r="H76" s="100">
        <v>500</v>
      </c>
      <c r="I76" s="100">
        <v>300</v>
      </c>
      <c r="J76" s="9"/>
      <c r="K76" s="101"/>
      <c r="L76" s="9"/>
      <c r="M76" s="9"/>
      <c r="N76" s="9"/>
      <c r="O76" s="9"/>
      <c r="P76" s="95">
        <f>ROUND((G76+H76+I76)/3,2)</f>
        <v>400</v>
      </c>
      <c r="Q76" s="95">
        <f>ROUND(F76*P76,2)</f>
        <v>2800</v>
      </c>
    </row>
    <row r="77" spans="1:22" s="3" customFormat="1" ht="15.75" thickBot="1" x14ac:dyDescent="0.3">
      <c r="A77" s="138"/>
      <c r="B77" s="138"/>
      <c r="C77" s="139" t="s">
        <v>13</v>
      </c>
      <c r="D77" s="140"/>
      <c r="E77" s="140"/>
      <c r="F77" s="141">
        <f>F76</f>
        <v>7</v>
      </c>
      <c r="G77" s="140"/>
      <c r="H77" s="140"/>
      <c r="I77" s="140"/>
      <c r="J77" s="140"/>
      <c r="K77" s="140"/>
      <c r="L77" s="140"/>
      <c r="M77" s="140"/>
      <c r="N77" s="140"/>
      <c r="O77" s="140"/>
      <c r="P77" s="95"/>
      <c r="Q77" s="12">
        <f>Q76</f>
        <v>2800</v>
      </c>
    </row>
    <row r="78" spans="1:22" s="55" customFormat="1" ht="67.5" customHeight="1" thickBot="1" x14ac:dyDescent="0.3">
      <c r="A78" s="142">
        <v>28</v>
      </c>
      <c r="B78" s="143" t="s">
        <v>127</v>
      </c>
      <c r="C78" s="144" t="s">
        <v>207</v>
      </c>
      <c r="D78" s="145" t="s">
        <v>11</v>
      </c>
      <c r="E78" s="143" t="s">
        <v>9</v>
      </c>
      <c r="F78" s="146">
        <v>3</v>
      </c>
      <c r="G78" s="145"/>
      <c r="H78" s="145"/>
      <c r="I78" s="145"/>
      <c r="J78" s="145"/>
      <c r="K78" s="145"/>
      <c r="L78" s="147"/>
      <c r="M78" s="148">
        <v>619</v>
      </c>
      <c r="N78" s="148">
        <v>757</v>
      </c>
      <c r="O78" s="149">
        <v>688</v>
      </c>
      <c r="P78" s="95">
        <f>ROUND((M78+N78+O78)/3,2)</f>
        <v>688</v>
      </c>
      <c r="Q78" s="95">
        <f t="shared" ref="Q78:Q139" si="0">ROUND(F78*P78,2)</f>
        <v>2064</v>
      </c>
      <c r="S78" s="3"/>
      <c r="T78" s="3"/>
      <c r="U78" s="3"/>
      <c r="V78" s="3"/>
    </row>
    <row r="79" spans="1:22" s="3" customFormat="1" ht="20.25" customHeight="1" thickBot="1" x14ac:dyDescent="0.3">
      <c r="A79" s="142"/>
      <c r="B79" s="143"/>
      <c r="C79" s="136" t="s">
        <v>13</v>
      </c>
      <c r="D79" s="145"/>
      <c r="E79" s="143"/>
      <c r="F79" s="114">
        <f>SUM(F78)</f>
        <v>3</v>
      </c>
      <c r="G79" s="145"/>
      <c r="H79" s="145"/>
      <c r="I79" s="145"/>
      <c r="J79" s="145"/>
      <c r="K79" s="145"/>
      <c r="L79" s="147"/>
      <c r="M79" s="149"/>
      <c r="N79" s="149"/>
      <c r="O79" s="149"/>
      <c r="P79" s="95"/>
      <c r="Q79" s="12">
        <f>Q78</f>
        <v>2064</v>
      </c>
    </row>
    <row r="80" spans="1:22" s="3" customFormat="1" ht="105" customHeight="1" thickBot="1" x14ac:dyDescent="0.3">
      <c r="A80" s="142">
        <v>29</v>
      </c>
      <c r="B80" s="143" t="s">
        <v>135</v>
      </c>
      <c r="C80" s="92" t="s">
        <v>179</v>
      </c>
      <c r="D80" s="145" t="s">
        <v>11</v>
      </c>
      <c r="E80" s="143" t="s">
        <v>9</v>
      </c>
      <c r="F80" s="146">
        <v>2</v>
      </c>
      <c r="G80" s="145"/>
      <c r="H80" s="145"/>
      <c r="I80" s="145"/>
      <c r="J80" s="145"/>
      <c r="K80" s="145"/>
      <c r="L80" s="147"/>
      <c r="M80" s="148">
        <v>3649</v>
      </c>
      <c r="N80" s="148">
        <v>4460</v>
      </c>
      <c r="O80" s="149">
        <v>4054.39</v>
      </c>
      <c r="P80" s="95">
        <f t="shared" ref="P80:P141" si="1">ROUND((M80+N80+O80)/3,2)</f>
        <v>4054.46</v>
      </c>
      <c r="Q80" s="95">
        <f t="shared" si="0"/>
        <v>8108.92</v>
      </c>
    </row>
    <row r="81" spans="1:17" s="3" customFormat="1" ht="99" customHeight="1" thickBot="1" x14ac:dyDescent="0.3">
      <c r="A81" s="142"/>
      <c r="B81" s="143" t="s">
        <v>135</v>
      </c>
      <c r="C81" s="92" t="s">
        <v>179</v>
      </c>
      <c r="D81" s="143" t="s">
        <v>129</v>
      </c>
      <c r="E81" s="143" t="s">
        <v>9</v>
      </c>
      <c r="F81" s="146">
        <v>6</v>
      </c>
      <c r="G81" s="143"/>
      <c r="H81" s="143"/>
      <c r="I81" s="143"/>
      <c r="J81" s="145"/>
      <c r="K81" s="145"/>
      <c r="L81" s="147"/>
      <c r="M81" s="148">
        <v>3649</v>
      </c>
      <c r="N81" s="148">
        <v>4460</v>
      </c>
      <c r="O81" s="149">
        <v>4054.39</v>
      </c>
      <c r="P81" s="95">
        <f t="shared" si="1"/>
        <v>4054.46</v>
      </c>
      <c r="Q81" s="95">
        <f t="shared" si="0"/>
        <v>24326.76</v>
      </c>
    </row>
    <row r="82" spans="1:17" s="55" customFormat="1" ht="14.25" customHeight="1" thickBot="1" x14ac:dyDescent="0.3">
      <c r="A82" s="142"/>
      <c r="B82" s="143"/>
      <c r="C82" s="136" t="s">
        <v>13</v>
      </c>
      <c r="D82" s="143"/>
      <c r="E82" s="143"/>
      <c r="F82" s="114">
        <v>8</v>
      </c>
      <c r="G82" s="143"/>
      <c r="H82" s="143"/>
      <c r="I82" s="143"/>
      <c r="J82" s="145"/>
      <c r="K82" s="145"/>
      <c r="L82" s="147"/>
      <c r="M82" s="148"/>
      <c r="N82" s="148"/>
      <c r="O82" s="149"/>
      <c r="P82" s="95"/>
      <c r="Q82" s="12">
        <f>Q81+Q80</f>
        <v>32435.68</v>
      </c>
    </row>
    <row r="83" spans="1:17" s="3" customFormat="1" ht="108" customHeight="1" thickBot="1" x14ac:dyDescent="0.3">
      <c r="A83" s="142">
        <v>30</v>
      </c>
      <c r="B83" s="143" t="s">
        <v>136</v>
      </c>
      <c r="C83" s="92" t="s">
        <v>180</v>
      </c>
      <c r="D83" s="145" t="s">
        <v>11</v>
      </c>
      <c r="E83" s="143" t="s">
        <v>9</v>
      </c>
      <c r="F83" s="146">
        <v>4</v>
      </c>
      <c r="G83" s="145"/>
      <c r="H83" s="145"/>
      <c r="I83" s="145"/>
      <c r="J83" s="145"/>
      <c r="K83" s="145"/>
      <c r="L83" s="147"/>
      <c r="M83" s="148">
        <v>9183</v>
      </c>
      <c r="N83" s="148">
        <v>11224</v>
      </c>
      <c r="O83" s="149">
        <v>10203.379999999999</v>
      </c>
      <c r="P83" s="95">
        <f t="shared" si="1"/>
        <v>10203.459999999999</v>
      </c>
      <c r="Q83" s="95">
        <f t="shared" si="0"/>
        <v>40813.839999999997</v>
      </c>
    </row>
    <row r="84" spans="1:17" s="3" customFormat="1" ht="25.5" customHeight="1" thickBot="1" x14ac:dyDescent="0.3">
      <c r="A84" s="142"/>
      <c r="B84" s="143"/>
      <c r="C84" s="136" t="s">
        <v>13</v>
      </c>
      <c r="D84" s="145"/>
      <c r="E84" s="143"/>
      <c r="F84" s="114">
        <v>4</v>
      </c>
      <c r="G84" s="145"/>
      <c r="H84" s="145"/>
      <c r="I84" s="145"/>
      <c r="J84" s="145"/>
      <c r="K84" s="145"/>
      <c r="L84" s="147"/>
      <c r="M84" s="149"/>
      <c r="N84" s="149"/>
      <c r="O84" s="149"/>
      <c r="P84" s="95"/>
      <c r="Q84" s="12">
        <f>Q83</f>
        <v>40813.839999999997</v>
      </c>
    </row>
    <row r="85" spans="1:17" s="3" customFormat="1" ht="50.25" customHeight="1" thickBot="1" x14ac:dyDescent="0.3">
      <c r="A85" s="142">
        <v>31</v>
      </c>
      <c r="B85" s="150" t="s">
        <v>127</v>
      </c>
      <c r="C85" s="8" t="s">
        <v>181</v>
      </c>
      <c r="D85" s="145" t="s">
        <v>11</v>
      </c>
      <c r="E85" s="143" t="s">
        <v>9</v>
      </c>
      <c r="F85" s="146">
        <v>2</v>
      </c>
      <c r="G85" s="145"/>
      <c r="H85" s="145"/>
      <c r="I85" s="145"/>
      <c r="J85" s="145"/>
      <c r="K85" s="145"/>
      <c r="L85" s="147"/>
      <c r="M85" s="148">
        <v>14432</v>
      </c>
      <c r="N85" s="148">
        <v>17639</v>
      </c>
      <c r="O85" s="149">
        <v>16035.45</v>
      </c>
      <c r="P85" s="95">
        <f t="shared" si="1"/>
        <v>16035.48</v>
      </c>
      <c r="Q85" s="95">
        <f t="shared" si="0"/>
        <v>32070.959999999999</v>
      </c>
    </row>
    <row r="86" spans="1:17" s="3" customFormat="1" ht="19.5" customHeight="1" thickBot="1" x14ac:dyDescent="0.3">
      <c r="A86" s="142"/>
      <c r="B86" s="143"/>
      <c r="C86" s="136" t="s">
        <v>13</v>
      </c>
      <c r="D86" s="145"/>
      <c r="E86" s="143"/>
      <c r="F86" s="114">
        <f>SUM(F85)</f>
        <v>2</v>
      </c>
      <c r="G86" s="145"/>
      <c r="H86" s="145"/>
      <c r="I86" s="145"/>
      <c r="J86" s="145"/>
      <c r="K86" s="145"/>
      <c r="L86" s="147"/>
      <c r="M86" s="149"/>
      <c r="N86" s="149"/>
      <c r="O86" s="149"/>
      <c r="P86" s="95"/>
      <c r="Q86" s="12">
        <f>Q85</f>
        <v>32070.959999999999</v>
      </c>
    </row>
    <row r="87" spans="1:17" s="3" customFormat="1" ht="58.5" customHeight="1" thickBot="1" x14ac:dyDescent="0.3">
      <c r="A87" s="142">
        <v>32</v>
      </c>
      <c r="B87" s="150" t="s">
        <v>137</v>
      </c>
      <c r="C87" s="8" t="s">
        <v>182</v>
      </c>
      <c r="D87" s="145" t="s">
        <v>11</v>
      </c>
      <c r="E87" s="143" t="s">
        <v>9</v>
      </c>
      <c r="F87" s="146">
        <v>1</v>
      </c>
      <c r="G87" s="145"/>
      <c r="H87" s="145"/>
      <c r="I87" s="145"/>
      <c r="J87" s="145"/>
      <c r="K87" s="145"/>
      <c r="L87" s="147"/>
      <c r="M87" s="148">
        <v>943</v>
      </c>
      <c r="N87" s="148">
        <v>1153</v>
      </c>
      <c r="O87" s="148">
        <v>1047.94</v>
      </c>
      <c r="P87" s="95">
        <f t="shared" si="1"/>
        <v>1047.98</v>
      </c>
      <c r="Q87" s="95">
        <f t="shared" si="0"/>
        <v>1047.98</v>
      </c>
    </row>
    <row r="88" spans="1:17" s="3" customFormat="1" ht="18.75" customHeight="1" thickBot="1" x14ac:dyDescent="0.3">
      <c r="A88" s="142"/>
      <c r="B88" s="143"/>
      <c r="C88" s="136" t="s">
        <v>13</v>
      </c>
      <c r="D88" s="145"/>
      <c r="E88" s="143"/>
      <c r="F88" s="114">
        <f>SUM(F87)</f>
        <v>1</v>
      </c>
      <c r="G88" s="145"/>
      <c r="H88" s="145"/>
      <c r="I88" s="145"/>
      <c r="J88" s="145"/>
      <c r="K88" s="145"/>
      <c r="L88" s="147"/>
      <c r="M88" s="149"/>
      <c r="N88" s="149"/>
      <c r="O88" s="149"/>
      <c r="P88" s="95"/>
      <c r="Q88" s="12">
        <f>Q87</f>
        <v>1047.98</v>
      </c>
    </row>
    <row r="89" spans="1:17" s="3" customFormat="1" ht="82.5" customHeight="1" thickBot="1" x14ac:dyDescent="0.3">
      <c r="A89" s="142">
        <v>33</v>
      </c>
      <c r="B89" s="150" t="s">
        <v>137</v>
      </c>
      <c r="C89" s="8" t="s">
        <v>183</v>
      </c>
      <c r="D89" s="145" t="s">
        <v>11</v>
      </c>
      <c r="E89" s="143" t="s">
        <v>9</v>
      </c>
      <c r="F89" s="146">
        <v>1</v>
      </c>
      <c r="G89" s="145"/>
      <c r="H89" s="145"/>
      <c r="I89" s="145"/>
      <c r="J89" s="145"/>
      <c r="K89" s="145"/>
      <c r="L89" s="147"/>
      <c r="M89" s="148">
        <v>943</v>
      </c>
      <c r="N89" s="148">
        <v>1153</v>
      </c>
      <c r="O89" s="148">
        <v>1047.94</v>
      </c>
      <c r="P89" s="95">
        <f t="shared" si="1"/>
        <v>1047.98</v>
      </c>
      <c r="Q89" s="95">
        <f t="shared" si="0"/>
        <v>1047.98</v>
      </c>
    </row>
    <row r="90" spans="1:17" s="3" customFormat="1" ht="17.25" customHeight="1" thickBot="1" x14ac:dyDescent="0.3">
      <c r="A90" s="142"/>
      <c r="B90" s="143"/>
      <c r="C90" s="136" t="s">
        <v>13</v>
      </c>
      <c r="D90" s="145"/>
      <c r="E90" s="143"/>
      <c r="F90" s="114">
        <f>SUM(F89)</f>
        <v>1</v>
      </c>
      <c r="G90" s="145"/>
      <c r="H90" s="145"/>
      <c r="I90" s="145"/>
      <c r="J90" s="145"/>
      <c r="K90" s="145"/>
      <c r="L90" s="147"/>
      <c r="M90" s="149"/>
      <c r="N90" s="149"/>
      <c r="O90" s="149"/>
      <c r="P90" s="95"/>
      <c r="Q90" s="12">
        <f>Q89</f>
        <v>1047.98</v>
      </c>
    </row>
    <row r="91" spans="1:17" s="3" customFormat="1" ht="83.25" customHeight="1" thickBot="1" x14ac:dyDescent="0.3">
      <c r="A91" s="142">
        <v>34</v>
      </c>
      <c r="B91" s="150" t="s">
        <v>137</v>
      </c>
      <c r="C91" s="8" t="s">
        <v>184</v>
      </c>
      <c r="D91" s="145" t="s">
        <v>11</v>
      </c>
      <c r="E91" s="143" t="s">
        <v>9</v>
      </c>
      <c r="F91" s="146">
        <v>1</v>
      </c>
      <c r="G91" s="145"/>
      <c r="H91" s="145"/>
      <c r="I91" s="145"/>
      <c r="J91" s="145"/>
      <c r="K91" s="145"/>
      <c r="L91" s="147"/>
      <c r="M91" s="148">
        <v>943</v>
      </c>
      <c r="N91" s="148">
        <v>1153</v>
      </c>
      <c r="O91" s="148">
        <v>1047.94</v>
      </c>
      <c r="P91" s="95">
        <f t="shared" si="1"/>
        <v>1047.98</v>
      </c>
      <c r="Q91" s="95">
        <f t="shared" si="0"/>
        <v>1047.98</v>
      </c>
    </row>
    <row r="92" spans="1:17" s="3" customFormat="1" ht="18.75" customHeight="1" thickBot="1" x14ac:dyDescent="0.3">
      <c r="A92" s="142"/>
      <c r="B92" s="143"/>
      <c r="C92" s="136" t="s">
        <v>13</v>
      </c>
      <c r="D92" s="145"/>
      <c r="E92" s="143"/>
      <c r="F92" s="114">
        <f>SUM(F91)</f>
        <v>1</v>
      </c>
      <c r="G92" s="145"/>
      <c r="H92" s="145"/>
      <c r="I92" s="145"/>
      <c r="J92" s="145"/>
      <c r="K92" s="145"/>
      <c r="L92" s="147"/>
      <c r="M92" s="149"/>
      <c r="N92" s="149"/>
      <c r="O92" s="149"/>
      <c r="P92" s="95"/>
      <c r="Q92" s="12">
        <f>Q91</f>
        <v>1047.98</v>
      </c>
    </row>
    <row r="93" spans="1:17" s="3" customFormat="1" ht="67.5" customHeight="1" thickBot="1" x14ac:dyDescent="0.3">
      <c r="A93" s="142">
        <v>35</v>
      </c>
      <c r="B93" s="150" t="s">
        <v>138</v>
      </c>
      <c r="C93" s="8" t="s">
        <v>185</v>
      </c>
      <c r="D93" s="145" t="s">
        <v>11</v>
      </c>
      <c r="E93" s="143" t="s">
        <v>9</v>
      </c>
      <c r="F93" s="146">
        <v>2</v>
      </c>
      <c r="G93" s="145"/>
      <c r="H93" s="145"/>
      <c r="I93" s="145"/>
      <c r="J93" s="145"/>
      <c r="K93" s="145"/>
      <c r="L93" s="147"/>
      <c r="M93" s="148">
        <v>943</v>
      </c>
      <c r="N93" s="149">
        <v>1153</v>
      </c>
      <c r="O93" s="148">
        <v>1047.94</v>
      </c>
      <c r="P93" s="95">
        <f t="shared" si="1"/>
        <v>1047.98</v>
      </c>
      <c r="Q93" s="95">
        <f t="shared" si="0"/>
        <v>2095.96</v>
      </c>
    </row>
    <row r="94" spans="1:17" s="3" customFormat="1" ht="24.75" customHeight="1" thickBot="1" x14ac:dyDescent="0.3">
      <c r="A94" s="142"/>
      <c r="B94" s="143"/>
      <c r="C94" s="136" t="s">
        <v>13</v>
      </c>
      <c r="D94" s="145"/>
      <c r="E94" s="143"/>
      <c r="F94" s="114">
        <f>SUM(F93)</f>
        <v>2</v>
      </c>
      <c r="G94" s="145"/>
      <c r="H94" s="145"/>
      <c r="I94" s="145"/>
      <c r="J94" s="145"/>
      <c r="K94" s="145"/>
      <c r="L94" s="147"/>
      <c r="M94" s="149"/>
      <c r="N94" s="149"/>
      <c r="O94" s="149"/>
      <c r="P94" s="95"/>
      <c r="Q94" s="12">
        <f>Q93</f>
        <v>2095.96</v>
      </c>
    </row>
    <row r="95" spans="1:17" s="3" customFormat="1" ht="63" customHeight="1" thickBot="1" x14ac:dyDescent="0.3">
      <c r="A95" s="142">
        <v>36</v>
      </c>
      <c r="B95" s="150" t="s">
        <v>137</v>
      </c>
      <c r="C95" s="8" t="s">
        <v>186</v>
      </c>
      <c r="D95" s="145" t="s">
        <v>11</v>
      </c>
      <c r="E95" s="143" t="s">
        <v>9</v>
      </c>
      <c r="F95" s="146">
        <v>1</v>
      </c>
      <c r="G95" s="145"/>
      <c r="H95" s="145"/>
      <c r="I95" s="145"/>
      <c r="J95" s="145"/>
      <c r="K95" s="145"/>
      <c r="L95" s="147"/>
      <c r="M95" s="148">
        <v>943</v>
      </c>
      <c r="N95" s="148">
        <v>1153</v>
      </c>
      <c r="O95" s="148">
        <v>1047.94</v>
      </c>
      <c r="P95" s="95">
        <f t="shared" si="1"/>
        <v>1047.98</v>
      </c>
      <c r="Q95" s="95">
        <f t="shared" si="0"/>
        <v>1047.98</v>
      </c>
    </row>
    <row r="96" spans="1:17" s="3" customFormat="1" ht="25.5" customHeight="1" thickBot="1" x14ac:dyDescent="0.3">
      <c r="A96" s="142"/>
      <c r="B96" s="143"/>
      <c r="C96" s="136" t="s">
        <v>13</v>
      </c>
      <c r="D96" s="145"/>
      <c r="E96" s="143"/>
      <c r="F96" s="114">
        <f>SUM(F95)</f>
        <v>1</v>
      </c>
      <c r="G96" s="145"/>
      <c r="H96" s="145"/>
      <c r="I96" s="145"/>
      <c r="J96" s="145"/>
      <c r="K96" s="145"/>
      <c r="L96" s="147"/>
      <c r="M96" s="149"/>
      <c r="N96" s="149"/>
      <c r="O96" s="149"/>
      <c r="P96" s="95"/>
      <c r="Q96" s="12">
        <f>Q95</f>
        <v>1047.98</v>
      </c>
    </row>
    <row r="97" spans="1:17" s="3" customFormat="1" ht="45" customHeight="1" thickBot="1" x14ac:dyDescent="0.3">
      <c r="A97" s="142">
        <v>37</v>
      </c>
      <c r="B97" s="150" t="s">
        <v>127</v>
      </c>
      <c r="C97" s="8" t="s">
        <v>187</v>
      </c>
      <c r="D97" s="145" t="s">
        <v>11</v>
      </c>
      <c r="E97" s="143" t="s">
        <v>9</v>
      </c>
      <c r="F97" s="146">
        <v>3</v>
      </c>
      <c r="G97" s="145"/>
      <c r="H97" s="145"/>
      <c r="I97" s="145"/>
      <c r="J97" s="145"/>
      <c r="K97" s="145"/>
      <c r="L97" s="147"/>
      <c r="M97" s="149">
        <v>619</v>
      </c>
      <c r="N97" s="149">
        <v>757</v>
      </c>
      <c r="O97" s="149">
        <v>688</v>
      </c>
      <c r="P97" s="95">
        <f t="shared" si="1"/>
        <v>688</v>
      </c>
      <c r="Q97" s="95">
        <f t="shared" si="0"/>
        <v>2064</v>
      </c>
    </row>
    <row r="98" spans="1:17" s="3" customFormat="1" ht="30.75" customHeight="1" thickBot="1" x14ac:dyDescent="0.3">
      <c r="A98" s="142"/>
      <c r="B98" s="143"/>
      <c r="C98" s="136" t="s">
        <v>13</v>
      </c>
      <c r="D98" s="145"/>
      <c r="E98" s="143"/>
      <c r="F98" s="114">
        <f>SUM(F97)</f>
        <v>3</v>
      </c>
      <c r="G98" s="145"/>
      <c r="H98" s="145"/>
      <c r="I98" s="145"/>
      <c r="J98" s="145"/>
      <c r="K98" s="145"/>
      <c r="L98" s="147"/>
      <c r="M98" s="149"/>
      <c r="N98" s="149"/>
      <c r="O98" s="149"/>
      <c r="P98" s="95"/>
      <c r="Q98" s="12">
        <f>Q97</f>
        <v>2064</v>
      </c>
    </row>
    <row r="99" spans="1:17" s="3" customFormat="1" ht="102.75" customHeight="1" thickBot="1" x14ac:dyDescent="0.3">
      <c r="A99" s="142">
        <v>38</v>
      </c>
      <c r="B99" s="150" t="s">
        <v>139</v>
      </c>
      <c r="C99" s="8" t="s">
        <v>188</v>
      </c>
      <c r="D99" s="145" t="s">
        <v>11</v>
      </c>
      <c r="E99" s="143" t="s">
        <v>9</v>
      </c>
      <c r="F99" s="146">
        <v>2</v>
      </c>
      <c r="G99" s="145"/>
      <c r="H99" s="145"/>
      <c r="I99" s="145"/>
      <c r="J99" s="145"/>
      <c r="K99" s="145"/>
      <c r="L99" s="147"/>
      <c r="M99" s="148">
        <v>5019</v>
      </c>
      <c r="N99" s="148">
        <v>6134</v>
      </c>
      <c r="O99" s="149">
        <v>5576.57</v>
      </c>
      <c r="P99" s="95">
        <f t="shared" si="1"/>
        <v>5576.52</v>
      </c>
      <c r="Q99" s="95">
        <f t="shared" si="0"/>
        <v>11153.04</v>
      </c>
    </row>
    <row r="100" spans="1:17" s="3" customFormat="1" ht="24.75" customHeight="1" thickBot="1" x14ac:dyDescent="0.3">
      <c r="A100" s="142"/>
      <c r="B100" s="143"/>
      <c r="C100" s="136" t="s">
        <v>13</v>
      </c>
      <c r="D100" s="145"/>
      <c r="E100" s="143"/>
      <c r="F100" s="114">
        <f>SUM(F99)</f>
        <v>2</v>
      </c>
      <c r="G100" s="145"/>
      <c r="H100" s="145"/>
      <c r="I100" s="145"/>
      <c r="J100" s="145"/>
      <c r="K100" s="145"/>
      <c r="L100" s="147"/>
      <c r="M100" s="149"/>
      <c r="N100" s="149"/>
      <c r="O100" s="149"/>
      <c r="P100" s="95"/>
      <c r="Q100" s="12">
        <f>Q99</f>
        <v>11153.04</v>
      </c>
    </row>
    <row r="101" spans="1:17" s="3" customFormat="1" ht="108.75" customHeight="1" thickBot="1" x14ac:dyDescent="0.3">
      <c r="A101" s="142">
        <v>39</v>
      </c>
      <c r="B101" s="150" t="s">
        <v>60</v>
      </c>
      <c r="C101" s="8" t="s">
        <v>189</v>
      </c>
      <c r="D101" s="145" t="s">
        <v>11</v>
      </c>
      <c r="E101" s="143" t="s">
        <v>9</v>
      </c>
      <c r="F101" s="146">
        <v>2</v>
      </c>
      <c r="G101" s="145"/>
      <c r="H101" s="145"/>
      <c r="I101" s="145"/>
      <c r="J101" s="145"/>
      <c r="K101" s="145"/>
      <c r="L101" s="147"/>
      <c r="M101" s="148">
        <v>5019</v>
      </c>
      <c r="N101" s="148">
        <v>6134</v>
      </c>
      <c r="O101" s="149">
        <v>5576.57</v>
      </c>
      <c r="P101" s="95">
        <f t="shared" si="1"/>
        <v>5576.52</v>
      </c>
      <c r="Q101" s="95">
        <f t="shared" si="0"/>
        <v>11153.04</v>
      </c>
    </row>
    <row r="102" spans="1:17" s="3" customFormat="1" ht="23.25" customHeight="1" thickBot="1" x14ac:dyDescent="0.3">
      <c r="A102" s="142"/>
      <c r="B102" s="143"/>
      <c r="C102" s="136" t="s">
        <v>13</v>
      </c>
      <c r="D102" s="145"/>
      <c r="E102" s="143"/>
      <c r="F102" s="114">
        <f>SUM(F101)</f>
        <v>2</v>
      </c>
      <c r="G102" s="145"/>
      <c r="H102" s="145"/>
      <c r="I102" s="145"/>
      <c r="J102" s="145"/>
      <c r="K102" s="145"/>
      <c r="L102" s="147"/>
      <c r="M102" s="149"/>
      <c r="N102" s="149"/>
      <c r="O102" s="149"/>
      <c r="P102" s="95"/>
      <c r="Q102" s="12">
        <f>Q101</f>
        <v>11153.04</v>
      </c>
    </row>
    <row r="103" spans="1:17" s="3" customFormat="1" ht="90.75" customHeight="1" thickBot="1" x14ac:dyDescent="0.3">
      <c r="A103" s="142">
        <v>40</v>
      </c>
      <c r="B103" s="150" t="s">
        <v>82</v>
      </c>
      <c r="C103" s="8" t="s">
        <v>140</v>
      </c>
      <c r="D103" s="145" t="s">
        <v>11</v>
      </c>
      <c r="E103" s="143" t="s">
        <v>9</v>
      </c>
      <c r="F103" s="146">
        <v>2</v>
      </c>
      <c r="G103" s="145"/>
      <c r="H103" s="145"/>
      <c r="I103" s="145"/>
      <c r="J103" s="145"/>
      <c r="K103" s="145"/>
      <c r="L103" s="147"/>
      <c r="M103" s="148">
        <v>4605</v>
      </c>
      <c r="N103" s="148">
        <v>5628</v>
      </c>
      <c r="O103" s="149">
        <v>5116.24</v>
      </c>
      <c r="P103" s="95">
        <f t="shared" si="1"/>
        <v>5116.41</v>
      </c>
      <c r="Q103" s="95">
        <f t="shared" si="0"/>
        <v>10232.82</v>
      </c>
    </row>
    <row r="104" spans="1:17" s="3" customFormat="1" ht="21.75" customHeight="1" thickBot="1" x14ac:dyDescent="0.3">
      <c r="A104" s="142"/>
      <c r="B104" s="143"/>
      <c r="C104" s="136" t="s">
        <v>13</v>
      </c>
      <c r="D104" s="145"/>
      <c r="E104" s="143"/>
      <c r="F104" s="114">
        <f>SUM(F103)</f>
        <v>2</v>
      </c>
      <c r="G104" s="145"/>
      <c r="H104" s="145"/>
      <c r="I104" s="145"/>
      <c r="J104" s="145"/>
      <c r="K104" s="145"/>
      <c r="L104" s="147"/>
      <c r="M104" s="149"/>
      <c r="N104" s="149"/>
      <c r="O104" s="149"/>
      <c r="P104" s="95"/>
      <c r="Q104" s="12">
        <f>Q103</f>
        <v>10232.82</v>
      </c>
    </row>
    <row r="105" spans="1:17" s="3" customFormat="1" ht="90.75" customHeight="1" thickBot="1" x14ac:dyDescent="0.3">
      <c r="A105" s="142">
        <v>41</v>
      </c>
      <c r="B105" s="150" t="s">
        <v>82</v>
      </c>
      <c r="C105" s="8" t="s">
        <v>141</v>
      </c>
      <c r="D105" s="145" t="s">
        <v>11</v>
      </c>
      <c r="E105" s="143" t="s">
        <v>9</v>
      </c>
      <c r="F105" s="146">
        <v>1</v>
      </c>
      <c r="G105" s="145"/>
      <c r="H105" s="145"/>
      <c r="I105" s="145"/>
      <c r="J105" s="145"/>
      <c r="K105" s="145"/>
      <c r="L105" s="147"/>
      <c r="M105" s="148">
        <v>4605</v>
      </c>
      <c r="N105" s="148">
        <v>5628</v>
      </c>
      <c r="O105" s="149">
        <v>5116.24</v>
      </c>
      <c r="P105" s="95">
        <f t="shared" si="1"/>
        <v>5116.41</v>
      </c>
      <c r="Q105" s="95">
        <f t="shared" si="0"/>
        <v>5116.41</v>
      </c>
    </row>
    <row r="106" spans="1:17" s="3" customFormat="1" ht="23.25" customHeight="1" thickBot="1" x14ac:dyDescent="0.3">
      <c r="A106" s="142"/>
      <c r="B106" s="143"/>
      <c r="C106" s="136" t="s">
        <v>13</v>
      </c>
      <c r="D106" s="145"/>
      <c r="E106" s="143"/>
      <c r="F106" s="114">
        <f>SUM(F105)</f>
        <v>1</v>
      </c>
      <c r="G106" s="145"/>
      <c r="H106" s="145"/>
      <c r="I106" s="145"/>
      <c r="J106" s="145"/>
      <c r="K106" s="145"/>
      <c r="L106" s="147"/>
      <c r="M106" s="149"/>
      <c r="N106" s="149"/>
      <c r="O106" s="149"/>
      <c r="P106" s="95"/>
      <c r="Q106" s="12">
        <f>Q105</f>
        <v>5116.41</v>
      </c>
    </row>
    <row r="107" spans="1:17" s="3" customFormat="1" ht="90.75" customHeight="1" thickBot="1" x14ac:dyDescent="0.3">
      <c r="A107" s="151">
        <v>42</v>
      </c>
      <c r="B107" s="152" t="s">
        <v>82</v>
      </c>
      <c r="C107" s="104" t="s">
        <v>142</v>
      </c>
      <c r="D107" s="153" t="s">
        <v>11</v>
      </c>
      <c r="E107" s="154" t="s">
        <v>9</v>
      </c>
      <c r="F107" s="155">
        <v>1</v>
      </c>
      <c r="G107" s="153"/>
      <c r="H107" s="153"/>
      <c r="I107" s="153"/>
      <c r="J107" s="153"/>
      <c r="K107" s="153"/>
      <c r="L107" s="156"/>
      <c r="M107" s="148">
        <v>4605</v>
      </c>
      <c r="N107" s="148">
        <v>5628</v>
      </c>
      <c r="O107" s="149">
        <v>5116.24</v>
      </c>
      <c r="P107" s="95">
        <f t="shared" si="1"/>
        <v>5116.41</v>
      </c>
      <c r="Q107" s="95">
        <f t="shared" si="0"/>
        <v>5116.41</v>
      </c>
    </row>
    <row r="108" spans="1:17" s="3" customFormat="1" ht="25.5" customHeight="1" thickBot="1" x14ac:dyDescent="0.3">
      <c r="A108" s="151"/>
      <c r="B108" s="157"/>
      <c r="C108" s="158" t="s">
        <v>13</v>
      </c>
      <c r="D108" s="153"/>
      <c r="E108" s="154"/>
      <c r="F108" s="114">
        <f>SUM(F107)</f>
        <v>1</v>
      </c>
      <c r="G108" s="153"/>
      <c r="H108" s="153"/>
      <c r="I108" s="153"/>
      <c r="J108" s="153"/>
      <c r="K108" s="153"/>
      <c r="L108" s="156"/>
      <c r="M108" s="149"/>
      <c r="N108" s="149"/>
      <c r="O108" s="149"/>
      <c r="P108" s="95"/>
      <c r="Q108" s="12">
        <f>Q107</f>
        <v>5116.41</v>
      </c>
    </row>
    <row r="109" spans="1:17" s="3" customFormat="1" ht="99.75" customHeight="1" thickBot="1" x14ac:dyDescent="0.3">
      <c r="A109" s="151">
        <v>43</v>
      </c>
      <c r="B109" s="159" t="s">
        <v>60</v>
      </c>
      <c r="C109" s="8" t="s">
        <v>190</v>
      </c>
      <c r="D109" s="153" t="s">
        <v>11</v>
      </c>
      <c r="E109" s="154" t="s">
        <v>9</v>
      </c>
      <c r="F109" s="155">
        <v>2</v>
      </c>
      <c r="G109" s="153"/>
      <c r="H109" s="153"/>
      <c r="I109" s="153"/>
      <c r="J109" s="153"/>
      <c r="K109" s="153"/>
      <c r="L109" s="156"/>
      <c r="M109" s="149">
        <v>308</v>
      </c>
      <c r="N109" s="149">
        <v>377</v>
      </c>
      <c r="O109" s="149">
        <v>342.72</v>
      </c>
      <c r="P109" s="95">
        <f t="shared" si="1"/>
        <v>342.57</v>
      </c>
      <c r="Q109" s="95">
        <f t="shared" si="0"/>
        <v>685.14</v>
      </c>
    </row>
    <row r="110" spans="1:17" s="3" customFormat="1" ht="18" customHeight="1" thickBot="1" x14ac:dyDescent="0.3">
      <c r="A110" s="151"/>
      <c r="B110" s="157"/>
      <c r="C110" s="136" t="s">
        <v>13</v>
      </c>
      <c r="D110" s="153"/>
      <c r="E110" s="154"/>
      <c r="F110" s="141">
        <f>SUM(F109)</f>
        <v>2</v>
      </c>
      <c r="G110" s="153"/>
      <c r="H110" s="153"/>
      <c r="I110" s="153"/>
      <c r="J110" s="153"/>
      <c r="K110" s="153"/>
      <c r="L110" s="156"/>
      <c r="M110" s="149"/>
      <c r="N110" s="149"/>
      <c r="O110" s="149"/>
      <c r="P110" s="95"/>
      <c r="Q110" s="12">
        <f>Q109</f>
        <v>685.14</v>
      </c>
    </row>
    <row r="111" spans="1:17" s="3" customFormat="1" ht="124.5" customHeight="1" thickBot="1" x14ac:dyDescent="0.3">
      <c r="A111" s="151">
        <v>44</v>
      </c>
      <c r="B111" s="159" t="s">
        <v>60</v>
      </c>
      <c r="C111" s="8" t="s">
        <v>191</v>
      </c>
      <c r="D111" s="153" t="s">
        <v>11</v>
      </c>
      <c r="E111" s="154" t="s">
        <v>9</v>
      </c>
      <c r="F111" s="155">
        <v>2</v>
      </c>
      <c r="G111" s="153"/>
      <c r="H111" s="153"/>
      <c r="I111" s="153"/>
      <c r="J111" s="153"/>
      <c r="K111" s="153"/>
      <c r="L111" s="156"/>
      <c r="M111" s="149">
        <v>438</v>
      </c>
      <c r="N111" s="149">
        <v>535</v>
      </c>
      <c r="O111" s="149">
        <v>486.34</v>
      </c>
      <c r="P111" s="95">
        <f t="shared" si="1"/>
        <v>486.45</v>
      </c>
      <c r="Q111" s="95">
        <f t="shared" si="0"/>
        <v>972.9</v>
      </c>
    </row>
    <row r="112" spans="1:17" s="3" customFormat="1" ht="21.75" customHeight="1" thickBot="1" x14ac:dyDescent="0.3">
      <c r="A112" s="151"/>
      <c r="B112" s="157"/>
      <c r="C112" s="136" t="s">
        <v>13</v>
      </c>
      <c r="D112" s="153"/>
      <c r="E112" s="154"/>
      <c r="F112" s="155">
        <f>SUM(F111)</f>
        <v>2</v>
      </c>
      <c r="G112" s="153"/>
      <c r="H112" s="153"/>
      <c r="I112" s="153"/>
      <c r="J112" s="153"/>
      <c r="K112" s="153"/>
      <c r="L112" s="156"/>
      <c r="M112" s="149"/>
      <c r="N112" s="149"/>
      <c r="O112" s="149"/>
      <c r="P112" s="95"/>
      <c r="Q112" s="12">
        <f>Q111</f>
        <v>972.9</v>
      </c>
    </row>
    <row r="113" spans="1:17" s="3" customFormat="1" ht="118.5" customHeight="1" thickBot="1" x14ac:dyDescent="0.3">
      <c r="A113" s="151">
        <v>45</v>
      </c>
      <c r="B113" s="159" t="s">
        <v>60</v>
      </c>
      <c r="C113" s="8" t="s">
        <v>192</v>
      </c>
      <c r="D113" s="153" t="s">
        <v>11</v>
      </c>
      <c r="E113" s="154" t="s">
        <v>9</v>
      </c>
      <c r="F113" s="155">
        <v>2</v>
      </c>
      <c r="G113" s="153"/>
      <c r="H113" s="153"/>
      <c r="I113" s="153"/>
      <c r="J113" s="153"/>
      <c r="K113" s="153"/>
      <c r="L113" s="156"/>
      <c r="M113" s="149">
        <v>438</v>
      </c>
      <c r="N113" s="149">
        <v>535</v>
      </c>
      <c r="O113" s="149">
        <v>486.34</v>
      </c>
      <c r="P113" s="95">
        <f t="shared" si="1"/>
        <v>486.45</v>
      </c>
      <c r="Q113" s="12">
        <f t="shared" si="0"/>
        <v>972.9</v>
      </c>
    </row>
    <row r="114" spans="1:17" s="3" customFormat="1" ht="18" customHeight="1" thickBot="1" x14ac:dyDescent="0.3">
      <c r="A114" s="151"/>
      <c r="B114" s="157"/>
      <c r="C114" s="136" t="s">
        <v>13</v>
      </c>
      <c r="D114" s="153"/>
      <c r="E114" s="154"/>
      <c r="F114" s="155">
        <f>SUM(F113)</f>
        <v>2</v>
      </c>
      <c r="G114" s="153"/>
      <c r="H114" s="153"/>
      <c r="I114" s="153"/>
      <c r="J114" s="153"/>
      <c r="K114" s="153"/>
      <c r="L114" s="156"/>
      <c r="M114" s="149"/>
      <c r="N114" s="149"/>
      <c r="O114" s="149"/>
      <c r="P114" s="95"/>
      <c r="Q114" s="12">
        <f>Q113</f>
        <v>972.9</v>
      </c>
    </row>
    <row r="115" spans="1:17" s="3" customFormat="1" ht="72.75" customHeight="1" thickBot="1" x14ac:dyDescent="0.3">
      <c r="A115" s="151">
        <v>46</v>
      </c>
      <c r="B115" s="159" t="s">
        <v>60</v>
      </c>
      <c r="C115" s="8" t="s">
        <v>193</v>
      </c>
      <c r="D115" s="153" t="s">
        <v>11</v>
      </c>
      <c r="E115" s="154" t="s">
        <v>9</v>
      </c>
      <c r="F115" s="155">
        <v>2</v>
      </c>
      <c r="G115" s="153"/>
      <c r="H115" s="153"/>
      <c r="I115" s="153"/>
      <c r="J115" s="153"/>
      <c r="K115" s="153"/>
      <c r="L115" s="156"/>
      <c r="M115" s="149">
        <v>438</v>
      </c>
      <c r="N115" s="149">
        <v>535</v>
      </c>
      <c r="O115" s="149">
        <v>486.34</v>
      </c>
      <c r="P115" s="95">
        <f t="shared" si="1"/>
        <v>486.45</v>
      </c>
      <c r="Q115" s="12">
        <f t="shared" si="0"/>
        <v>972.9</v>
      </c>
    </row>
    <row r="116" spans="1:17" s="3" customFormat="1" ht="21.75" customHeight="1" thickBot="1" x14ac:dyDescent="0.3">
      <c r="A116" s="151"/>
      <c r="B116" s="157"/>
      <c r="C116" s="136" t="s">
        <v>13</v>
      </c>
      <c r="D116" s="153"/>
      <c r="E116" s="154"/>
      <c r="F116" s="155">
        <f>SUM(F115)</f>
        <v>2</v>
      </c>
      <c r="G116" s="153"/>
      <c r="H116" s="153"/>
      <c r="I116" s="153"/>
      <c r="J116" s="153"/>
      <c r="K116" s="153"/>
      <c r="L116" s="156"/>
      <c r="M116" s="149"/>
      <c r="N116" s="149"/>
      <c r="O116" s="149"/>
      <c r="P116" s="95"/>
      <c r="Q116" s="12">
        <f>Q115</f>
        <v>972.9</v>
      </c>
    </row>
    <row r="117" spans="1:17" s="3" customFormat="1" ht="56.25" customHeight="1" thickBot="1" x14ac:dyDescent="0.3">
      <c r="A117" s="151">
        <v>47</v>
      </c>
      <c r="B117" s="159" t="s">
        <v>22</v>
      </c>
      <c r="C117" s="8" t="s">
        <v>194</v>
      </c>
      <c r="D117" s="153" t="s">
        <v>11</v>
      </c>
      <c r="E117" s="154" t="s">
        <v>9</v>
      </c>
      <c r="F117" s="155">
        <v>2</v>
      </c>
      <c r="G117" s="153"/>
      <c r="H117" s="153"/>
      <c r="I117" s="153"/>
      <c r="J117" s="153"/>
      <c r="K117" s="153"/>
      <c r="L117" s="156"/>
      <c r="M117" s="149">
        <v>854</v>
      </c>
      <c r="N117" s="149">
        <v>1044</v>
      </c>
      <c r="O117" s="149">
        <v>949</v>
      </c>
      <c r="P117" s="95">
        <f t="shared" si="1"/>
        <v>949</v>
      </c>
      <c r="Q117" s="12">
        <f t="shared" si="0"/>
        <v>1898</v>
      </c>
    </row>
    <row r="118" spans="1:17" s="3" customFormat="1" ht="21.75" customHeight="1" thickBot="1" x14ac:dyDescent="0.3">
      <c r="A118" s="151"/>
      <c r="B118" s="157"/>
      <c r="C118" s="136" t="s">
        <v>13</v>
      </c>
      <c r="D118" s="153"/>
      <c r="E118" s="154"/>
      <c r="F118" s="155">
        <f>SUM(F117)</f>
        <v>2</v>
      </c>
      <c r="G118" s="153"/>
      <c r="H118" s="153"/>
      <c r="I118" s="153"/>
      <c r="J118" s="153"/>
      <c r="K118" s="153"/>
      <c r="L118" s="156"/>
      <c r="M118" s="149"/>
      <c r="N118" s="149"/>
      <c r="O118" s="149"/>
      <c r="P118" s="95"/>
      <c r="Q118" s="12">
        <f>Q117</f>
        <v>1898</v>
      </c>
    </row>
    <row r="119" spans="1:17" s="3" customFormat="1" ht="53.25" customHeight="1" thickBot="1" x14ac:dyDescent="0.3">
      <c r="A119" s="151">
        <v>48</v>
      </c>
      <c r="B119" s="159" t="s">
        <v>143</v>
      </c>
      <c r="C119" s="8" t="s">
        <v>195</v>
      </c>
      <c r="D119" s="153" t="s">
        <v>11</v>
      </c>
      <c r="E119" s="154" t="s">
        <v>9</v>
      </c>
      <c r="F119" s="155">
        <v>2</v>
      </c>
      <c r="G119" s="153"/>
      <c r="H119" s="153"/>
      <c r="I119" s="153"/>
      <c r="J119" s="153"/>
      <c r="K119" s="153"/>
      <c r="L119" s="156"/>
      <c r="M119" s="149">
        <v>854</v>
      </c>
      <c r="N119" s="149">
        <v>1044</v>
      </c>
      <c r="O119" s="149">
        <v>949</v>
      </c>
      <c r="P119" s="95">
        <f t="shared" si="1"/>
        <v>949</v>
      </c>
      <c r="Q119" s="12">
        <f t="shared" si="0"/>
        <v>1898</v>
      </c>
    </row>
    <row r="120" spans="1:17" s="3" customFormat="1" ht="19.5" customHeight="1" thickBot="1" x14ac:dyDescent="0.3">
      <c r="A120" s="151"/>
      <c r="B120" s="157"/>
      <c r="C120" s="136" t="s">
        <v>13</v>
      </c>
      <c r="D120" s="153"/>
      <c r="E120" s="154"/>
      <c r="F120" s="155">
        <f>SUM(F119)</f>
        <v>2</v>
      </c>
      <c r="G120" s="153"/>
      <c r="H120" s="153"/>
      <c r="I120" s="153"/>
      <c r="J120" s="153"/>
      <c r="K120" s="153"/>
      <c r="L120" s="156"/>
      <c r="M120" s="149"/>
      <c r="N120" s="149"/>
      <c r="O120" s="149"/>
      <c r="P120" s="95"/>
      <c r="Q120" s="12">
        <f>Q119</f>
        <v>1898</v>
      </c>
    </row>
    <row r="121" spans="1:17" s="3" customFormat="1" ht="75.75" customHeight="1" thickBot="1" x14ac:dyDescent="0.3">
      <c r="A121" s="151">
        <v>49</v>
      </c>
      <c r="B121" s="159" t="s">
        <v>22</v>
      </c>
      <c r="C121" s="8" t="s">
        <v>196</v>
      </c>
      <c r="D121" s="153" t="s">
        <v>11</v>
      </c>
      <c r="E121" s="154" t="s">
        <v>9</v>
      </c>
      <c r="F121" s="155">
        <v>2</v>
      </c>
      <c r="G121" s="153"/>
      <c r="H121" s="153"/>
      <c r="I121" s="153"/>
      <c r="J121" s="153"/>
      <c r="K121" s="153"/>
      <c r="L121" s="156"/>
      <c r="M121" s="149">
        <v>854</v>
      </c>
      <c r="N121" s="149">
        <v>1044</v>
      </c>
      <c r="O121" s="149">
        <v>949</v>
      </c>
      <c r="P121" s="95">
        <f t="shared" si="1"/>
        <v>949</v>
      </c>
      <c r="Q121" s="12">
        <f t="shared" si="0"/>
        <v>1898</v>
      </c>
    </row>
    <row r="122" spans="1:17" s="3" customFormat="1" ht="18" customHeight="1" thickBot="1" x14ac:dyDescent="0.3">
      <c r="A122" s="151"/>
      <c r="B122" s="157"/>
      <c r="C122" s="136" t="s">
        <v>13</v>
      </c>
      <c r="D122" s="153"/>
      <c r="E122" s="154"/>
      <c r="F122" s="141">
        <f>SUM(F121)</f>
        <v>2</v>
      </c>
      <c r="G122" s="153"/>
      <c r="H122" s="153"/>
      <c r="I122" s="153"/>
      <c r="J122" s="153"/>
      <c r="K122" s="153"/>
      <c r="L122" s="156"/>
      <c r="M122" s="160">
        <f>M121*F121</f>
        <v>1708</v>
      </c>
      <c r="N122" s="160">
        <f>N121*F121</f>
        <v>2088</v>
      </c>
      <c r="O122" s="160">
        <f>O121*F121</f>
        <v>1898</v>
      </c>
      <c r="P122" s="95"/>
      <c r="Q122" s="12">
        <f>Q121</f>
        <v>1898</v>
      </c>
    </row>
    <row r="123" spans="1:17" s="3" customFormat="1" ht="49.5" customHeight="1" thickBot="1" x14ac:dyDescent="0.3">
      <c r="A123" s="151">
        <v>50</v>
      </c>
      <c r="B123" s="159" t="s">
        <v>22</v>
      </c>
      <c r="C123" s="92" t="s">
        <v>197</v>
      </c>
      <c r="D123" s="153" t="s">
        <v>11</v>
      </c>
      <c r="E123" s="154" t="s">
        <v>9</v>
      </c>
      <c r="F123" s="155">
        <v>2</v>
      </c>
      <c r="G123" s="153"/>
      <c r="H123" s="153"/>
      <c r="I123" s="153"/>
      <c r="J123" s="153"/>
      <c r="K123" s="153"/>
      <c r="L123" s="156"/>
      <c r="M123" s="149">
        <v>854</v>
      </c>
      <c r="N123" s="149">
        <v>1044</v>
      </c>
      <c r="O123" s="149">
        <v>949</v>
      </c>
      <c r="P123" s="95">
        <f t="shared" si="1"/>
        <v>949</v>
      </c>
      <c r="Q123" s="12">
        <f t="shared" si="0"/>
        <v>1898</v>
      </c>
    </row>
    <row r="124" spans="1:17" s="3" customFormat="1" ht="17.25" customHeight="1" thickBot="1" x14ac:dyDescent="0.3">
      <c r="A124" s="151"/>
      <c r="B124" s="157"/>
      <c r="C124" s="136" t="s">
        <v>13</v>
      </c>
      <c r="D124" s="153"/>
      <c r="E124" s="154"/>
      <c r="F124" s="141">
        <f>SUM(F123)</f>
        <v>2</v>
      </c>
      <c r="G124" s="153"/>
      <c r="H124" s="153"/>
      <c r="I124" s="153"/>
      <c r="J124" s="153"/>
      <c r="K124" s="153"/>
      <c r="L124" s="156"/>
      <c r="M124" s="160">
        <f>M123*F123</f>
        <v>1708</v>
      </c>
      <c r="N124" s="160">
        <f>N123*F123</f>
        <v>2088</v>
      </c>
      <c r="O124" s="160">
        <f>O123*F123</f>
        <v>1898</v>
      </c>
      <c r="P124" s="95"/>
      <c r="Q124" s="12">
        <f>Q123</f>
        <v>1898</v>
      </c>
    </row>
    <row r="125" spans="1:17" s="3" customFormat="1" ht="119.25" customHeight="1" thickBot="1" x14ac:dyDescent="0.3">
      <c r="A125" s="151">
        <v>51</v>
      </c>
      <c r="B125" s="159" t="s">
        <v>60</v>
      </c>
      <c r="C125" s="92" t="s">
        <v>198</v>
      </c>
      <c r="D125" s="153" t="s">
        <v>11</v>
      </c>
      <c r="E125" s="154" t="s">
        <v>9</v>
      </c>
      <c r="F125" s="155">
        <v>3</v>
      </c>
      <c r="G125" s="153"/>
      <c r="H125" s="153"/>
      <c r="I125" s="153"/>
      <c r="J125" s="153"/>
      <c r="K125" s="153"/>
      <c r="L125" s="156"/>
      <c r="M125" s="148">
        <v>2750</v>
      </c>
      <c r="N125" s="148">
        <v>3362</v>
      </c>
      <c r="O125" s="149">
        <v>3056.05</v>
      </c>
      <c r="P125" s="95">
        <f t="shared" si="1"/>
        <v>3056.02</v>
      </c>
      <c r="Q125" s="12">
        <f t="shared" si="0"/>
        <v>9168.06</v>
      </c>
    </row>
    <row r="126" spans="1:17" s="3" customFormat="1" ht="17.25" customHeight="1" thickBot="1" x14ac:dyDescent="0.3">
      <c r="A126" s="151"/>
      <c r="B126" s="157"/>
      <c r="C126" s="136" t="s">
        <v>13</v>
      </c>
      <c r="D126" s="153"/>
      <c r="E126" s="154"/>
      <c r="F126" s="141">
        <f>SUM(F125)</f>
        <v>3</v>
      </c>
      <c r="G126" s="153"/>
      <c r="H126" s="153"/>
      <c r="I126" s="153"/>
      <c r="J126" s="153"/>
      <c r="K126" s="153"/>
      <c r="L126" s="156"/>
      <c r="M126" s="160">
        <f>M125*F125</f>
        <v>8250</v>
      </c>
      <c r="N126" s="160">
        <f>N125*F125</f>
        <v>10086</v>
      </c>
      <c r="O126" s="160">
        <f>O125*F125</f>
        <v>9168.1500000000015</v>
      </c>
      <c r="P126" s="95"/>
      <c r="Q126" s="12">
        <f>Q125</f>
        <v>9168.06</v>
      </c>
    </row>
    <row r="127" spans="1:17" s="3" customFormat="1" ht="93" customHeight="1" thickBot="1" x14ac:dyDescent="0.3">
      <c r="A127" s="151">
        <v>52</v>
      </c>
      <c r="B127" s="159" t="s">
        <v>60</v>
      </c>
      <c r="C127" s="92" t="s">
        <v>199</v>
      </c>
      <c r="D127" s="153" t="s">
        <v>11</v>
      </c>
      <c r="E127" s="154" t="s">
        <v>9</v>
      </c>
      <c r="F127" s="155">
        <v>3</v>
      </c>
      <c r="G127" s="153"/>
      <c r="H127" s="153"/>
      <c r="I127" s="153"/>
      <c r="J127" s="153"/>
      <c r="K127" s="153"/>
      <c r="L127" s="156"/>
      <c r="M127" s="149">
        <v>5377</v>
      </c>
      <c r="N127" s="149">
        <v>6572</v>
      </c>
      <c r="O127" s="149">
        <v>5974.46</v>
      </c>
      <c r="P127" s="95">
        <f t="shared" si="1"/>
        <v>5974.49</v>
      </c>
      <c r="Q127" s="12">
        <f t="shared" si="0"/>
        <v>17923.47</v>
      </c>
    </row>
    <row r="128" spans="1:17" s="3" customFormat="1" ht="17.25" customHeight="1" thickBot="1" x14ac:dyDescent="0.3">
      <c r="A128" s="151"/>
      <c r="B128" s="157"/>
      <c r="C128" s="136" t="s">
        <v>13</v>
      </c>
      <c r="D128" s="153"/>
      <c r="E128" s="154"/>
      <c r="F128" s="141">
        <f>SUM(F127)</f>
        <v>3</v>
      </c>
      <c r="G128" s="153"/>
      <c r="H128" s="153"/>
      <c r="I128" s="153"/>
      <c r="J128" s="153"/>
      <c r="K128" s="153"/>
      <c r="L128" s="156"/>
      <c r="M128" s="160">
        <f>M127*F127</f>
        <v>16131</v>
      </c>
      <c r="N128" s="160">
        <f>N127*F127</f>
        <v>19716</v>
      </c>
      <c r="O128" s="160">
        <f>O127*F127</f>
        <v>17923.38</v>
      </c>
      <c r="P128" s="95"/>
      <c r="Q128" s="12">
        <f>Q127</f>
        <v>17923.47</v>
      </c>
    </row>
    <row r="129" spans="1:22" s="3" customFormat="1" ht="96.75" customHeight="1" thickBot="1" x14ac:dyDescent="0.3">
      <c r="A129" s="151">
        <v>53</v>
      </c>
      <c r="B129" s="159" t="s">
        <v>60</v>
      </c>
      <c r="C129" s="92" t="s">
        <v>200</v>
      </c>
      <c r="D129" s="153" t="s">
        <v>108</v>
      </c>
      <c r="E129" s="154" t="s">
        <v>9</v>
      </c>
      <c r="F129" s="155">
        <v>3</v>
      </c>
      <c r="G129" s="153"/>
      <c r="H129" s="153"/>
      <c r="I129" s="153"/>
      <c r="J129" s="153"/>
      <c r="K129" s="153"/>
      <c r="L129" s="156"/>
      <c r="M129" s="148">
        <v>8793</v>
      </c>
      <c r="N129" s="148">
        <v>10747</v>
      </c>
      <c r="O129" s="149">
        <v>9769.9</v>
      </c>
      <c r="P129" s="95">
        <f t="shared" si="1"/>
        <v>9769.9699999999993</v>
      </c>
      <c r="Q129" s="12">
        <f t="shared" si="0"/>
        <v>29309.91</v>
      </c>
    </row>
    <row r="130" spans="1:22" s="3" customFormat="1" ht="17.25" customHeight="1" thickBot="1" x14ac:dyDescent="0.3">
      <c r="A130" s="151"/>
      <c r="B130" s="157"/>
      <c r="C130" s="136" t="s">
        <v>13</v>
      </c>
      <c r="D130" s="153"/>
      <c r="E130" s="154"/>
      <c r="F130" s="141">
        <f>SUM(F129)</f>
        <v>3</v>
      </c>
      <c r="G130" s="153"/>
      <c r="H130" s="153"/>
      <c r="I130" s="153"/>
      <c r="J130" s="153"/>
      <c r="K130" s="153"/>
      <c r="L130" s="156"/>
      <c r="M130" s="160">
        <f>M129*F129</f>
        <v>26379</v>
      </c>
      <c r="N130" s="160">
        <f>N129*F129</f>
        <v>32241</v>
      </c>
      <c r="O130" s="160">
        <f>O129*F129</f>
        <v>29309.699999999997</v>
      </c>
      <c r="P130" s="95"/>
      <c r="Q130" s="12">
        <f>Q129</f>
        <v>29309.91</v>
      </c>
    </row>
    <row r="131" spans="1:22" s="3" customFormat="1" ht="101.25" customHeight="1" thickBot="1" x14ac:dyDescent="0.3">
      <c r="A131" s="151">
        <v>54</v>
      </c>
      <c r="B131" s="159" t="s">
        <v>60</v>
      </c>
      <c r="C131" s="92" t="s">
        <v>201</v>
      </c>
      <c r="D131" s="153" t="s">
        <v>108</v>
      </c>
      <c r="E131" s="143" t="s">
        <v>9</v>
      </c>
      <c r="F131" s="155">
        <v>2</v>
      </c>
      <c r="G131" s="153"/>
      <c r="H131" s="153"/>
      <c r="I131" s="153"/>
      <c r="J131" s="153"/>
      <c r="K131" s="153"/>
      <c r="L131" s="156"/>
      <c r="M131" s="149">
        <v>8660</v>
      </c>
      <c r="N131" s="149">
        <v>10584</v>
      </c>
      <c r="O131" s="149">
        <v>9621.7199999999993</v>
      </c>
      <c r="P131" s="95">
        <f t="shared" si="1"/>
        <v>9621.91</v>
      </c>
      <c r="Q131" s="12">
        <f t="shared" si="0"/>
        <v>19243.82</v>
      </c>
    </row>
    <row r="132" spans="1:22" s="3" customFormat="1" ht="17.25" customHeight="1" thickBot="1" x14ac:dyDescent="0.3">
      <c r="A132" s="151"/>
      <c r="B132" s="157"/>
      <c r="C132" s="136" t="s">
        <v>13</v>
      </c>
      <c r="D132" s="153"/>
      <c r="E132" s="154"/>
      <c r="F132" s="141">
        <f>SUM(F131)</f>
        <v>2</v>
      </c>
      <c r="G132" s="153"/>
      <c r="H132" s="153"/>
      <c r="I132" s="153"/>
      <c r="J132" s="153"/>
      <c r="K132" s="153"/>
      <c r="L132" s="156"/>
      <c r="M132" s="160">
        <f>M131*F131</f>
        <v>17320</v>
      </c>
      <c r="N132" s="160">
        <f>N131*F131</f>
        <v>21168</v>
      </c>
      <c r="O132" s="160">
        <f>O131*F131</f>
        <v>19243.439999999999</v>
      </c>
      <c r="P132" s="95"/>
      <c r="Q132" s="12">
        <f>Q131</f>
        <v>19243.82</v>
      </c>
    </row>
    <row r="133" spans="1:22" s="3" customFormat="1" ht="108.75" customHeight="1" thickBot="1" x14ac:dyDescent="0.3">
      <c r="A133" s="151">
        <v>55</v>
      </c>
      <c r="B133" s="159" t="s">
        <v>60</v>
      </c>
      <c r="C133" s="92" t="s">
        <v>202</v>
      </c>
      <c r="D133" s="153" t="s">
        <v>108</v>
      </c>
      <c r="E133" s="143" t="s">
        <v>9</v>
      </c>
      <c r="F133" s="155">
        <v>2</v>
      </c>
      <c r="G133" s="153"/>
      <c r="H133" s="153"/>
      <c r="I133" s="153"/>
      <c r="J133" s="153"/>
      <c r="K133" s="153"/>
      <c r="L133" s="156"/>
      <c r="M133" s="149">
        <v>8667</v>
      </c>
      <c r="N133" s="149">
        <v>10593</v>
      </c>
      <c r="O133" s="149">
        <v>9630</v>
      </c>
      <c r="P133" s="95">
        <f t="shared" si="1"/>
        <v>9630</v>
      </c>
      <c r="Q133" s="12">
        <f t="shared" si="0"/>
        <v>19260</v>
      </c>
    </row>
    <row r="134" spans="1:22" s="3" customFormat="1" ht="17.25" customHeight="1" thickBot="1" x14ac:dyDescent="0.3">
      <c r="A134" s="151"/>
      <c r="B134" s="157"/>
      <c r="C134" s="136" t="s">
        <v>13</v>
      </c>
      <c r="D134" s="153"/>
      <c r="E134" s="154"/>
      <c r="F134" s="141">
        <f>SUM(F133)</f>
        <v>2</v>
      </c>
      <c r="G134" s="153"/>
      <c r="H134" s="153"/>
      <c r="I134" s="153"/>
      <c r="J134" s="153"/>
      <c r="K134" s="153"/>
      <c r="L134" s="156"/>
      <c r="M134" s="160">
        <f>M133*F133</f>
        <v>17334</v>
      </c>
      <c r="N134" s="160">
        <f>N133*F133</f>
        <v>21186</v>
      </c>
      <c r="O134" s="160">
        <f>O133*F133</f>
        <v>19260</v>
      </c>
      <c r="P134" s="95"/>
      <c r="Q134" s="12">
        <f>Q133</f>
        <v>19260</v>
      </c>
      <c r="S134" s="55"/>
      <c r="T134" s="55"/>
      <c r="U134" s="55"/>
      <c r="V134" s="55"/>
    </row>
    <row r="135" spans="1:22" s="3" customFormat="1" ht="108" customHeight="1" thickBot="1" x14ac:dyDescent="0.3">
      <c r="A135" s="151">
        <v>56</v>
      </c>
      <c r="B135" s="161" t="s">
        <v>60</v>
      </c>
      <c r="C135" s="92" t="s">
        <v>203</v>
      </c>
      <c r="D135" s="153" t="s">
        <v>108</v>
      </c>
      <c r="E135" s="143" t="s">
        <v>9</v>
      </c>
      <c r="F135" s="155">
        <v>2</v>
      </c>
      <c r="G135" s="153"/>
      <c r="H135" s="153"/>
      <c r="I135" s="153"/>
      <c r="J135" s="153"/>
      <c r="K135" s="153"/>
      <c r="L135" s="156"/>
      <c r="M135" s="149">
        <v>8667</v>
      </c>
      <c r="N135" s="149">
        <v>10593</v>
      </c>
      <c r="O135" s="149">
        <v>9630</v>
      </c>
      <c r="P135" s="95">
        <f t="shared" si="1"/>
        <v>9630</v>
      </c>
      <c r="Q135" s="12">
        <f t="shared" si="0"/>
        <v>19260</v>
      </c>
      <c r="S135" s="55"/>
      <c r="T135" s="55"/>
      <c r="U135" s="55"/>
      <c r="V135" s="55"/>
    </row>
    <row r="136" spans="1:22" s="3" customFormat="1" ht="25.5" customHeight="1" thickBot="1" x14ac:dyDescent="0.3">
      <c r="A136" s="142"/>
      <c r="B136" s="162"/>
      <c r="C136" s="136" t="s">
        <v>13</v>
      </c>
      <c r="D136" s="145"/>
      <c r="E136" s="143"/>
      <c r="F136" s="114">
        <f>SUM(F135)</f>
        <v>2</v>
      </c>
      <c r="G136" s="145"/>
      <c r="H136" s="145"/>
      <c r="I136" s="145"/>
      <c r="J136" s="145"/>
      <c r="K136" s="145"/>
      <c r="L136" s="147"/>
      <c r="M136" s="160">
        <f>M135*F135</f>
        <v>17334</v>
      </c>
      <c r="N136" s="160">
        <f>N135*F135</f>
        <v>21186</v>
      </c>
      <c r="O136" s="160">
        <f>O135*F135</f>
        <v>19260</v>
      </c>
      <c r="P136" s="95"/>
      <c r="Q136" s="12">
        <f>Q135</f>
        <v>19260</v>
      </c>
    </row>
    <row r="137" spans="1:22" s="3" customFormat="1" ht="49.5" customHeight="1" thickBot="1" x14ac:dyDescent="0.3">
      <c r="A137" s="142">
        <v>57</v>
      </c>
      <c r="B137" s="159" t="s">
        <v>60</v>
      </c>
      <c r="C137" s="92" t="s">
        <v>204</v>
      </c>
      <c r="D137" s="145" t="s">
        <v>11</v>
      </c>
      <c r="E137" s="143" t="s">
        <v>9</v>
      </c>
      <c r="F137" s="146">
        <v>2</v>
      </c>
      <c r="G137" s="145"/>
      <c r="H137" s="145"/>
      <c r="I137" s="145"/>
      <c r="J137" s="145"/>
      <c r="K137" s="145"/>
      <c r="L137" s="147"/>
      <c r="M137" s="149">
        <v>1338</v>
      </c>
      <c r="N137" s="149">
        <v>1636</v>
      </c>
      <c r="O137" s="149">
        <v>1487</v>
      </c>
      <c r="P137" s="95">
        <f t="shared" si="1"/>
        <v>1487</v>
      </c>
      <c r="Q137" s="12">
        <f t="shared" si="0"/>
        <v>2974</v>
      </c>
    </row>
    <row r="138" spans="1:22" s="3" customFormat="1" ht="25.5" customHeight="1" thickBot="1" x14ac:dyDescent="0.3">
      <c r="A138" s="142"/>
      <c r="B138" s="162"/>
      <c r="C138" s="136" t="s">
        <v>13</v>
      </c>
      <c r="D138" s="145"/>
      <c r="E138" s="143"/>
      <c r="F138" s="114">
        <f>SUM(F137)</f>
        <v>2</v>
      </c>
      <c r="G138" s="145"/>
      <c r="H138" s="145"/>
      <c r="I138" s="145"/>
      <c r="J138" s="145"/>
      <c r="K138" s="145"/>
      <c r="L138" s="147"/>
      <c r="M138" s="160">
        <f>M137*F137</f>
        <v>2676</v>
      </c>
      <c r="N138" s="160">
        <f>N137*F137</f>
        <v>3272</v>
      </c>
      <c r="O138" s="160">
        <f>O137*F137</f>
        <v>2974</v>
      </c>
      <c r="P138" s="95"/>
      <c r="Q138" s="12">
        <f>Q137</f>
        <v>2974</v>
      </c>
    </row>
    <row r="139" spans="1:22" s="3" customFormat="1" ht="106.5" customHeight="1" thickBot="1" x14ac:dyDescent="0.3">
      <c r="A139" s="142">
        <v>58</v>
      </c>
      <c r="B139" s="159" t="s">
        <v>144</v>
      </c>
      <c r="C139" s="92" t="s">
        <v>205</v>
      </c>
      <c r="D139" s="145" t="s">
        <v>11</v>
      </c>
      <c r="E139" s="143" t="s">
        <v>9</v>
      </c>
      <c r="F139" s="146">
        <v>1</v>
      </c>
      <c r="G139" s="145"/>
      <c r="H139" s="145"/>
      <c r="I139" s="145"/>
      <c r="J139" s="145"/>
      <c r="K139" s="145"/>
      <c r="L139" s="147"/>
      <c r="M139" s="149">
        <v>943</v>
      </c>
      <c r="N139" s="149">
        <v>1153</v>
      </c>
      <c r="O139" s="149">
        <v>1047.94</v>
      </c>
      <c r="P139" s="95">
        <f t="shared" si="1"/>
        <v>1047.98</v>
      </c>
      <c r="Q139" s="95">
        <f t="shared" si="0"/>
        <v>1047.98</v>
      </c>
      <c r="S139" s="63"/>
      <c r="T139" s="63"/>
      <c r="U139" s="63"/>
      <c r="V139" s="63"/>
    </row>
    <row r="140" spans="1:22" s="3" customFormat="1" ht="25.5" customHeight="1" thickBot="1" x14ac:dyDescent="0.3">
      <c r="A140" s="142"/>
      <c r="B140" s="162"/>
      <c r="C140" s="136" t="s">
        <v>13</v>
      </c>
      <c r="D140" s="145"/>
      <c r="E140" s="143"/>
      <c r="F140" s="114">
        <f>SUM(F139)</f>
        <v>1</v>
      </c>
      <c r="G140" s="145"/>
      <c r="H140" s="145"/>
      <c r="I140" s="145"/>
      <c r="J140" s="145"/>
      <c r="K140" s="145"/>
      <c r="L140" s="147"/>
      <c r="M140" s="160">
        <f>M139*F139</f>
        <v>943</v>
      </c>
      <c r="N140" s="160">
        <f>N139*F139</f>
        <v>1153</v>
      </c>
      <c r="O140" s="160">
        <f>O139*F139</f>
        <v>1047.94</v>
      </c>
      <c r="P140" s="95"/>
      <c r="Q140" s="12">
        <f>Q139</f>
        <v>1047.98</v>
      </c>
      <c r="S140"/>
      <c r="T140"/>
      <c r="U140"/>
      <c r="V140"/>
    </row>
    <row r="141" spans="1:22" s="3" customFormat="1" ht="48.75" customHeight="1" thickBot="1" x14ac:dyDescent="0.3">
      <c r="A141" s="142">
        <v>59</v>
      </c>
      <c r="B141" s="162" t="s">
        <v>60</v>
      </c>
      <c r="C141" s="92" t="s">
        <v>206</v>
      </c>
      <c r="D141" s="145" t="s">
        <v>11</v>
      </c>
      <c r="E141" s="143" t="s">
        <v>9</v>
      </c>
      <c r="F141" s="146">
        <v>2</v>
      </c>
      <c r="G141" s="145"/>
      <c r="H141" s="145"/>
      <c r="I141" s="145"/>
      <c r="J141" s="145"/>
      <c r="K141" s="145"/>
      <c r="L141" s="147"/>
      <c r="M141" s="149">
        <v>1152</v>
      </c>
      <c r="N141" s="149">
        <v>1408</v>
      </c>
      <c r="O141" s="149">
        <v>1280</v>
      </c>
      <c r="P141" s="95">
        <f t="shared" si="1"/>
        <v>1280</v>
      </c>
      <c r="Q141" s="95">
        <f t="shared" ref="Q141:Q143" si="2">ROUND(F141*P141,2)</f>
        <v>2560</v>
      </c>
      <c r="S141" s="64"/>
      <c r="T141" s="64"/>
      <c r="U141" s="64"/>
      <c r="V141" s="64"/>
    </row>
    <row r="142" spans="1:22" s="3" customFormat="1" ht="25.5" customHeight="1" thickBot="1" x14ac:dyDescent="0.3">
      <c r="A142" s="151"/>
      <c r="B142" s="163"/>
      <c r="C142" s="139" t="s">
        <v>13</v>
      </c>
      <c r="D142" s="153"/>
      <c r="E142" s="154"/>
      <c r="F142" s="141">
        <f>SUM(F141)</f>
        <v>2</v>
      </c>
      <c r="G142" s="153"/>
      <c r="H142" s="153"/>
      <c r="I142" s="153"/>
      <c r="J142" s="153"/>
      <c r="K142" s="153"/>
      <c r="L142" s="156"/>
      <c r="M142" s="160">
        <f>M141*F141</f>
        <v>2304</v>
      </c>
      <c r="N142" s="160">
        <f>N141*F141</f>
        <v>2816</v>
      </c>
      <c r="O142" s="160">
        <f>O141*F141</f>
        <v>2560</v>
      </c>
      <c r="P142" s="95"/>
      <c r="Q142" s="12">
        <f>Q141</f>
        <v>2560</v>
      </c>
    </row>
    <row r="143" spans="1:22" s="55" customFormat="1" ht="117.75" customHeight="1" thickBot="1" x14ac:dyDescent="0.3">
      <c r="A143" s="164">
        <v>60</v>
      </c>
      <c r="B143" s="163" t="s">
        <v>109</v>
      </c>
      <c r="C143" s="165" t="s">
        <v>208</v>
      </c>
      <c r="D143" s="154" t="s">
        <v>131</v>
      </c>
      <c r="E143" s="154" t="s">
        <v>9</v>
      </c>
      <c r="F143" s="155">
        <v>6</v>
      </c>
      <c r="G143" s="153"/>
      <c r="H143" s="153"/>
      <c r="I143" s="153"/>
      <c r="J143" s="153"/>
      <c r="K143" s="153"/>
      <c r="L143" s="156"/>
      <c r="M143" s="149">
        <v>1278</v>
      </c>
      <c r="N143" s="149">
        <v>1562</v>
      </c>
      <c r="O143" s="149">
        <v>1420.04</v>
      </c>
      <c r="P143" s="95">
        <f t="shared" ref="P143" si="3">ROUND((M143+N143+O143)/3,2)</f>
        <v>1420.01</v>
      </c>
      <c r="Q143" s="12">
        <f t="shared" si="2"/>
        <v>8520.06</v>
      </c>
      <c r="R143" s="22"/>
      <c r="S143" s="3"/>
      <c r="T143" s="3"/>
      <c r="U143" s="3"/>
      <c r="V143" s="3"/>
    </row>
    <row r="144" spans="1:22" s="55" customFormat="1" ht="26.25" customHeight="1" thickBot="1" x14ac:dyDescent="0.3">
      <c r="A144" s="142"/>
      <c r="B144" s="166"/>
      <c r="C144" s="158" t="s">
        <v>13</v>
      </c>
      <c r="D144" s="145"/>
      <c r="E144" s="143"/>
      <c r="F144" s="114">
        <f>SUM(F143)</f>
        <v>6</v>
      </c>
      <c r="G144" s="145"/>
      <c r="H144" s="145"/>
      <c r="I144" s="145"/>
      <c r="J144" s="145"/>
      <c r="K144" s="145"/>
      <c r="L144" s="145"/>
      <c r="M144" s="167">
        <f>M143*F143</f>
        <v>7668</v>
      </c>
      <c r="N144" s="167">
        <f>N143*F143</f>
        <v>9372</v>
      </c>
      <c r="O144" s="167">
        <f>O143*F143</f>
        <v>8520.24</v>
      </c>
      <c r="P144" s="145"/>
      <c r="Q144" s="12">
        <f>Q143</f>
        <v>8520.06</v>
      </c>
      <c r="R144" s="22"/>
      <c r="S144" s="3"/>
      <c r="T144" s="3"/>
      <c r="U144" s="3"/>
      <c r="V144" s="3"/>
    </row>
    <row r="145" spans="1:22" s="3" customFormat="1" ht="27" customHeight="1" thickBot="1" x14ac:dyDescent="0.3">
      <c r="A145" s="168"/>
      <c r="B145" s="169"/>
      <c r="C145" s="170" t="s">
        <v>117</v>
      </c>
      <c r="D145" s="171"/>
      <c r="E145" s="171"/>
      <c r="F145" s="172"/>
      <c r="G145" s="173"/>
      <c r="H145" s="173"/>
      <c r="I145" s="173"/>
      <c r="J145" s="171"/>
      <c r="K145" s="171"/>
      <c r="L145" s="171"/>
      <c r="M145" s="171"/>
      <c r="N145" s="171"/>
      <c r="O145" s="171"/>
      <c r="P145" s="171"/>
      <c r="Q145" s="174">
        <v>826404.53</v>
      </c>
    </row>
    <row r="146" spans="1:22" s="63" customFormat="1" ht="15.75" customHeight="1" x14ac:dyDescent="0.25">
      <c r="A146" s="175" t="s">
        <v>118</v>
      </c>
      <c r="B146" s="175"/>
      <c r="C146" s="175"/>
      <c r="D146" s="175"/>
      <c r="E146" s="175"/>
      <c r="F146" s="175"/>
      <c r="G146" s="175"/>
      <c r="H146" s="175"/>
      <c r="I146" s="175"/>
      <c r="J146" s="175"/>
      <c r="K146" s="175"/>
      <c r="L146" s="175"/>
      <c r="M146" s="175"/>
      <c r="N146" s="176"/>
      <c r="O146" s="177"/>
      <c r="P146" s="177"/>
      <c r="Q146" s="177"/>
      <c r="S146" s="3"/>
      <c r="T146" s="3"/>
      <c r="U146" s="3"/>
      <c r="V146" s="3"/>
    </row>
    <row r="147" spans="1:22" ht="15.75" x14ac:dyDescent="0.25">
      <c r="A147" s="178"/>
      <c r="B147" s="178"/>
      <c r="C147" s="179"/>
      <c r="D147" s="179"/>
      <c r="E147" s="179"/>
      <c r="F147" s="179"/>
      <c r="G147" s="179"/>
      <c r="H147" s="179"/>
      <c r="I147" s="179"/>
      <c r="J147" s="179"/>
      <c r="K147" s="179"/>
      <c r="L147" s="179"/>
      <c r="M147" s="180"/>
      <c r="N147" s="179"/>
      <c r="O147" s="55"/>
      <c r="P147" s="55"/>
      <c r="Q147" s="55"/>
    </row>
    <row r="148" spans="1:22" s="64" customFormat="1" ht="15.75" x14ac:dyDescent="0.25">
      <c r="A148" s="181" t="s">
        <v>146</v>
      </c>
      <c r="B148" s="182"/>
      <c r="C148" s="182"/>
      <c r="D148" s="182"/>
      <c r="E148" s="182"/>
      <c r="F148" s="182"/>
      <c r="G148" s="183"/>
      <c r="H148" s="183"/>
      <c r="I148" s="182" t="s">
        <v>145</v>
      </c>
      <c r="J148" s="182"/>
      <c r="K148" s="182"/>
      <c r="L148" s="182"/>
      <c r="M148" s="184"/>
      <c r="N148" s="182"/>
      <c r="O148" s="182"/>
      <c r="P148" s="182"/>
      <c r="Q148" s="182"/>
      <c r="S148"/>
      <c r="T148"/>
      <c r="U148"/>
      <c r="V148"/>
    </row>
    <row r="149" spans="1:22" s="3" customFormat="1" ht="15" customHeight="1" x14ac:dyDescent="0.25">
      <c r="A149" s="68" t="s">
        <v>147</v>
      </c>
      <c r="B149" s="68"/>
      <c r="C149" s="68"/>
      <c r="D149" s="48"/>
      <c r="E149" s="48"/>
      <c r="F149" s="48"/>
      <c r="G149" s="48"/>
      <c r="H149" s="48"/>
      <c r="I149" s="48"/>
      <c r="J149" s="48"/>
      <c r="K149" s="48"/>
      <c r="L149" s="48"/>
      <c r="M149" s="48"/>
      <c r="N149" s="48"/>
      <c r="O149" s="48"/>
      <c r="P149" s="48"/>
      <c r="Q149" s="61"/>
      <c r="S149"/>
      <c r="T149"/>
      <c r="U149"/>
      <c r="V149"/>
    </row>
    <row r="150" spans="1:22" s="55" customFormat="1" ht="26.25" customHeight="1" x14ac:dyDescent="0.25">
      <c r="A150" s="66"/>
      <c r="B150" s="69" t="s">
        <v>148</v>
      </c>
      <c r="C150" s="69"/>
      <c r="D150" s="69"/>
      <c r="E150" s="48"/>
      <c r="F150" s="48"/>
      <c r="G150" s="48"/>
      <c r="H150" s="48"/>
      <c r="I150" s="48"/>
      <c r="J150" s="48"/>
      <c r="K150" s="48"/>
      <c r="L150" s="48"/>
      <c r="M150" s="48"/>
      <c r="N150" s="48"/>
      <c r="O150" s="48"/>
      <c r="P150" s="48"/>
      <c r="Q150" s="61"/>
      <c r="S150"/>
      <c r="T150"/>
      <c r="U150"/>
      <c r="V150"/>
    </row>
    <row r="151" spans="1:22" s="3" customFormat="1" x14ac:dyDescent="0.25">
      <c r="A151" s="53"/>
      <c r="B151" s="65" t="s">
        <v>33</v>
      </c>
      <c r="C151" s="67" t="s">
        <v>122</v>
      </c>
      <c r="D151" s="67"/>
      <c r="E151" s="67"/>
      <c r="F151" s="54"/>
      <c r="G151" s="59"/>
      <c r="H151" s="59"/>
      <c r="I151" s="59"/>
      <c r="J151" s="16"/>
      <c r="K151" s="16"/>
      <c r="L151" s="16"/>
      <c r="M151" s="53"/>
      <c r="N151" s="53"/>
      <c r="O151" s="53"/>
      <c r="P151" s="53"/>
      <c r="Q151" s="56"/>
      <c r="S151"/>
      <c r="T151"/>
      <c r="U151"/>
      <c r="V151"/>
    </row>
    <row r="152" spans="1:22" s="3" customFormat="1" x14ac:dyDescent="0.25">
      <c r="A152" s="53"/>
      <c r="B152" s="65" t="s">
        <v>34</v>
      </c>
      <c r="C152" s="67" t="s">
        <v>122</v>
      </c>
      <c r="D152" s="67"/>
      <c r="E152" s="67"/>
      <c r="F152" s="54"/>
      <c r="G152" s="59"/>
      <c r="H152" s="59"/>
      <c r="I152" s="59"/>
      <c r="J152" s="16"/>
      <c r="K152" s="16"/>
      <c r="L152" s="16"/>
      <c r="M152" s="53"/>
      <c r="N152" s="53"/>
      <c r="O152" s="53"/>
      <c r="P152" s="53"/>
      <c r="Q152" s="53"/>
      <c r="S152"/>
      <c r="T152"/>
      <c r="U152"/>
      <c r="V152"/>
    </row>
    <row r="153" spans="1:22" s="3" customFormat="1" x14ac:dyDescent="0.25">
      <c r="A153" s="53"/>
      <c r="B153" s="65" t="s">
        <v>35</v>
      </c>
      <c r="C153" s="67" t="s">
        <v>123</v>
      </c>
      <c r="D153" s="67"/>
      <c r="E153" s="67"/>
      <c r="F153" s="54"/>
      <c r="G153" s="59"/>
      <c r="H153" s="59"/>
      <c r="I153" s="59"/>
      <c r="J153" s="16"/>
      <c r="K153" s="16"/>
      <c r="L153" s="16"/>
      <c r="M153" s="53"/>
      <c r="N153" s="53"/>
      <c r="O153" s="53"/>
      <c r="P153" s="53"/>
      <c r="Q153" s="53"/>
      <c r="S153"/>
      <c r="T153"/>
      <c r="U153"/>
      <c r="V153"/>
    </row>
    <row r="154" spans="1:22" s="3" customFormat="1" x14ac:dyDescent="0.25">
      <c r="A154" s="53"/>
      <c r="B154" s="65" t="s">
        <v>110</v>
      </c>
      <c r="C154" s="62" t="s">
        <v>119</v>
      </c>
      <c r="D154" s="53"/>
      <c r="E154" s="53"/>
      <c r="F154" s="54"/>
      <c r="G154" s="59"/>
      <c r="H154" s="59"/>
      <c r="I154" s="59"/>
      <c r="J154" s="16"/>
      <c r="K154" s="16"/>
      <c r="L154" s="16"/>
      <c r="M154" s="53"/>
      <c r="N154" s="53"/>
      <c r="O154" s="53"/>
      <c r="P154" s="53"/>
      <c r="Q154" s="53"/>
      <c r="S154"/>
      <c r="T154"/>
      <c r="U154"/>
      <c r="V154"/>
    </row>
    <row r="155" spans="1:22" s="3" customFormat="1" x14ac:dyDescent="0.25">
      <c r="A155" s="53"/>
      <c r="B155" s="65" t="s">
        <v>111</v>
      </c>
      <c r="C155" s="62" t="s">
        <v>120</v>
      </c>
      <c r="D155" s="53"/>
      <c r="E155" s="53"/>
      <c r="F155" s="54"/>
      <c r="G155" s="59"/>
      <c r="H155" s="59"/>
      <c r="I155" s="59"/>
      <c r="J155" s="16"/>
      <c r="K155" s="16"/>
      <c r="L155" s="16"/>
      <c r="M155" s="53"/>
      <c r="N155" s="53"/>
      <c r="O155" s="53"/>
      <c r="P155" s="53"/>
      <c r="Q155" s="53"/>
      <c r="S155"/>
      <c r="T155"/>
      <c r="U155"/>
      <c r="V155"/>
    </row>
    <row r="156" spans="1:22" x14ac:dyDescent="0.25">
      <c r="A156" s="53"/>
      <c r="B156" s="65" t="s">
        <v>112</v>
      </c>
      <c r="C156" s="62" t="s">
        <v>121</v>
      </c>
      <c r="D156" s="53"/>
      <c r="E156" s="53"/>
      <c r="G156" s="59"/>
      <c r="H156" s="59"/>
      <c r="I156" s="59"/>
      <c r="J156" s="16"/>
      <c r="K156" s="16"/>
      <c r="L156" s="16"/>
      <c r="M156" s="53"/>
      <c r="N156" s="53"/>
      <c r="O156" s="53"/>
      <c r="P156" s="53"/>
      <c r="Q156" s="53"/>
    </row>
    <row r="157" spans="1:22" x14ac:dyDescent="0.25">
      <c r="A157" s="53"/>
      <c r="B157" s="65"/>
      <c r="C157" s="53"/>
      <c r="D157" s="53"/>
      <c r="E157" s="53"/>
      <c r="G157" s="59"/>
      <c r="H157" s="59"/>
      <c r="I157" s="59"/>
      <c r="J157" s="16"/>
      <c r="K157" s="16"/>
      <c r="L157" s="16"/>
      <c r="M157" s="53"/>
      <c r="N157" s="53"/>
      <c r="O157" s="53"/>
      <c r="P157" s="53"/>
      <c r="Q157" s="53"/>
    </row>
    <row r="158" spans="1:22" x14ac:dyDescent="0.25">
      <c r="A158" s="53"/>
      <c r="B158" s="185"/>
      <c r="C158" s="53"/>
      <c r="D158" s="53"/>
      <c r="E158" s="53"/>
      <c r="G158" s="59"/>
      <c r="H158" s="59"/>
      <c r="I158" s="59"/>
      <c r="J158" s="16"/>
      <c r="K158" s="16"/>
      <c r="L158" s="16"/>
      <c r="M158" s="53"/>
      <c r="N158" s="53"/>
      <c r="O158" s="53"/>
      <c r="P158" s="53"/>
      <c r="Q158" s="53"/>
    </row>
    <row r="159" spans="1:22" x14ac:dyDescent="0.25">
      <c r="A159" s="53"/>
      <c r="B159" s="185"/>
      <c r="C159" s="53"/>
      <c r="D159" s="53"/>
      <c r="E159" s="53"/>
      <c r="G159" s="59"/>
      <c r="H159" s="59"/>
      <c r="I159" s="59"/>
      <c r="J159" s="16"/>
      <c r="K159" s="16"/>
      <c r="L159" s="16"/>
      <c r="M159" s="53"/>
      <c r="N159" s="53"/>
      <c r="O159" s="53"/>
      <c r="P159" s="53"/>
      <c r="Q159" s="53"/>
    </row>
    <row r="160" spans="1:22" x14ac:dyDescent="0.25">
      <c r="A160" s="53"/>
      <c r="B160" s="185"/>
      <c r="C160" s="53"/>
      <c r="D160" s="53"/>
      <c r="E160" s="53"/>
      <c r="G160" s="59"/>
      <c r="H160" s="59"/>
      <c r="I160" s="59"/>
      <c r="J160" s="16"/>
      <c r="K160" s="16"/>
      <c r="L160" s="16"/>
      <c r="M160" s="53"/>
      <c r="N160" s="53"/>
      <c r="O160" s="53"/>
      <c r="P160" s="53"/>
      <c r="Q160" s="53"/>
    </row>
    <row r="161" spans="1:17" x14ac:dyDescent="0.25">
      <c r="A161" s="53"/>
      <c r="B161" s="185"/>
      <c r="C161" s="53"/>
      <c r="D161" s="53"/>
      <c r="E161" s="53"/>
      <c r="G161" s="59"/>
      <c r="H161" s="59"/>
      <c r="I161" s="59"/>
      <c r="J161" s="16"/>
      <c r="K161" s="16"/>
      <c r="L161" s="16"/>
      <c r="M161" s="53"/>
      <c r="N161" s="53"/>
      <c r="O161" s="53"/>
      <c r="P161" s="53"/>
      <c r="Q161" s="53"/>
    </row>
    <row r="162" spans="1:17" x14ac:dyDescent="0.25">
      <c r="A162" s="53"/>
      <c r="B162" s="185"/>
      <c r="C162" s="53"/>
      <c r="D162" s="53"/>
      <c r="E162" s="53"/>
      <c r="G162" s="59"/>
      <c r="H162" s="59"/>
      <c r="I162" s="59"/>
      <c r="J162" s="16"/>
      <c r="K162" s="16"/>
      <c r="L162" s="16"/>
      <c r="M162" s="53"/>
      <c r="N162" s="53"/>
      <c r="O162" s="53"/>
      <c r="P162" s="53"/>
      <c r="Q162" s="53"/>
    </row>
  </sheetData>
  <mergeCells count="10">
    <mergeCell ref="C153:E153"/>
    <mergeCell ref="C151:E151"/>
    <mergeCell ref="C152:E152"/>
    <mergeCell ref="A1:Q1"/>
    <mergeCell ref="A3:L3"/>
    <mergeCell ref="A4:H4"/>
    <mergeCell ref="C2:O2"/>
    <mergeCell ref="G6:O6"/>
    <mergeCell ref="A149:C149"/>
    <mergeCell ref="B150:D150"/>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K43" sqref="K43"/>
    </sheetView>
  </sheetViews>
  <sheetFormatPr defaultRowHeight="15" x14ac:dyDescent="0.25"/>
  <cols>
    <col min="11" max="11" width="16.28515625" customWidth="1"/>
  </cols>
  <sheetData>
    <row r="1" spans="1:11" ht="115.5" thickBot="1" x14ac:dyDescent="0.3">
      <c r="A1" s="31" t="s">
        <v>0</v>
      </c>
      <c r="B1" s="31" t="s">
        <v>1</v>
      </c>
      <c r="C1" s="31" t="s">
        <v>2</v>
      </c>
      <c r="D1" s="37" t="s">
        <v>3</v>
      </c>
      <c r="E1" s="39" t="s">
        <v>10</v>
      </c>
      <c r="F1" s="45" t="s">
        <v>4</v>
      </c>
      <c r="G1" s="32" t="s">
        <v>5</v>
      </c>
      <c r="H1" s="32"/>
      <c r="I1" s="32"/>
      <c r="J1" s="2"/>
      <c r="K1" s="11"/>
    </row>
    <row r="2" spans="1:11" ht="345" thickBot="1" x14ac:dyDescent="0.3">
      <c r="A2" s="33">
        <v>1</v>
      </c>
      <c r="B2" s="35" t="s">
        <v>57</v>
      </c>
      <c r="C2" s="33" t="s">
        <v>21</v>
      </c>
      <c r="D2" s="8" t="s">
        <v>11</v>
      </c>
      <c r="E2" s="4" t="s">
        <v>9</v>
      </c>
      <c r="F2" s="40">
        <v>10</v>
      </c>
      <c r="G2" s="17">
        <v>2358.7199999999998</v>
      </c>
      <c r="H2" s="17">
        <v>2620.8000000000002</v>
      </c>
      <c r="I2" s="17">
        <v>2882.88</v>
      </c>
      <c r="J2" s="5">
        <v>2620.8000000000002</v>
      </c>
      <c r="K2" s="12">
        <v>26208</v>
      </c>
    </row>
    <row r="3" spans="1:11" ht="370.5" thickBot="1" x14ac:dyDescent="0.3">
      <c r="A3" s="29">
        <v>6</v>
      </c>
      <c r="B3" s="27" t="s">
        <v>58</v>
      </c>
      <c r="C3" s="27" t="s">
        <v>28</v>
      </c>
      <c r="D3" s="9" t="s">
        <v>11</v>
      </c>
      <c r="E3" s="13" t="s">
        <v>9</v>
      </c>
      <c r="F3" s="40">
        <v>15</v>
      </c>
      <c r="G3" s="18">
        <v>751.68</v>
      </c>
      <c r="H3" s="19">
        <v>835.2</v>
      </c>
      <c r="I3" s="19">
        <v>918.72</v>
      </c>
      <c r="J3" s="5">
        <v>835.2</v>
      </c>
      <c r="K3" s="12">
        <v>12528</v>
      </c>
    </row>
    <row r="4" spans="1:11" ht="396" thickBot="1" x14ac:dyDescent="0.3">
      <c r="A4" s="29">
        <v>7</v>
      </c>
      <c r="B4" s="30" t="s">
        <v>60</v>
      </c>
      <c r="C4" s="6" t="s">
        <v>23</v>
      </c>
      <c r="D4" s="9" t="s">
        <v>11</v>
      </c>
      <c r="E4" s="13" t="s">
        <v>9</v>
      </c>
      <c r="F4" s="40">
        <v>3</v>
      </c>
      <c r="G4" s="18">
        <v>1236.06</v>
      </c>
      <c r="H4" s="19">
        <v>1373.4</v>
      </c>
      <c r="I4" s="19">
        <v>1510.74</v>
      </c>
      <c r="J4" s="5">
        <v>1373.4</v>
      </c>
      <c r="K4" s="12">
        <v>4120.2</v>
      </c>
    </row>
    <row r="5" spans="1:11" ht="409.6" thickBot="1" x14ac:dyDescent="0.3">
      <c r="A5" s="29">
        <v>8</v>
      </c>
      <c r="B5" s="30" t="s">
        <v>61</v>
      </c>
      <c r="C5" s="29" t="s">
        <v>64</v>
      </c>
      <c r="D5" s="9" t="s">
        <v>11</v>
      </c>
      <c r="E5" s="13" t="s">
        <v>9</v>
      </c>
      <c r="F5" s="40">
        <v>20</v>
      </c>
      <c r="G5" s="18">
        <v>6519.24</v>
      </c>
      <c r="H5" s="19">
        <v>7243.6</v>
      </c>
      <c r="I5" s="19">
        <v>7967.96</v>
      </c>
      <c r="J5" s="5">
        <v>7243.6</v>
      </c>
      <c r="K5" s="12">
        <v>144872</v>
      </c>
    </row>
    <row r="6" spans="1:11" ht="409.6" thickBot="1" x14ac:dyDescent="0.3">
      <c r="A6" s="29">
        <v>9</v>
      </c>
      <c r="B6" s="27" t="s">
        <v>62</v>
      </c>
      <c r="C6" s="27" t="s">
        <v>63</v>
      </c>
      <c r="D6" s="9" t="s">
        <v>11</v>
      </c>
      <c r="E6" s="13" t="s">
        <v>9</v>
      </c>
      <c r="F6" s="40">
        <v>10</v>
      </c>
      <c r="G6" s="18">
        <v>8505.17</v>
      </c>
      <c r="H6" s="19">
        <v>9450.19</v>
      </c>
      <c r="I6" s="19">
        <v>10395.209999999999</v>
      </c>
      <c r="J6" s="5">
        <v>9450.19</v>
      </c>
      <c r="K6" s="12">
        <v>94501.9</v>
      </c>
    </row>
    <row r="7" spans="1:11" ht="408.75" thickBot="1" x14ac:dyDescent="0.3">
      <c r="A7" s="29">
        <v>10</v>
      </c>
      <c r="B7" s="27" t="s">
        <v>53</v>
      </c>
      <c r="C7" s="27" t="s">
        <v>29</v>
      </c>
      <c r="D7" s="9" t="s">
        <v>11</v>
      </c>
      <c r="E7" s="13" t="s">
        <v>9</v>
      </c>
      <c r="F7" s="40">
        <v>26</v>
      </c>
      <c r="G7" s="18">
        <v>1231.2</v>
      </c>
      <c r="H7" s="19">
        <v>1368</v>
      </c>
      <c r="I7" s="19">
        <v>1504.8</v>
      </c>
      <c r="J7" s="5">
        <v>1368</v>
      </c>
      <c r="K7" s="12">
        <v>35568</v>
      </c>
    </row>
    <row r="8" spans="1:11" ht="409.6" thickBot="1" x14ac:dyDescent="0.3">
      <c r="A8" s="29">
        <v>11</v>
      </c>
      <c r="B8" s="27" t="s">
        <v>52</v>
      </c>
      <c r="C8" s="27" t="s">
        <v>30</v>
      </c>
      <c r="D8" s="9" t="s">
        <v>11</v>
      </c>
      <c r="E8" s="13" t="s">
        <v>9</v>
      </c>
      <c r="F8" s="40">
        <v>20</v>
      </c>
      <c r="G8" s="18">
        <v>763.02</v>
      </c>
      <c r="H8" s="19">
        <v>847.8</v>
      </c>
      <c r="I8" s="19">
        <v>932.58</v>
      </c>
      <c r="J8" s="5">
        <v>847.8</v>
      </c>
      <c r="K8" s="12">
        <v>16956</v>
      </c>
    </row>
    <row r="9" spans="1:11" ht="357.75" thickBot="1" x14ac:dyDescent="0.3">
      <c r="A9" s="29">
        <v>12</v>
      </c>
      <c r="B9" s="27" t="s">
        <v>41</v>
      </c>
      <c r="C9" s="27" t="s">
        <v>31</v>
      </c>
      <c r="D9" s="10" t="s">
        <v>11</v>
      </c>
      <c r="E9" s="13" t="s">
        <v>9</v>
      </c>
      <c r="F9" s="40">
        <v>20</v>
      </c>
      <c r="G9" s="18">
        <v>1645.92</v>
      </c>
      <c r="H9" s="19">
        <v>1828.8</v>
      </c>
      <c r="I9" s="19">
        <v>2011.68</v>
      </c>
      <c r="J9" s="5">
        <v>1828.8</v>
      </c>
      <c r="K9" s="12">
        <v>36576</v>
      </c>
    </row>
    <row r="10" spans="1:11" ht="409.6" thickBot="1" x14ac:dyDescent="0.3">
      <c r="A10" s="29">
        <v>13</v>
      </c>
      <c r="B10" s="27" t="s">
        <v>39</v>
      </c>
      <c r="C10" s="27" t="s">
        <v>32</v>
      </c>
      <c r="D10" s="9" t="s">
        <v>11</v>
      </c>
      <c r="E10" s="13" t="s">
        <v>9</v>
      </c>
      <c r="F10" s="40">
        <v>50</v>
      </c>
      <c r="G10" s="18">
        <v>751.68</v>
      </c>
      <c r="H10" s="19">
        <v>835.2</v>
      </c>
      <c r="I10" s="19">
        <v>918.72</v>
      </c>
      <c r="J10" s="5">
        <v>835.2</v>
      </c>
      <c r="K10" s="12">
        <v>41760</v>
      </c>
    </row>
    <row r="11" spans="1:11" ht="396" thickBot="1" x14ac:dyDescent="0.3">
      <c r="A11" s="29">
        <v>14</v>
      </c>
      <c r="B11" s="27" t="s">
        <v>40</v>
      </c>
      <c r="C11" s="27" t="s">
        <v>51</v>
      </c>
      <c r="D11" s="9" t="s">
        <v>11</v>
      </c>
      <c r="E11" s="13" t="s">
        <v>9</v>
      </c>
      <c r="F11" s="40">
        <v>4</v>
      </c>
      <c r="G11" s="18">
        <v>751.68</v>
      </c>
      <c r="H11" s="19">
        <v>835.2</v>
      </c>
      <c r="I11" s="19">
        <v>918.72</v>
      </c>
      <c r="J11" s="5">
        <v>835.2</v>
      </c>
      <c r="K11" s="12">
        <v>3340.8</v>
      </c>
    </row>
    <row r="12" spans="1:11" ht="370.5" thickBot="1" x14ac:dyDescent="0.3">
      <c r="A12" s="29">
        <v>15</v>
      </c>
      <c r="B12" s="27" t="s">
        <v>46</v>
      </c>
      <c r="C12" s="27" t="s">
        <v>47</v>
      </c>
      <c r="D12" s="9" t="s">
        <v>11</v>
      </c>
      <c r="E12" s="13" t="s">
        <v>9</v>
      </c>
      <c r="F12" s="40">
        <v>10</v>
      </c>
      <c r="G12" s="18">
        <v>1062.72</v>
      </c>
      <c r="H12" s="19">
        <v>1180.8</v>
      </c>
      <c r="I12" s="19">
        <v>1298.8800000000001</v>
      </c>
      <c r="J12" s="5">
        <v>1180.8</v>
      </c>
      <c r="K12" s="12">
        <v>11808</v>
      </c>
    </row>
    <row r="13" spans="1:11" ht="370.5" thickBot="1" x14ac:dyDescent="0.3">
      <c r="A13" s="29">
        <v>16</v>
      </c>
      <c r="B13" s="27" t="s">
        <v>43</v>
      </c>
      <c r="C13" s="21" t="s">
        <v>38</v>
      </c>
      <c r="D13" s="9" t="s">
        <v>11</v>
      </c>
      <c r="E13" s="13" t="s">
        <v>9</v>
      </c>
      <c r="F13" s="40">
        <v>1</v>
      </c>
      <c r="G13" s="18">
        <v>1412.64</v>
      </c>
      <c r="H13" s="19">
        <v>1569.6</v>
      </c>
      <c r="I13" s="19">
        <v>1726.56</v>
      </c>
      <c r="J13" s="5">
        <v>1569.6</v>
      </c>
      <c r="K13" s="12">
        <v>1569.6</v>
      </c>
    </row>
    <row r="14" spans="1:11" ht="396" thickBot="1" x14ac:dyDescent="0.3">
      <c r="A14" s="29">
        <v>17</v>
      </c>
      <c r="B14" s="27" t="s">
        <v>42</v>
      </c>
      <c r="C14" s="21" t="s">
        <v>50</v>
      </c>
      <c r="D14" s="9" t="s">
        <v>11</v>
      </c>
      <c r="E14" s="13" t="s">
        <v>9</v>
      </c>
      <c r="F14" s="40">
        <v>2</v>
      </c>
      <c r="G14" s="18">
        <v>1114.56</v>
      </c>
      <c r="H14" s="19">
        <v>1238.4000000000001</v>
      </c>
      <c r="I14" s="19">
        <v>1362.24</v>
      </c>
      <c r="J14" s="5">
        <v>1238.4000000000001</v>
      </c>
      <c r="K14" s="12">
        <v>2476.8000000000002</v>
      </c>
    </row>
    <row r="15" spans="1:11" ht="370.5" thickBot="1" x14ac:dyDescent="0.3">
      <c r="A15" s="29">
        <v>18</v>
      </c>
      <c r="B15" s="27" t="s">
        <v>44</v>
      </c>
      <c r="C15" s="21" t="s">
        <v>49</v>
      </c>
      <c r="D15" s="9" t="s">
        <v>11</v>
      </c>
      <c r="E15" s="13" t="s">
        <v>9</v>
      </c>
      <c r="F15" s="40">
        <v>4</v>
      </c>
      <c r="G15" s="18">
        <v>1555.2</v>
      </c>
      <c r="H15" s="19">
        <v>1728</v>
      </c>
      <c r="I15" s="19">
        <v>1900.8</v>
      </c>
      <c r="J15" s="5">
        <v>1728</v>
      </c>
      <c r="K15" s="12">
        <v>6912</v>
      </c>
    </row>
    <row r="16" spans="1:11" ht="383.25" thickBot="1" x14ac:dyDescent="0.3">
      <c r="A16" s="29">
        <v>19</v>
      </c>
      <c r="B16" s="27" t="s">
        <v>45</v>
      </c>
      <c r="C16" s="21" t="s">
        <v>48</v>
      </c>
      <c r="D16" s="9" t="s">
        <v>11</v>
      </c>
      <c r="E16" s="13" t="s">
        <v>9</v>
      </c>
      <c r="F16" s="40">
        <v>10</v>
      </c>
      <c r="G16" s="18">
        <v>1671.84</v>
      </c>
      <c r="H16" s="19">
        <v>1857.6</v>
      </c>
      <c r="I16" s="19">
        <v>2043.36</v>
      </c>
      <c r="J16" s="5">
        <v>1857.6</v>
      </c>
      <c r="K16" s="12">
        <v>18576</v>
      </c>
    </row>
    <row r="17" spans="1:11" ht="357.75" thickBot="1" x14ac:dyDescent="0.3">
      <c r="A17" s="29">
        <v>20</v>
      </c>
      <c r="B17" s="27" t="s">
        <v>54</v>
      </c>
      <c r="C17" s="21" t="s">
        <v>55</v>
      </c>
      <c r="D17" s="9" t="s">
        <v>11</v>
      </c>
      <c r="E17" s="13" t="s">
        <v>9</v>
      </c>
      <c r="F17" s="40">
        <v>11</v>
      </c>
      <c r="G17" s="18">
        <v>531.36</v>
      </c>
      <c r="H17" s="19">
        <v>590.4</v>
      </c>
      <c r="I17" s="19">
        <v>649.44000000000005</v>
      </c>
      <c r="J17" s="5">
        <v>590.4</v>
      </c>
      <c r="K17" s="12">
        <v>6494.4</v>
      </c>
    </row>
    <row r="18" spans="1:11" ht="179.25" thickBot="1" x14ac:dyDescent="0.3">
      <c r="A18" s="29">
        <v>21</v>
      </c>
      <c r="B18" s="27" t="s">
        <v>56</v>
      </c>
      <c r="C18" s="21" t="s">
        <v>107</v>
      </c>
      <c r="D18" s="9" t="s">
        <v>11</v>
      </c>
      <c r="E18" s="13" t="s">
        <v>9</v>
      </c>
      <c r="F18" s="40">
        <v>4</v>
      </c>
      <c r="G18" s="18">
        <v>3622.32</v>
      </c>
      <c r="H18" s="19">
        <v>4024.8</v>
      </c>
      <c r="I18" s="19">
        <v>4427.28</v>
      </c>
      <c r="J18" s="5">
        <v>4024.8</v>
      </c>
      <c r="K18" s="12">
        <v>16099.2</v>
      </c>
    </row>
    <row r="19" spans="1:11" ht="409.6" thickBot="1" x14ac:dyDescent="0.3">
      <c r="A19" s="29">
        <v>22</v>
      </c>
      <c r="B19" s="27" t="s">
        <v>65</v>
      </c>
      <c r="C19" s="21" t="s">
        <v>66</v>
      </c>
      <c r="D19" s="9" t="s">
        <v>11</v>
      </c>
      <c r="E19" s="13" t="s">
        <v>9</v>
      </c>
      <c r="F19" s="40">
        <v>4</v>
      </c>
      <c r="G19" s="18">
        <v>7997.49</v>
      </c>
      <c r="H19" s="19">
        <v>8886.1</v>
      </c>
      <c r="I19" s="19">
        <v>9774.7099999999991</v>
      </c>
      <c r="J19" s="5">
        <v>8886.1</v>
      </c>
      <c r="K19" s="12">
        <v>35544.400000000001</v>
      </c>
    </row>
    <row r="20" spans="1:11" ht="409.6" thickBot="1" x14ac:dyDescent="0.3">
      <c r="A20" s="29">
        <v>23</v>
      </c>
      <c r="B20" s="27" t="s">
        <v>67</v>
      </c>
      <c r="C20" s="21" t="s">
        <v>68</v>
      </c>
      <c r="D20" s="9" t="s">
        <v>11</v>
      </c>
      <c r="E20" s="13" t="s">
        <v>9</v>
      </c>
      <c r="F20" s="40">
        <v>8</v>
      </c>
      <c r="G20" s="18">
        <v>7763.6</v>
      </c>
      <c r="H20" s="19">
        <v>8626.2199999999993</v>
      </c>
      <c r="I20" s="19">
        <v>9488.84</v>
      </c>
      <c r="J20" s="5">
        <v>8626.2199999999993</v>
      </c>
      <c r="K20" s="12">
        <v>69009.759999999995</v>
      </c>
    </row>
    <row r="21" spans="1:11" ht="409.6" thickBot="1" x14ac:dyDescent="0.3">
      <c r="A21" s="29">
        <v>24</v>
      </c>
      <c r="B21" s="27" t="s">
        <v>69</v>
      </c>
      <c r="C21" s="27" t="s">
        <v>70</v>
      </c>
      <c r="D21" s="9" t="s">
        <v>11</v>
      </c>
      <c r="E21" s="13" t="s">
        <v>9</v>
      </c>
      <c r="F21" s="40">
        <v>2</v>
      </c>
      <c r="G21" s="18">
        <v>8043.1</v>
      </c>
      <c r="H21" s="19">
        <v>8936.7800000000007</v>
      </c>
      <c r="I21" s="19">
        <v>9830.4599999999991</v>
      </c>
      <c r="J21" s="5">
        <v>8936.7800000000007</v>
      </c>
      <c r="K21" s="12">
        <v>17873.560000000001</v>
      </c>
    </row>
    <row r="22" spans="1:11" ht="409.6" thickBot="1" x14ac:dyDescent="0.3">
      <c r="A22" s="29">
        <v>25</v>
      </c>
      <c r="B22" s="27" t="s">
        <v>71</v>
      </c>
      <c r="C22" s="27" t="s">
        <v>72</v>
      </c>
      <c r="D22" s="9" t="s">
        <v>11</v>
      </c>
      <c r="E22" s="13" t="s">
        <v>9</v>
      </c>
      <c r="F22" s="40">
        <v>2</v>
      </c>
      <c r="G22" s="18">
        <v>9166.8700000000008</v>
      </c>
      <c r="H22" s="19">
        <v>10185.41</v>
      </c>
      <c r="I22" s="19">
        <v>11203.95</v>
      </c>
      <c r="J22" s="5">
        <v>10185.41</v>
      </c>
      <c r="K22" s="12">
        <v>20370.82</v>
      </c>
    </row>
    <row r="23" spans="1:11" ht="409.6" thickBot="1" x14ac:dyDescent="0.3">
      <c r="A23" s="29">
        <v>26</v>
      </c>
      <c r="B23" s="27" t="s">
        <v>73</v>
      </c>
      <c r="C23" s="27" t="s">
        <v>75</v>
      </c>
      <c r="D23" s="9" t="s">
        <v>11</v>
      </c>
      <c r="E23" s="13" t="s">
        <v>9</v>
      </c>
      <c r="F23" s="40">
        <v>2</v>
      </c>
      <c r="G23" s="18">
        <v>9166.8700000000008</v>
      </c>
      <c r="H23" s="19">
        <v>10185.41</v>
      </c>
      <c r="I23" s="19">
        <v>11203.95</v>
      </c>
      <c r="J23" s="5">
        <v>10185.41</v>
      </c>
      <c r="K23" s="12">
        <v>20370.82</v>
      </c>
    </row>
    <row r="24" spans="1:11" ht="409.6" thickBot="1" x14ac:dyDescent="0.3">
      <c r="A24" s="29">
        <v>27</v>
      </c>
      <c r="B24" s="27" t="s">
        <v>76</v>
      </c>
      <c r="C24" s="27" t="s">
        <v>78</v>
      </c>
      <c r="D24" s="9" t="s">
        <v>11</v>
      </c>
      <c r="E24" s="13" t="s">
        <v>9</v>
      </c>
      <c r="F24" s="40">
        <v>2</v>
      </c>
      <c r="G24" s="18">
        <v>9166.8700000000008</v>
      </c>
      <c r="H24" s="19">
        <v>10185.41</v>
      </c>
      <c r="I24" s="19">
        <v>11203.95</v>
      </c>
      <c r="J24" s="5">
        <v>10185.41</v>
      </c>
      <c r="K24" s="12">
        <v>20370.82</v>
      </c>
    </row>
    <row r="25" spans="1:11" ht="294" thickBot="1" x14ac:dyDescent="0.3">
      <c r="A25" s="29">
        <v>28</v>
      </c>
      <c r="B25" s="27" t="s">
        <v>80</v>
      </c>
      <c r="C25" s="27" t="s">
        <v>86</v>
      </c>
      <c r="D25" s="9" t="s">
        <v>11</v>
      </c>
      <c r="E25" s="13" t="s">
        <v>9</v>
      </c>
      <c r="F25" s="40">
        <v>2</v>
      </c>
      <c r="G25" s="18">
        <v>1992.6</v>
      </c>
      <c r="H25" s="19">
        <v>2214</v>
      </c>
      <c r="I25" s="19">
        <v>2435.4</v>
      </c>
      <c r="J25" s="5">
        <v>2214</v>
      </c>
      <c r="K25" s="12">
        <v>4428</v>
      </c>
    </row>
    <row r="26" spans="1:11" ht="294" thickBot="1" x14ac:dyDescent="0.3">
      <c r="A26" s="29">
        <v>29</v>
      </c>
      <c r="B26" s="27" t="s">
        <v>81</v>
      </c>
      <c r="C26" s="27" t="s">
        <v>87</v>
      </c>
      <c r="D26" s="9" t="s">
        <v>11</v>
      </c>
      <c r="E26" s="13" t="s">
        <v>9</v>
      </c>
      <c r="F26" s="40">
        <v>2</v>
      </c>
      <c r="G26" s="18">
        <v>1992.6</v>
      </c>
      <c r="H26" s="19">
        <v>2214</v>
      </c>
      <c r="I26" s="19">
        <v>2435.4</v>
      </c>
      <c r="J26" s="5">
        <v>2214</v>
      </c>
      <c r="K26" s="12">
        <v>4428</v>
      </c>
    </row>
    <row r="27" spans="1:11" ht="153.75" thickBot="1" x14ac:dyDescent="0.3">
      <c r="A27" s="29">
        <v>30</v>
      </c>
      <c r="B27" s="27" t="s">
        <v>82</v>
      </c>
      <c r="C27" s="27" t="s">
        <v>83</v>
      </c>
      <c r="D27" s="9" t="s">
        <v>11</v>
      </c>
      <c r="E27" s="13" t="s">
        <v>9</v>
      </c>
      <c r="F27" s="40">
        <v>1</v>
      </c>
      <c r="G27" s="18">
        <v>5964.8</v>
      </c>
      <c r="H27" s="19">
        <v>6327.56</v>
      </c>
      <c r="I27" s="19">
        <v>6960.32</v>
      </c>
      <c r="J27" s="5">
        <v>6417.56</v>
      </c>
      <c r="K27" s="12">
        <v>6417.56</v>
      </c>
    </row>
    <row r="28" spans="1:11" ht="153.75" thickBot="1" x14ac:dyDescent="0.3">
      <c r="A28" s="29">
        <v>31</v>
      </c>
      <c r="B28" s="27" t="s">
        <v>82</v>
      </c>
      <c r="C28" s="27" t="s">
        <v>84</v>
      </c>
      <c r="D28" s="9" t="s">
        <v>11</v>
      </c>
      <c r="E28" s="13" t="s">
        <v>9</v>
      </c>
      <c r="F28" s="40">
        <v>1</v>
      </c>
      <c r="G28" s="18">
        <v>5964.8</v>
      </c>
      <c r="H28" s="19">
        <v>6327.56</v>
      </c>
      <c r="I28" s="19">
        <v>6960.32</v>
      </c>
      <c r="J28" s="5">
        <v>6417.56</v>
      </c>
      <c r="K28" s="12">
        <v>6417.56</v>
      </c>
    </row>
    <row r="29" spans="1:11" ht="153.75" thickBot="1" x14ac:dyDescent="0.3">
      <c r="A29" s="29">
        <v>32</v>
      </c>
      <c r="B29" s="27" t="s">
        <v>82</v>
      </c>
      <c r="C29" s="27" t="s">
        <v>85</v>
      </c>
      <c r="D29" s="9" t="s">
        <v>11</v>
      </c>
      <c r="E29" s="13" t="s">
        <v>9</v>
      </c>
      <c r="F29" s="40">
        <v>1</v>
      </c>
      <c r="G29" s="18">
        <v>5964.8</v>
      </c>
      <c r="H29" s="19">
        <v>6327.56</v>
      </c>
      <c r="I29" s="19">
        <v>6960.32</v>
      </c>
      <c r="J29" s="5">
        <v>6417.56</v>
      </c>
      <c r="K29" s="12">
        <v>6417.56</v>
      </c>
    </row>
    <row r="30" spans="1:11" ht="153.75" thickBot="1" x14ac:dyDescent="0.3">
      <c r="A30" s="29">
        <v>33</v>
      </c>
      <c r="B30" s="27" t="s">
        <v>82</v>
      </c>
      <c r="C30" s="27" t="s">
        <v>85</v>
      </c>
      <c r="D30" s="9" t="s">
        <v>11</v>
      </c>
      <c r="E30" s="13" t="s">
        <v>9</v>
      </c>
      <c r="F30" s="40">
        <v>1</v>
      </c>
      <c r="G30" s="18">
        <v>5964.8</v>
      </c>
      <c r="H30" s="19">
        <v>6327.56</v>
      </c>
      <c r="I30" s="19">
        <v>6960.32</v>
      </c>
      <c r="J30" s="5">
        <v>6417.56</v>
      </c>
      <c r="K30" s="12">
        <v>6417.56</v>
      </c>
    </row>
    <row r="31" spans="1:11" ht="357.75" thickBot="1" x14ac:dyDescent="0.3">
      <c r="A31" s="29">
        <v>34</v>
      </c>
      <c r="B31" s="27" t="s">
        <v>88</v>
      </c>
      <c r="C31" s="27" t="s">
        <v>89</v>
      </c>
      <c r="D31" s="9" t="s">
        <v>11</v>
      </c>
      <c r="E31" s="13" t="s">
        <v>9</v>
      </c>
      <c r="F31" s="40">
        <v>4</v>
      </c>
      <c r="G31" s="18">
        <v>11262.24</v>
      </c>
      <c r="H31" s="19">
        <v>12513.6</v>
      </c>
      <c r="I31" s="19">
        <v>13764.96</v>
      </c>
      <c r="J31" s="5">
        <v>12513.6</v>
      </c>
      <c r="K31" s="12">
        <v>50054.400000000001</v>
      </c>
    </row>
    <row r="32" spans="1:11" ht="357.75" thickBot="1" x14ac:dyDescent="0.3">
      <c r="A32" s="29">
        <v>35</v>
      </c>
      <c r="B32" s="27" t="s">
        <v>90</v>
      </c>
      <c r="C32" s="27" t="s">
        <v>91</v>
      </c>
      <c r="D32" s="9" t="s">
        <v>11</v>
      </c>
      <c r="E32" s="13" t="s">
        <v>9</v>
      </c>
      <c r="F32" s="40">
        <v>4</v>
      </c>
      <c r="G32" s="18">
        <v>11262.24</v>
      </c>
      <c r="H32" s="19">
        <v>12513.6</v>
      </c>
      <c r="I32" s="19">
        <v>13764.96</v>
      </c>
      <c r="J32" s="5">
        <v>12513.6</v>
      </c>
      <c r="K32" s="12">
        <v>50054.400000000001</v>
      </c>
    </row>
    <row r="33" spans="1:11" ht="357.75" thickBot="1" x14ac:dyDescent="0.3">
      <c r="A33" s="29">
        <v>36</v>
      </c>
      <c r="B33" s="27" t="s">
        <v>92</v>
      </c>
      <c r="C33" s="27" t="s">
        <v>93</v>
      </c>
      <c r="D33" s="9" t="s">
        <v>11</v>
      </c>
      <c r="E33" s="13" t="s">
        <v>9</v>
      </c>
      <c r="F33" s="40">
        <v>4</v>
      </c>
      <c r="G33" s="18">
        <v>11262.24</v>
      </c>
      <c r="H33" s="19">
        <v>12513.6</v>
      </c>
      <c r="I33" s="19">
        <v>13764.96</v>
      </c>
      <c r="J33" s="5">
        <v>12513.6</v>
      </c>
      <c r="K33" s="12">
        <v>50054.400000000001</v>
      </c>
    </row>
    <row r="34" spans="1:11" ht="370.5" thickBot="1" x14ac:dyDescent="0.3">
      <c r="A34" s="29">
        <v>37</v>
      </c>
      <c r="B34" s="27" t="s">
        <v>94</v>
      </c>
      <c r="C34" s="27" t="s">
        <v>95</v>
      </c>
      <c r="D34" s="9" t="s">
        <v>11</v>
      </c>
      <c r="E34" s="13" t="s">
        <v>9</v>
      </c>
      <c r="F34" s="40">
        <v>4</v>
      </c>
      <c r="G34" s="18">
        <v>11262.24</v>
      </c>
      <c r="H34" s="19">
        <v>12513.6</v>
      </c>
      <c r="I34" s="19">
        <v>13764.96</v>
      </c>
      <c r="J34" s="5">
        <v>12513.6</v>
      </c>
      <c r="K34" s="12">
        <v>50054.400000000001</v>
      </c>
    </row>
    <row r="35" spans="1:11" ht="128.25" thickBot="1" x14ac:dyDescent="0.3">
      <c r="A35" s="29">
        <v>38</v>
      </c>
      <c r="B35" s="27" t="s">
        <v>96</v>
      </c>
      <c r="C35" s="27" t="s">
        <v>97</v>
      </c>
      <c r="D35" s="9" t="s">
        <v>11</v>
      </c>
      <c r="E35" s="13" t="s">
        <v>9</v>
      </c>
      <c r="F35" s="40">
        <v>4</v>
      </c>
      <c r="G35" s="18">
        <v>5814.16</v>
      </c>
      <c r="H35" s="19">
        <v>6460.18</v>
      </c>
      <c r="I35" s="19">
        <v>7106.2</v>
      </c>
      <c r="J35" s="5">
        <v>6460.18</v>
      </c>
      <c r="K35" s="12">
        <v>25840.720000000001</v>
      </c>
    </row>
    <row r="36" spans="1:11" ht="408.75" thickBot="1" x14ac:dyDescent="0.3">
      <c r="A36" s="29">
        <v>39</v>
      </c>
      <c r="B36" s="27" t="s">
        <v>98</v>
      </c>
      <c r="C36" s="27" t="s">
        <v>100</v>
      </c>
      <c r="D36" s="9" t="s">
        <v>11</v>
      </c>
      <c r="E36" s="13" t="s">
        <v>99</v>
      </c>
      <c r="F36" s="40">
        <v>1</v>
      </c>
      <c r="G36" s="18">
        <v>875.08</v>
      </c>
      <c r="H36" s="19">
        <v>972.29</v>
      </c>
      <c r="I36" s="19">
        <v>1069.52</v>
      </c>
      <c r="J36" s="5">
        <v>972.3</v>
      </c>
      <c r="K36" s="12">
        <v>972.3</v>
      </c>
    </row>
    <row r="37" spans="1:11" ht="357.75" thickBot="1" x14ac:dyDescent="0.3">
      <c r="A37" s="29">
        <v>40</v>
      </c>
      <c r="B37" s="27" t="s">
        <v>98</v>
      </c>
      <c r="C37" s="27" t="s">
        <v>101</v>
      </c>
      <c r="D37" s="9" t="s">
        <v>11</v>
      </c>
      <c r="E37" s="13" t="s">
        <v>9</v>
      </c>
      <c r="F37" s="40">
        <v>1</v>
      </c>
      <c r="G37" s="18">
        <v>202.18</v>
      </c>
      <c r="H37" s="19">
        <v>224.64</v>
      </c>
      <c r="I37" s="19">
        <v>247.1</v>
      </c>
      <c r="J37" s="5">
        <v>224.64</v>
      </c>
      <c r="K37" s="12">
        <v>224.64</v>
      </c>
    </row>
    <row r="38" spans="1:11" ht="357.75" thickBot="1" x14ac:dyDescent="0.3">
      <c r="A38" s="29">
        <v>41</v>
      </c>
      <c r="B38" s="27" t="s">
        <v>98</v>
      </c>
      <c r="C38" s="27" t="s">
        <v>102</v>
      </c>
      <c r="D38" s="9" t="s">
        <v>11</v>
      </c>
      <c r="E38" s="13" t="s">
        <v>9</v>
      </c>
      <c r="F38" s="40">
        <v>1</v>
      </c>
      <c r="G38" s="18">
        <v>202.18</v>
      </c>
      <c r="H38" s="19">
        <v>224.64</v>
      </c>
      <c r="I38" s="19">
        <v>247.1</v>
      </c>
      <c r="J38" s="5">
        <v>224.64</v>
      </c>
      <c r="K38" s="12">
        <v>224.64</v>
      </c>
    </row>
    <row r="39" spans="1:11" ht="370.5" thickBot="1" x14ac:dyDescent="0.3">
      <c r="A39" s="29">
        <v>42</v>
      </c>
      <c r="B39" s="27" t="s">
        <v>98</v>
      </c>
      <c r="C39" s="27" t="s">
        <v>103</v>
      </c>
      <c r="D39" s="9" t="s">
        <v>11</v>
      </c>
      <c r="E39" s="13" t="s">
        <v>9</v>
      </c>
      <c r="F39" s="40">
        <v>2</v>
      </c>
      <c r="G39" s="18">
        <v>202.18</v>
      </c>
      <c r="H39" s="19">
        <v>224.64</v>
      </c>
      <c r="I39" s="19">
        <v>247.1</v>
      </c>
      <c r="J39" s="5">
        <v>224.64</v>
      </c>
      <c r="K39" s="12">
        <v>449.28</v>
      </c>
    </row>
    <row r="40" spans="1:11" ht="357.75" thickBot="1" x14ac:dyDescent="0.3">
      <c r="A40" s="29">
        <v>43</v>
      </c>
      <c r="B40" s="27" t="s">
        <v>98</v>
      </c>
      <c r="C40" s="27" t="s">
        <v>104</v>
      </c>
      <c r="D40" s="9" t="s">
        <v>11</v>
      </c>
      <c r="E40" s="13" t="s">
        <v>9</v>
      </c>
      <c r="F40" s="40">
        <v>2</v>
      </c>
      <c r="G40" s="18">
        <v>202.18</v>
      </c>
      <c r="H40" s="19">
        <v>224.64</v>
      </c>
      <c r="I40" s="19">
        <v>247.1</v>
      </c>
      <c r="J40" s="5">
        <v>224.64</v>
      </c>
      <c r="K40" s="12">
        <v>449.28</v>
      </c>
    </row>
    <row r="41" spans="1:11" ht="370.5" thickBot="1" x14ac:dyDescent="0.3">
      <c r="A41" s="29">
        <v>44</v>
      </c>
      <c r="B41" s="27" t="s">
        <v>98</v>
      </c>
      <c r="C41" s="27" t="s">
        <v>105</v>
      </c>
      <c r="D41" s="9" t="s">
        <v>11</v>
      </c>
      <c r="E41" s="13" t="s">
        <v>9</v>
      </c>
      <c r="F41" s="40">
        <v>1</v>
      </c>
      <c r="G41" s="18">
        <v>202.18</v>
      </c>
      <c r="H41" s="19">
        <v>224.64</v>
      </c>
      <c r="I41" s="19">
        <v>247.1</v>
      </c>
      <c r="J41" s="5">
        <v>224.64</v>
      </c>
      <c r="K41" s="12">
        <v>224.64</v>
      </c>
    </row>
    <row r="42" spans="1:11" ht="383.25" thickBot="1" x14ac:dyDescent="0.3">
      <c r="A42" s="29">
        <v>45</v>
      </c>
      <c r="B42" s="27" t="s">
        <v>98</v>
      </c>
      <c r="C42" s="27" t="s">
        <v>106</v>
      </c>
      <c r="D42" s="9" t="s">
        <v>11</v>
      </c>
      <c r="E42" s="13" t="s">
        <v>9</v>
      </c>
      <c r="F42" s="40">
        <v>1</v>
      </c>
      <c r="G42" s="18">
        <v>202.18</v>
      </c>
      <c r="H42" s="19">
        <v>224.64</v>
      </c>
      <c r="I42" s="19">
        <v>247.1</v>
      </c>
      <c r="J42" s="5">
        <v>224.64</v>
      </c>
      <c r="K42" s="12">
        <v>224.64</v>
      </c>
    </row>
    <row r="43" spans="1:11" x14ac:dyDescent="0.25">
      <c r="A43" s="42"/>
      <c r="B43" s="28"/>
      <c r="C43" s="28"/>
      <c r="D43" s="28"/>
      <c r="E43" s="28"/>
      <c r="F43" s="44"/>
      <c r="G43" s="20"/>
      <c r="H43" s="20"/>
      <c r="I43" s="20"/>
      <c r="J43" s="28"/>
      <c r="K43" s="15">
        <v>927261.06000000029</v>
      </c>
    </row>
    <row r="44" spans="1:11" x14ac:dyDescent="0.25">
      <c r="K44"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K7" sqref="K7"/>
    </sheetView>
  </sheetViews>
  <sheetFormatPr defaultRowHeight="15" x14ac:dyDescent="0.25"/>
  <cols>
    <col min="3" max="3" width="36.5703125" customWidth="1"/>
    <col min="11" max="11" width="9.42578125" bestFit="1" customWidth="1"/>
  </cols>
  <sheetData>
    <row r="1" spans="1:11" ht="115.5" thickBot="1" x14ac:dyDescent="0.3">
      <c r="A1" s="31" t="s">
        <v>0</v>
      </c>
      <c r="B1" s="31" t="s">
        <v>1</v>
      </c>
      <c r="C1" s="31" t="s">
        <v>2</v>
      </c>
      <c r="D1" s="37" t="s">
        <v>3</v>
      </c>
      <c r="E1" s="39" t="s">
        <v>10</v>
      </c>
      <c r="F1" s="45" t="s">
        <v>4</v>
      </c>
      <c r="G1" s="32" t="s">
        <v>5</v>
      </c>
      <c r="H1" s="32"/>
      <c r="I1" s="32"/>
      <c r="J1" s="2"/>
      <c r="K1" s="11"/>
    </row>
    <row r="2" spans="1:11" ht="77.25" thickBot="1" x14ac:dyDescent="0.3">
      <c r="A2" s="34"/>
      <c r="B2" s="36" t="s">
        <v>57</v>
      </c>
      <c r="C2" s="34" t="s">
        <v>21</v>
      </c>
      <c r="D2" s="8" t="s">
        <v>7</v>
      </c>
      <c r="E2" s="4" t="s">
        <v>9</v>
      </c>
      <c r="F2" s="41">
        <v>6</v>
      </c>
      <c r="G2" s="17">
        <v>2358.7199999999998</v>
      </c>
      <c r="H2" s="17">
        <v>2620.8000000000002</v>
      </c>
      <c r="I2" s="17">
        <v>2882.88</v>
      </c>
      <c r="J2" s="5">
        <v>2620.8000000000002</v>
      </c>
      <c r="K2" s="12">
        <v>15724.8</v>
      </c>
    </row>
    <row r="3" spans="1:11" ht="102.75" thickBot="1" x14ac:dyDescent="0.3">
      <c r="A3" s="1">
        <v>2</v>
      </c>
      <c r="B3" s="7" t="s">
        <v>22</v>
      </c>
      <c r="C3" s="7" t="s">
        <v>24</v>
      </c>
      <c r="D3" s="8" t="s">
        <v>7</v>
      </c>
      <c r="E3" s="4" t="s">
        <v>9</v>
      </c>
      <c r="F3" s="40">
        <v>4</v>
      </c>
      <c r="G3" s="17">
        <v>6206.32</v>
      </c>
      <c r="H3" s="17">
        <v>6895.91</v>
      </c>
      <c r="I3" s="17">
        <v>7585.5</v>
      </c>
      <c r="J3" s="5">
        <v>6895.91</v>
      </c>
      <c r="K3" s="12">
        <v>27583.64</v>
      </c>
    </row>
    <row r="4" spans="1:11" ht="102.75" thickBot="1" x14ac:dyDescent="0.3">
      <c r="A4" s="29">
        <v>3</v>
      </c>
      <c r="B4" s="27" t="s">
        <v>22</v>
      </c>
      <c r="C4" s="27" t="s">
        <v>25</v>
      </c>
      <c r="D4" s="9" t="s">
        <v>7</v>
      </c>
      <c r="E4" s="13" t="s">
        <v>9</v>
      </c>
      <c r="F4" s="40">
        <v>4</v>
      </c>
      <c r="G4" s="18">
        <v>5675.82</v>
      </c>
      <c r="H4" s="19">
        <v>6306.47</v>
      </c>
      <c r="I4" s="19">
        <v>6937.12</v>
      </c>
      <c r="J4" s="5">
        <v>6306.47</v>
      </c>
      <c r="K4" s="12">
        <v>25225.88</v>
      </c>
    </row>
    <row r="5" spans="1:11" ht="115.5" thickBot="1" x14ac:dyDescent="0.3">
      <c r="A5" s="29">
        <v>4</v>
      </c>
      <c r="B5" s="27" t="s">
        <v>22</v>
      </c>
      <c r="C5" s="27" t="s">
        <v>26</v>
      </c>
      <c r="D5" s="9" t="s">
        <v>7</v>
      </c>
      <c r="E5" s="13" t="s">
        <v>9</v>
      </c>
      <c r="F5" s="40">
        <v>3</v>
      </c>
      <c r="G5" s="18">
        <v>5675.82</v>
      </c>
      <c r="H5" s="19">
        <v>6306.47</v>
      </c>
      <c r="I5" s="19">
        <v>6937.12</v>
      </c>
      <c r="J5" s="5">
        <v>6306.47</v>
      </c>
      <c r="K5" s="12">
        <v>18919.41</v>
      </c>
    </row>
    <row r="6" spans="1:11" ht="115.5" thickBot="1" x14ac:dyDescent="0.3">
      <c r="A6" s="29">
        <v>5</v>
      </c>
      <c r="B6" s="27" t="s">
        <v>22</v>
      </c>
      <c r="C6" s="27" t="s">
        <v>27</v>
      </c>
      <c r="D6" s="9" t="s">
        <v>7</v>
      </c>
      <c r="E6" s="13" t="s">
        <v>9</v>
      </c>
      <c r="F6" s="40">
        <v>4</v>
      </c>
      <c r="G6" s="18">
        <v>5675.82</v>
      </c>
      <c r="H6" s="19">
        <v>6306.47</v>
      </c>
      <c r="I6" s="19">
        <v>6937.12</v>
      </c>
      <c r="J6" s="5">
        <v>6306.47</v>
      </c>
      <c r="K6" s="12">
        <v>25225.88</v>
      </c>
    </row>
    <row r="7" spans="1:11" x14ac:dyDescent="0.25">
      <c r="A7" s="42"/>
      <c r="B7" s="28"/>
      <c r="C7" s="28"/>
      <c r="D7" s="28"/>
      <c r="E7" s="28"/>
      <c r="F7" s="44"/>
      <c r="G7" s="20"/>
      <c r="H7" s="20"/>
      <c r="I7" s="20"/>
      <c r="J7" s="28"/>
      <c r="K7" s="46">
        <v>112679.61000000002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C3" sqref="C3"/>
    </sheetView>
  </sheetViews>
  <sheetFormatPr defaultRowHeight="15" x14ac:dyDescent="0.25"/>
  <cols>
    <col min="3" max="3" width="37" customWidth="1"/>
  </cols>
  <sheetData>
    <row r="1" spans="1:11" ht="115.5" thickBot="1" x14ac:dyDescent="0.3">
      <c r="A1" s="31" t="s">
        <v>0</v>
      </c>
      <c r="B1" s="31" t="s">
        <v>1</v>
      </c>
      <c r="C1" s="31" t="s">
        <v>2</v>
      </c>
      <c r="D1" s="37" t="s">
        <v>3</v>
      </c>
      <c r="E1" s="39" t="s">
        <v>10</v>
      </c>
      <c r="F1" s="45" t="s">
        <v>4</v>
      </c>
      <c r="G1" s="32" t="s">
        <v>5</v>
      </c>
      <c r="H1" s="32"/>
      <c r="I1" s="32"/>
      <c r="J1" s="2"/>
      <c r="K1" s="11"/>
    </row>
    <row r="2" spans="1:11" ht="102.75" thickBot="1" x14ac:dyDescent="0.3">
      <c r="A2" s="29">
        <v>8</v>
      </c>
      <c r="B2" s="30" t="s">
        <v>61</v>
      </c>
      <c r="C2" s="29" t="s">
        <v>64</v>
      </c>
      <c r="D2" s="10" t="s">
        <v>8</v>
      </c>
      <c r="E2" s="14" t="s">
        <v>9</v>
      </c>
      <c r="F2" s="40">
        <v>1</v>
      </c>
      <c r="G2" s="18">
        <v>6519.24</v>
      </c>
      <c r="H2" s="19">
        <v>7243.6</v>
      </c>
      <c r="I2" s="19">
        <v>7967.96</v>
      </c>
      <c r="J2" s="5">
        <v>7243.6</v>
      </c>
      <c r="K2" s="12">
        <v>7243.6</v>
      </c>
    </row>
    <row r="3" spans="1:11" ht="77.25" thickBot="1" x14ac:dyDescent="0.3">
      <c r="A3" s="29">
        <v>20</v>
      </c>
      <c r="B3" s="27" t="s">
        <v>54</v>
      </c>
      <c r="C3" s="21" t="s">
        <v>55</v>
      </c>
      <c r="D3" s="9" t="s">
        <v>8</v>
      </c>
      <c r="E3" s="13" t="s">
        <v>9</v>
      </c>
      <c r="F3" s="40">
        <v>3</v>
      </c>
      <c r="G3" s="18">
        <v>531.36</v>
      </c>
      <c r="H3" s="19">
        <v>590.4</v>
      </c>
      <c r="I3" s="19">
        <v>649.44000000000005</v>
      </c>
      <c r="J3" s="5">
        <v>590.4</v>
      </c>
      <c r="K3" s="12">
        <v>1771.1999999999998</v>
      </c>
    </row>
    <row r="4" spans="1:11" ht="128.25" thickBot="1" x14ac:dyDescent="0.3">
      <c r="A4" s="29">
        <v>24</v>
      </c>
      <c r="B4" s="27" t="s">
        <v>69</v>
      </c>
      <c r="C4" s="27" t="s">
        <v>70</v>
      </c>
      <c r="D4" s="9" t="s">
        <v>8</v>
      </c>
      <c r="E4" s="13" t="s">
        <v>9</v>
      </c>
      <c r="F4" s="40">
        <v>3</v>
      </c>
      <c r="G4" s="18">
        <v>8043.1</v>
      </c>
      <c r="H4" s="19">
        <v>8936.7800000000007</v>
      </c>
      <c r="I4" s="19">
        <v>9830.4599999999991</v>
      </c>
      <c r="J4" s="5">
        <v>8936.7800000000007</v>
      </c>
      <c r="K4" s="12">
        <v>26810.34</v>
      </c>
    </row>
    <row r="5" spans="1:11" ht="128.25" thickBot="1" x14ac:dyDescent="0.3">
      <c r="A5" s="29">
        <v>25</v>
      </c>
      <c r="B5" s="27" t="s">
        <v>71</v>
      </c>
      <c r="C5" s="27" t="s">
        <v>74</v>
      </c>
      <c r="D5" s="9" t="s">
        <v>8</v>
      </c>
      <c r="E5" s="13" t="s">
        <v>9</v>
      </c>
      <c r="F5" s="40">
        <v>2</v>
      </c>
      <c r="G5" s="18">
        <v>9166.8700000000008</v>
      </c>
      <c r="H5" s="19">
        <v>10185.41</v>
      </c>
      <c r="I5" s="19">
        <v>11203.95</v>
      </c>
      <c r="J5" s="5">
        <v>10185.41</v>
      </c>
      <c r="K5" s="12">
        <v>20370.82</v>
      </c>
    </row>
    <row r="6" spans="1:11" ht="128.25" thickBot="1" x14ac:dyDescent="0.3">
      <c r="A6" s="29">
        <v>26</v>
      </c>
      <c r="B6" s="27" t="s">
        <v>73</v>
      </c>
      <c r="C6" s="27" t="s">
        <v>79</v>
      </c>
      <c r="D6" s="9" t="s">
        <v>8</v>
      </c>
      <c r="E6" s="13" t="s">
        <v>9</v>
      </c>
      <c r="F6" s="40">
        <v>2</v>
      </c>
      <c r="G6" s="18">
        <v>9166.8700000000008</v>
      </c>
      <c r="H6" s="19">
        <v>10185.41</v>
      </c>
      <c r="I6" s="19">
        <v>11203.95</v>
      </c>
      <c r="J6" s="5">
        <v>10185.41</v>
      </c>
      <c r="K6" s="12">
        <v>20370.82</v>
      </c>
    </row>
    <row r="7" spans="1:11" ht="128.25" thickBot="1" x14ac:dyDescent="0.3">
      <c r="A7" s="29">
        <v>27</v>
      </c>
      <c r="B7" s="27" t="s">
        <v>76</v>
      </c>
      <c r="C7" s="27" t="s">
        <v>77</v>
      </c>
      <c r="D7" s="9" t="s">
        <v>8</v>
      </c>
      <c r="E7" s="13" t="s">
        <v>9</v>
      </c>
      <c r="F7" s="40">
        <v>2</v>
      </c>
      <c r="G7" s="18">
        <v>9166.8700000000008</v>
      </c>
      <c r="H7" s="19">
        <v>10185.41</v>
      </c>
      <c r="I7" s="19">
        <v>11203.95</v>
      </c>
      <c r="J7" s="5">
        <v>10185.41</v>
      </c>
      <c r="K7" s="12">
        <v>20370.82</v>
      </c>
    </row>
    <row r="8" spans="1:11" x14ac:dyDescent="0.25">
      <c r="A8" s="42"/>
      <c r="B8" s="28"/>
      <c r="C8" s="28"/>
      <c r="D8" s="28"/>
      <c r="E8" s="28"/>
      <c r="F8" s="44"/>
      <c r="G8" s="20"/>
      <c r="H8" s="20"/>
      <c r="I8" s="20"/>
      <c r="J8" s="28"/>
      <c r="K8" s="46">
        <v>96937.600000000006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B10" sqref="B10"/>
    </sheetView>
  </sheetViews>
  <sheetFormatPr defaultRowHeight="15" x14ac:dyDescent="0.25"/>
  <cols>
    <col min="3" max="3" width="36.7109375" customWidth="1"/>
    <col min="11" max="11" width="9.42578125" bestFit="1" customWidth="1"/>
  </cols>
  <sheetData>
    <row r="1" spans="1:11" ht="115.5" thickBot="1" x14ac:dyDescent="0.3">
      <c r="A1" s="31" t="s">
        <v>0</v>
      </c>
      <c r="B1" s="31" t="s">
        <v>1</v>
      </c>
      <c r="C1" s="31" t="s">
        <v>2</v>
      </c>
      <c r="D1" s="37" t="s">
        <v>3</v>
      </c>
      <c r="E1" s="39" t="s">
        <v>10</v>
      </c>
      <c r="F1" s="45" t="s">
        <v>4</v>
      </c>
      <c r="G1" s="32" t="s">
        <v>5</v>
      </c>
      <c r="H1" s="32"/>
      <c r="I1" s="32"/>
      <c r="J1" s="2"/>
      <c r="K1" s="11"/>
    </row>
    <row r="2" spans="1:11" ht="77.25" thickBot="1" x14ac:dyDescent="0.3">
      <c r="A2" s="29">
        <v>6</v>
      </c>
      <c r="B2" s="27" t="s">
        <v>58</v>
      </c>
      <c r="C2" s="27" t="s">
        <v>28</v>
      </c>
      <c r="D2" s="9" t="s">
        <v>37</v>
      </c>
      <c r="E2" s="13" t="s">
        <v>9</v>
      </c>
      <c r="F2" s="40">
        <v>8</v>
      </c>
      <c r="G2" s="18">
        <v>751.68</v>
      </c>
      <c r="H2" s="19">
        <v>835.2</v>
      </c>
      <c r="I2" s="19">
        <v>918.72</v>
      </c>
      <c r="J2" s="5">
        <v>835.2</v>
      </c>
      <c r="K2" s="12">
        <v>6681.6</v>
      </c>
    </row>
    <row r="3" spans="1:11" ht="77.25" thickBot="1" x14ac:dyDescent="0.3">
      <c r="A3" s="29">
        <v>7</v>
      </c>
      <c r="B3" s="30" t="s">
        <v>59</v>
      </c>
      <c r="C3" s="6" t="s">
        <v>23</v>
      </c>
      <c r="D3" s="9" t="s">
        <v>37</v>
      </c>
      <c r="E3" s="13" t="s">
        <v>9</v>
      </c>
      <c r="F3" s="40">
        <v>8</v>
      </c>
      <c r="G3" s="18">
        <v>1236.06</v>
      </c>
      <c r="H3" s="19">
        <v>1373.4</v>
      </c>
      <c r="I3" s="19">
        <v>1510.74</v>
      </c>
      <c r="J3" s="5">
        <v>1373.4</v>
      </c>
      <c r="K3" s="12">
        <v>10987.2</v>
      </c>
    </row>
    <row r="4" spans="1:11" ht="102.75" thickBot="1" x14ac:dyDescent="0.3">
      <c r="A4" s="29">
        <v>8</v>
      </c>
      <c r="B4" s="30" t="s">
        <v>61</v>
      </c>
      <c r="C4" s="29" t="s">
        <v>64</v>
      </c>
      <c r="D4" s="10" t="s">
        <v>37</v>
      </c>
      <c r="E4" s="14" t="s">
        <v>9</v>
      </c>
      <c r="F4" s="40">
        <v>8</v>
      </c>
      <c r="G4" s="18">
        <v>6519.24</v>
      </c>
      <c r="H4" s="19">
        <v>7243.6</v>
      </c>
      <c r="I4" s="19">
        <v>7967.96</v>
      </c>
      <c r="J4" s="5">
        <v>7243.6</v>
      </c>
      <c r="K4" s="12">
        <v>57948.800000000003</v>
      </c>
    </row>
    <row r="5" spans="1:11" ht="128.25" thickBot="1" x14ac:dyDescent="0.3">
      <c r="A5" s="29">
        <v>11</v>
      </c>
      <c r="B5" s="27" t="s">
        <v>52</v>
      </c>
      <c r="C5" s="27" t="s">
        <v>30</v>
      </c>
      <c r="D5" s="10" t="s">
        <v>37</v>
      </c>
      <c r="E5" s="14" t="s">
        <v>9</v>
      </c>
      <c r="F5" s="40">
        <v>8</v>
      </c>
      <c r="G5" s="18">
        <v>763.02</v>
      </c>
      <c r="H5" s="19">
        <v>847.8</v>
      </c>
      <c r="I5" s="19">
        <v>932.58</v>
      </c>
      <c r="J5" s="5">
        <v>847.8</v>
      </c>
      <c r="K5" s="12">
        <v>6782.4</v>
      </c>
    </row>
    <row r="6" spans="1:11" ht="77.25" thickBot="1" x14ac:dyDescent="0.3">
      <c r="A6" s="29">
        <v>12</v>
      </c>
      <c r="B6" s="27" t="s">
        <v>41</v>
      </c>
      <c r="C6" s="27" t="s">
        <v>31</v>
      </c>
      <c r="D6" s="9" t="s">
        <v>37</v>
      </c>
      <c r="E6" s="13" t="s">
        <v>9</v>
      </c>
      <c r="F6" s="40">
        <v>4</v>
      </c>
      <c r="G6" s="18">
        <v>1645.92</v>
      </c>
      <c r="H6" s="19">
        <v>1828.8</v>
      </c>
      <c r="I6" s="19">
        <v>2011.68</v>
      </c>
      <c r="J6" s="5">
        <v>1828.8</v>
      </c>
      <c r="K6" s="12">
        <v>7315.2</v>
      </c>
    </row>
    <row r="7" spans="1:11" ht="77.25" thickBot="1" x14ac:dyDescent="0.3">
      <c r="A7" s="29">
        <v>19</v>
      </c>
      <c r="B7" s="27" t="s">
        <v>45</v>
      </c>
      <c r="C7" s="21" t="s">
        <v>48</v>
      </c>
      <c r="D7" s="9" t="s">
        <v>37</v>
      </c>
      <c r="E7" s="13" t="s">
        <v>9</v>
      </c>
      <c r="F7" s="40">
        <v>8</v>
      </c>
      <c r="G7" s="18">
        <v>1671.84</v>
      </c>
      <c r="H7" s="19">
        <v>1857.6</v>
      </c>
      <c r="I7" s="19">
        <v>2043.36</v>
      </c>
      <c r="J7" s="5">
        <v>1857.6</v>
      </c>
      <c r="K7" s="12">
        <v>14860.8</v>
      </c>
    </row>
    <row r="8" spans="1:11" ht="128.25" thickBot="1" x14ac:dyDescent="0.3">
      <c r="A8" s="29">
        <v>24</v>
      </c>
      <c r="B8" s="27" t="s">
        <v>69</v>
      </c>
      <c r="C8" s="27" t="s">
        <v>70</v>
      </c>
      <c r="D8" s="9" t="s">
        <v>37</v>
      </c>
      <c r="E8" s="13" t="s">
        <v>9</v>
      </c>
      <c r="F8" s="40">
        <v>2</v>
      </c>
      <c r="G8" s="18">
        <v>8043.1</v>
      </c>
      <c r="H8" s="19">
        <v>8936.7800000000007</v>
      </c>
      <c r="I8" s="19">
        <v>9830.4599999999991</v>
      </c>
      <c r="J8" s="5">
        <v>8936.7800000000007</v>
      </c>
      <c r="K8" s="12">
        <v>17873.560000000001</v>
      </c>
    </row>
    <row r="9" spans="1:11" ht="128.25" thickBot="1" x14ac:dyDescent="0.3">
      <c r="A9" s="29">
        <v>25</v>
      </c>
      <c r="B9" s="27" t="s">
        <v>71</v>
      </c>
      <c r="C9" s="27" t="s">
        <v>72</v>
      </c>
      <c r="D9" s="9" t="s">
        <v>37</v>
      </c>
      <c r="E9" s="13" t="s">
        <v>9</v>
      </c>
      <c r="F9" s="40">
        <v>2</v>
      </c>
      <c r="G9" s="18">
        <v>9166.8700000000008</v>
      </c>
      <c r="H9" s="19">
        <v>10185.41</v>
      </c>
      <c r="I9" s="19">
        <v>11203.95</v>
      </c>
      <c r="J9" s="5">
        <v>10185.41</v>
      </c>
      <c r="K9" s="12">
        <v>20370.82</v>
      </c>
    </row>
    <row r="10" spans="1:11" ht="128.25" thickBot="1" x14ac:dyDescent="0.3">
      <c r="A10" s="29">
        <v>26</v>
      </c>
      <c r="B10" s="27" t="s">
        <v>73</v>
      </c>
      <c r="C10" s="27" t="s">
        <v>75</v>
      </c>
      <c r="D10" s="9" t="s">
        <v>37</v>
      </c>
      <c r="E10" s="13" t="s">
        <v>9</v>
      </c>
      <c r="F10" s="40">
        <v>2</v>
      </c>
      <c r="G10" s="18">
        <v>9166.8700000000008</v>
      </c>
      <c r="H10" s="19">
        <v>10185.41</v>
      </c>
      <c r="I10" s="19">
        <v>11203.95</v>
      </c>
      <c r="J10" s="5">
        <v>10185.41</v>
      </c>
      <c r="K10" s="12">
        <v>20370.82</v>
      </c>
    </row>
    <row r="11" spans="1:11" ht="128.25" thickBot="1" x14ac:dyDescent="0.3">
      <c r="A11" s="29">
        <v>27</v>
      </c>
      <c r="B11" s="27" t="s">
        <v>76</v>
      </c>
      <c r="C11" s="27" t="s">
        <v>78</v>
      </c>
      <c r="D11" s="9" t="s">
        <v>37</v>
      </c>
      <c r="E11" s="13" t="s">
        <v>9</v>
      </c>
      <c r="F11" s="40">
        <v>2</v>
      </c>
      <c r="G11" s="18">
        <v>9166.8700000000008</v>
      </c>
      <c r="H11" s="19">
        <v>10185.41</v>
      </c>
      <c r="I11" s="19">
        <v>11203.95</v>
      </c>
      <c r="J11" s="5">
        <v>10185.41</v>
      </c>
      <c r="K11" s="12">
        <v>20370.82</v>
      </c>
    </row>
    <row r="12" spans="1:11" x14ac:dyDescent="0.25">
      <c r="A12" s="42"/>
      <c r="B12" s="28"/>
      <c r="C12" s="28"/>
      <c r="D12" s="28"/>
      <c r="E12" s="28"/>
      <c r="F12" s="44"/>
      <c r="G12" s="20"/>
      <c r="H12" s="20"/>
      <c r="I12" s="20"/>
      <c r="J12" s="28"/>
      <c r="K12" s="46">
        <v>183562.02000000002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M14" sqref="M14"/>
    </sheetView>
  </sheetViews>
  <sheetFormatPr defaultRowHeight="15" x14ac:dyDescent="0.25"/>
  <cols>
    <col min="3" max="3" width="36.85546875" customWidth="1"/>
  </cols>
  <sheetData>
    <row r="1" spans="1:11" ht="115.5" thickBot="1" x14ac:dyDescent="0.3">
      <c r="A1" s="31" t="s">
        <v>0</v>
      </c>
      <c r="B1" s="31" t="s">
        <v>1</v>
      </c>
      <c r="C1" s="31" t="s">
        <v>2</v>
      </c>
      <c r="D1" s="37" t="s">
        <v>3</v>
      </c>
      <c r="E1" s="39" t="s">
        <v>10</v>
      </c>
      <c r="F1" s="45" t="s">
        <v>4</v>
      </c>
      <c r="G1" s="32" t="s">
        <v>5</v>
      </c>
      <c r="H1" s="32"/>
      <c r="I1" s="32"/>
      <c r="J1" s="2"/>
      <c r="K1" s="11"/>
    </row>
    <row r="2" spans="1:11" ht="77.25" thickBot="1" x14ac:dyDescent="0.3">
      <c r="A2" s="29">
        <v>6</v>
      </c>
      <c r="B2" s="27" t="s">
        <v>58</v>
      </c>
      <c r="C2" s="27" t="s">
        <v>28</v>
      </c>
      <c r="D2" s="9" t="s">
        <v>17</v>
      </c>
      <c r="E2" s="13" t="s">
        <v>9</v>
      </c>
      <c r="F2" s="40">
        <v>3</v>
      </c>
      <c r="G2" s="18">
        <v>751.68</v>
      </c>
      <c r="H2" s="19">
        <v>835.2</v>
      </c>
      <c r="I2" s="19">
        <v>918.72</v>
      </c>
      <c r="J2" s="5">
        <v>835.2</v>
      </c>
      <c r="K2" s="12">
        <v>2505.6</v>
      </c>
    </row>
    <row r="3" spans="1:11" ht="128.25" thickBot="1" x14ac:dyDescent="0.3">
      <c r="A3" s="29">
        <v>11</v>
      </c>
      <c r="B3" s="27" t="s">
        <v>52</v>
      </c>
      <c r="C3" s="27" t="s">
        <v>30</v>
      </c>
      <c r="D3" s="10" t="s">
        <v>17</v>
      </c>
      <c r="E3" s="14" t="s">
        <v>9</v>
      </c>
      <c r="F3" s="40">
        <v>3</v>
      </c>
      <c r="G3" s="18">
        <v>763.02</v>
      </c>
      <c r="H3" s="19">
        <v>847.8</v>
      </c>
      <c r="I3" s="19">
        <v>932.58</v>
      </c>
      <c r="J3" s="5">
        <v>847.8</v>
      </c>
      <c r="K3" s="12">
        <v>2543.4</v>
      </c>
    </row>
    <row r="4" spans="1:11" x14ac:dyDescent="0.25">
      <c r="A4" s="42"/>
      <c r="B4" s="28"/>
      <c r="C4" s="28"/>
      <c r="D4" s="28"/>
      <c r="E4" s="28"/>
      <c r="F4" s="44"/>
      <c r="G4" s="20"/>
      <c r="H4" s="20"/>
      <c r="I4" s="20"/>
      <c r="J4" s="28"/>
      <c r="K4" s="46">
        <v>5049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A4" workbookViewId="0">
      <selection activeCell="D16" sqref="D16"/>
    </sheetView>
  </sheetViews>
  <sheetFormatPr defaultRowHeight="15" x14ac:dyDescent="0.25"/>
  <cols>
    <col min="3" max="3" width="36.7109375" customWidth="1"/>
  </cols>
  <sheetData>
    <row r="1" spans="1:11" ht="115.5" thickBot="1" x14ac:dyDescent="0.3">
      <c r="A1" s="31" t="s">
        <v>0</v>
      </c>
      <c r="B1" s="31" t="s">
        <v>1</v>
      </c>
      <c r="C1" s="31" t="s">
        <v>2</v>
      </c>
      <c r="D1" s="37" t="s">
        <v>3</v>
      </c>
      <c r="E1" s="39" t="s">
        <v>10</v>
      </c>
      <c r="F1" s="45" t="s">
        <v>4</v>
      </c>
      <c r="G1" s="32" t="s">
        <v>5</v>
      </c>
      <c r="H1" s="32"/>
      <c r="I1" s="32"/>
      <c r="J1" s="2"/>
      <c r="K1" s="11"/>
    </row>
    <row r="2" spans="1:11" ht="128.25" thickBot="1" x14ac:dyDescent="0.3">
      <c r="A2" s="29">
        <v>24</v>
      </c>
      <c r="B2" s="27" t="s">
        <v>69</v>
      </c>
      <c r="C2" s="27" t="s">
        <v>70</v>
      </c>
      <c r="D2" s="9" t="s">
        <v>36</v>
      </c>
      <c r="E2" s="13" t="s">
        <v>9</v>
      </c>
      <c r="F2" s="40">
        <v>3</v>
      </c>
      <c r="G2" s="18">
        <v>8043.1</v>
      </c>
      <c r="H2" s="19">
        <v>8936.7800000000007</v>
      </c>
      <c r="I2" s="19">
        <v>9830.4599999999991</v>
      </c>
      <c r="J2" s="5">
        <v>8936.7800000000007</v>
      </c>
      <c r="K2" s="12">
        <v>26810.34</v>
      </c>
    </row>
    <row r="3" spans="1:11" ht="128.25" thickBot="1" x14ac:dyDescent="0.3">
      <c r="A3" s="29">
        <v>25</v>
      </c>
      <c r="B3" s="27" t="s">
        <v>71</v>
      </c>
      <c r="C3" s="27" t="s">
        <v>74</v>
      </c>
      <c r="D3" s="9" t="s">
        <v>36</v>
      </c>
      <c r="E3" s="13" t="s">
        <v>9</v>
      </c>
      <c r="F3" s="40">
        <v>1</v>
      </c>
      <c r="G3" s="18">
        <v>9166.8700000000008</v>
      </c>
      <c r="H3" s="19">
        <v>10185.41</v>
      </c>
      <c r="I3" s="19">
        <v>11203.95</v>
      </c>
      <c r="J3" s="5">
        <v>10185.41</v>
      </c>
      <c r="K3" s="12">
        <v>10185.41</v>
      </c>
    </row>
    <row r="4" spans="1:11" ht="128.25" thickBot="1" x14ac:dyDescent="0.3">
      <c r="A4" s="29">
        <v>26</v>
      </c>
      <c r="B4" s="27" t="s">
        <v>73</v>
      </c>
      <c r="C4" s="27" t="s">
        <v>79</v>
      </c>
      <c r="D4" s="9" t="s">
        <v>36</v>
      </c>
      <c r="E4" s="13" t="s">
        <v>9</v>
      </c>
      <c r="F4" s="40">
        <v>1</v>
      </c>
      <c r="G4" s="18">
        <v>9166.8700000000008</v>
      </c>
      <c r="H4" s="19">
        <v>10185.41</v>
      </c>
      <c r="I4" s="19">
        <v>11203.95</v>
      </c>
      <c r="J4" s="5">
        <v>10185.41</v>
      </c>
      <c r="K4" s="12">
        <v>10185.41</v>
      </c>
    </row>
    <row r="5" spans="1:11" ht="128.25" thickBot="1" x14ac:dyDescent="0.3">
      <c r="A5" s="29">
        <v>27</v>
      </c>
      <c r="B5" s="27" t="s">
        <v>76</v>
      </c>
      <c r="C5" s="27" t="s">
        <v>77</v>
      </c>
      <c r="D5" s="9" t="s">
        <v>36</v>
      </c>
      <c r="E5" s="13" t="s">
        <v>9</v>
      </c>
      <c r="F5" s="40">
        <v>1</v>
      </c>
      <c r="G5" s="18">
        <v>9166.8700000000008</v>
      </c>
      <c r="H5" s="19">
        <v>10185.41</v>
      </c>
      <c r="I5" s="19">
        <v>11203.95</v>
      </c>
      <c r="J5" s="5">
        <v>10185.41</v>
      </c>
      <c r="K5" s="12">
        <v>10185.41</v>
      </c>
    </row>
    <row r="6" spans="1:11" x14ac:dyDescent="0.25">
      <c r="A6" s="42"/>
      <c r="B6" s="28"/>
      <c r="C6" s="28"/>
      <c r="D6" s="28"/>
      <c r="E6" s="28"/>
      <c r="F6" s="44"/>
      <c r="G6" s="20"/>
      <c r="H6" s="20"/>
      <c r="I6" s="20"/>
      <c r="J6" s="28"/>
      <c r="K6" s="46">
        <v>57366.570000000007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topLeftCell="A16" workbookViewId="0">
      <selection activeCell="F55" sqref="F55"/>
    </sheetView>
  </sheetViews>
  <sheetFormatPr defaultRowHeight="15" x14ac:dyDescent="0.25"/>
  <cols>
    <col min="1" max="1" width="16" style="43" customWidth="1"/>
  </cols>
  <sheetData>
    <row r="1" spans="1:1" ht="15.75" thickBot="1" x14ac:dyDescent="0.3">
      <c r="A1" s="24">
        <v>41932.800000000003</v>
      </c>
    </row>
    <row r="2" spans="1:1" ht="15.75" thickBot="1" x14ac:dyDescent="0.3">
      <c r="A2" s="26">
        <v>27583.64</v>
      </c>
    </row>
    <row r="3" spans="1:1" ht="15.75" thickBot="1" x14ac:dyDescent="0.3">
      <c r="A3" s="26">
        <v>25225.88</v>
      </c>
    </row>
    <row r="4" spans="1:1" ht="15.75" thickBot="1" x14ac:dyDescent="0.3">
      <c r="A4" s="26">
        <v>18919.41</v>
      </c>
    </row>
    <row r="5" spans="1:1" ht="15.75" thickBot="1" x14ac:dyDescent="0.3">
      <c r="A5" s="26">
        <v>25225.88</v>
      </c>
    </row>
    <row r="6" spans="1:1" ht="15.75" thickBot="1" x14ac:dyDescent="0.3">
      <c r="A6" s="26">
        <v>21715.200000000001</v>
      </c>
    </row>
    <row r="7" spans="1:1" ht="15.75" thickBot="1" x14ac:dyDescent="0.3">
      <c r="A7" s="26">
        <v>15107.400000000001</v>
      </c>
    </row>
    <row r="8" spans="1:1" x14ac:dyDescent="0.25">
      <c r="A8" s="23">
        <v>210064.4</v>
      </c>
    </row>
    <row r="9" spans="1:1" x14ac:dyDescent="0.25">
      <c r="A9" s="23">
        <v>94501.9</v>
      </c>
    </row>
    <row r="10" spans="1:1" ht="15.75" thickBot="1" x14ac:dyDescent="0.3">
      <c r="A10" s="23">
        <v>35568</v>
      </c>
    </row>
    <row r="11" spans="1:1" ht="15.75" thickBot="1" x14ac:dyDescent="0.3">
      <c r="A11" s="26">
        <v>26281.800000000003</v>
      </c>
    </row>
    <row r="12" spans="1:1" ht="15.75" thickBot="1" x14ac:dyDescent="0.3">
      <c r="A12" s="26">
        <v>43891.199999999997</v>
      </c>
    </row>
    <row r="13" spans="1:1" ht="15.75" thickBot="1" x14ac:dyDescent="0.3">
      <c r="A13" s="26">
        <v>41760</v>
      </c>
    </row>
    <row r="14" spans="1:1" ht="15.75" thickBot="1" x14ac:dyDescent="0.3">
      <c r="A14" s="26">
        <v>3340.8</v>
      </c>
    </row>
    <row r="15" spans="1:1" ht="15.75" thickBot="1" x14ac:dyDescent="0.3">
      <c r="A15" s="26">
        <v>11808</v>
      </c>
    </row>
    <row r="16" spans="1:1" ht="15.75" thickBot="1" x14ac:dyDescent="0.3">
      <c r="A16" s="26">
        <v>1569.6</v>
      </c>
    </row>
    <row r="17" spans="1:1" ht="15.75" thickBot="1" x14ac:dyDescent="0.3">
      <c r="A17" s="26">
        <v>2476.8000000000002</v>
      </c>
    </row>
    <row r="18" spans="1:1" ht="15.75" thickBot="1" x14ac:dyDescent="0.3">
      <c r="A18" s="26">
        <v>6912</v>
      </c>
    </row>
    <row r="19" spans="1:1" ht="15.75" thickBot="1" x14ac:dyDescent="0.3">
      <c r="A19" s="26">
        <v>33436.800000000003</v>
      </c>
    </row>
    <row r="20" spans="1:1" ht="15.75" thickBot="1" x14ac:dyDescent="0.3">
      <c r="A20" s="26">
        <v>8265.5999999999985</v>
      </c>
    </row>
    <row r="21" spans="1:1" ht="15.75" thickBot="1" x14ac:dyDescent="0.3">
      <c r="A21" s="26">
        <v>16099.2</v>
      </c>
    </row>
    <row r="22" spans="1:1" ht="15.75" thickBot="1" x14ac:dyDescent="0.3">
      <c r="A22" s="26">
        <v>35544.400000000001</v>
      </c>
    </row>
    <row r="23" spans="1:1" ht="15.75" thickBot="1" x14ac:dyDescent="0.3">
      <c r="A23" s="26">
        <v>69009.759999999995</v>
      </c>
    </row>
    <row r="24" spans="1:1" ht="15.75" thickBot="1" x14ac:dyDescent="0.3">
      <c r="A24" s="26">
        <v>89367.8</v>
      </c>
    </row>
    <row r="25" spans="1:1" ht="15.75" thickBot="1" x14ac:dyDescent="0.3">
      <c r="A25" s="26">
        <v>71297.87</v>
      </c>
    </row>
    <row r="26" spans="1:1" ht="15.75" thickBot="1" x14ac:dyDescent="0.3">
      <c r="A26" s="26">
        <v>71297.87</v>
      </c>
    </row>
    <row r="27" spans="1:1" ht="15.75" thickBot="1" x14ac:dyDescent="0.3">
      <c r="A27" s="26">
        <v>71297.87</v>
      </c>
    </row>
    <row r="28" spans="1:1" ht="15.75" thickBot="1" x14ac:dyDescent="0.3">
      <c r="A28" s="26">
        <v>4428</v>
      </c>
    </row>
    <row r="29" spans="1:1" ht="15.75" thickBot="1" x14ac:dyDescent="0.3">
      <c r="A29" s="26">
        <v>4428</v>
      </c>
    </row>
    <row r="30" spans="1:1" ht="15.75" thickBot="1" x14ac:dyDescent="0.3">
      <c r="A30" s="26">
        <v>6417.56</v>
      </c>
    </row>
    <row r="31" spans="1:1" ht="15.75" thickBot="1" x14ac:dyDescent="0.3">
      <c r="A31" s="26">
        <v>6417.56</v>
      </c>
    </row>
    <row r="32" spans="1:1" ht="15.75" thickBot="1" x14ac:dyDescent="0.3">
      <c r="A32" s="26">
        <v>6417.56</v>
      </c>
    </row>
    <row r="33" spans="1:1" ht="15.75" thickBot="1" x14ac:dyDescent="0.3">
      <c r="A33" s="26">
        <v>6417.56</v>
      </c>
    </row>
    <row r="34" spans="1:1" ht="15.75" thickBot="1" x14ac:dyDescent="0.3">
      <c r="A34" s="26">
        <v>50054.400000000001</v>
      </c>
    </row>
    <row r="35" spans="1:1" ht="15.75" thickBot="1" x14ac:dyDescent="0.3">
      <c r="A35" s="26">
        <v>50054.400000000001</v>
      </c>
    </row>
    <row r="36" spans="1:1" ht="15.75" thickBot="1" x14ac:dyDescent="0.3">
      <c r="A36" s="26">
        <v>50054.400000000001</v>
      </c>
    </row>
    <row r="37" spans="1:1" ht="15.75" thickBot="1" x14ac:dyDescent="0.3">
      <c r="A37" s="26">
        <v>50054.400000000001</v>
      </c>
    </row>
    <row r="38" spans="1:1" ht="15.75" thickBot="1" x14ac:dyDescent="0.3">
      <c r="A38" s="26">
        <v>25840.720000000001</v>
      </c>
    </row>
    <row r="39" spans="1:1" ht="15.75" thickBot="1" x14ac:dyDescent="0.3">
      <c r="A39" s="26">
        <v>972.3</v>
      </c>
    </row>
    <row r="40" spans="1:1" ht="15.75" thickBot="1" x14ac:dyDescent="0.3">
      <c r="A40" s="26">
        <v>224.64</v>
      </c>
    </row>
    <row r="41" spans="1:1" ht="15.75" thickBot="1" x14ac:dyDescent="0.3">
      <c r="A41" s="26">
        <v>224.64</v>
      </c>
    </row>
    <row r="42" spans="1:1" ht="15.75" thickBot="1" x14ac:dyDescent="0.3">
      <c r="A42" s="26">
        <v>449.28</v>
      </c>
    </row>
    <row r="43" spans="1:1" ht="15.75" thickBot="1" x14ac:dyDescent="0.3">
      <c r="A43" s="26">
        <v>449.28</v>
      </c>
    </row>
    <row r="44" spans="1:1" ht="15.75" thickBot="1" x14ac:dyDescent="0.3">
      <c r="A44" s="26">
        <v>224.64</v>
      </c>
    </row>
    <row r="45" spans="1:1" ht="15.75" thickBot="1" x14ac:dyDescent="0.3">
      <c r="A45" s="26">
        <v>224.64</v>
      </c>
    </row>
    <row r="46" spans="1:1" x14ac:dyDescent="0.25">
      <c r="A46" s="47">
        <f>SUM(A1:A45)</f>
        <v>1382855.8599999996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НМЦ</vt:lpstr>
      <vt:lpstr>Администрация</vt:lpstr>
      <vt:lpstr>КДН</vt:lpstr>
      <vt:lpstr>ОТ</vt:lpstr>
      <vt:lpstr>ООиП</vt:lpstr>
      <vt:lpstr>Архив</vt:lpstr>
      <vt:lpstr>АК</vt:lpstr>
      <vt:lpstr>Общий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2017-03-20T04:14:06Z</dcterms:modified>
</cp:coreProperties>
</file>