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585" windowWidth="15120" windowHeight="7530"/>
  </bookViews>
  <sheets>
    <sheet name="ОН(М)Ц УСП 3 498 877,00 " sheetId="11" r:id="rId1"/>
  </sheets>
  <definedNames>
    <definedName name="_xlnm.Print_Titles" localSheetId="0">'ОН(М)Ц УСП 3 498 877,00 '!$5:$6</definedName>
  </definedNames>
  <calcPr calcId="145621"/>
</workbook>
</file>

<file path=xl/calcChain.xml><?xml version="1.0" encoding="utf-8"?>
<calcChain xmlns="http://schemas.openxmlformats.org/spreadsheetml/2006/main">
  <c r="B26" i="11" l="1"/>
  <c r="E29" i="11" s="1"/>
  <c r="E30" i="11" s="1"/>
  <c r="F41" i="11"/>
  <c r="F42" i="11" s="1"/>
  <c r="E41" i="11"/>
  <c r="E42" i="11" s="1"/>
  <c r="D41" i="11"/>
  <c r="D42" i="11" s="1"/>
  <c r="C41" i="11"/>
  <c r="C42" i="11" s="1"/>
  <c r="B41" i="11"/>
  <c r="B42" i="11" s="1"/>
  <c r="G40" i="11"/>
  <c r="H41" i="11" s="1"/>
  <c r="F35" i="11"/>
  <c r="F36" i="11" s="1"/>
  <c r="E35" i="11"/>
  <c r="E36" i="11" s="1"/>
  <c r="D35" i="11"/>
  <c r="D36" i="11" s="1"/>
  <c r="C35" i="11"/>
  <c r="C36" i="11" s="1"/>
  <c r="B35" i="11"/>
  <c r="B36" i="11" s="1"/>
  <c r="G34" i="11"/>
  <c r="H35" i="11" s="1"/>
  <c r="B8" i="11"/>
  <c r="C11" i="11" s="1"/>
  <c r="C12" i="11" s="1"/>
  <c r="F23" i="11"/>
  <c r="F24" i="11" s="1"/>
  <c r="E23" i="11"/>
  <c r="E24" i="11" s="1"/>
  <c r="D23" i="11"/>
  <c r="D24" i="11" s="1"/>
  <c r="C23" i="11"/>
  <c r="C24" i="11" s="1"/>
  <c r="B23" i="11"/>
  <c r="B24" i="11" s="1"/>
  <c r="G22" i="11"/>
  <c r="H23" i="11" s="1"/>
  <c r="K19" i="11" s="1"/>
  <c r="L19" i="11" s="1"/>
  <c r="F17" i="11"/>
  <c r="F18" i="11" s="1"/>
  <c r="E17" i="11"/>
  <c r="E18" i="11" s="1"/>
  <c r="D17" i="11"/>
  <c r="D18" i="11" s="1"/>
  <c r="C17" i="11"/>
  <c r="C18" i="11" s="1"/>
  <c r="B17" i="11"/>
  <c r="B18" i="11" s="1"/>
  <c r="G16" i="11"/>
  <c r="H17" i="11" s="1"/>
  <c r="G28" i="11"/>
  <c r="G10" i="11"/>
  <c r="K18" i="11" l="1"/>
  <c r="L18" i="11" s="1"/>
  <c r="C29" i="11"/>
  <c r="C30" i="11" s="1"/>
  <c r="D29" i="11"/>
  <c r="D30" i="11" s="1"/>
  <c r="B29" i="11"/>
  <c r="B30" i="11" s="1"/>
  <c r="F29" i="11"/>
  <c r="F30" i="11" s="1"/>
  <c r="H29" i="11"/>
  <c r="H11" i="11"/>
  <c r="B11" i="11"/>
  <c r="B12" i="11" s="1"/>
  <c r="F11" i="11"/>
  <c r="F12" i="11" s="1"/>
  <c r="D11" i="11"/>
  <c r="D12" i="11" s="1"/>
  <c r="E11" i="11"/>
  <c r="E12" i="11" s="1"/>
  <c r="H44" i="11" l="1"/>
</calcChain>
</file>

<file path=xl/sharedStrings.xml><?xml version="1.0" encoding="utf-8"?>
<sst xmlns="http://schemas.openxmlformats.org/spreadsheetml/2006/main" count="97" uniqueCount="39">
  <si>
    <t>ИТОГО:</t>
  </si>
  <si>
    <t>Обоснование начальной (максимальной) цены контракта</t>
  </si>
  <si>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</si>
  <si>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</si>
  <si>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</si>
  <si>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</si>
  <si>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</si>
  <si>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</si>
  <si>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</si>
  <si>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</si>
  <si>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</si>
  <si>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</si>
  <si>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Код ОКПД2:
59.11.13.000</t>
  </si>
  <si>
    <t>Х</t>
  </si>
  <si>
    <t>Объём услуг, минут</t>
  </si>
  <si>
    <t>Описание услуги</t>
  </si>
  <si>
    <t>Цена услуги, руб.</t>
  </si>
  <si>
    <t>Итого</t>
  </si>
  <si>
    <t>Итого по поставщикам:</t>
  </si>
  <si>
    <t>Услуги по размещению информационных материалов в эфире</t>
  </si>
  <si>
    <t>Дата составления: 07.11.2019</t>
  </si>
  <si>
    <t>ИТОГО начальная (максимальная) цена контракта:</t>
  </si>
  <si>
    <t>Поставщик 1:</t>
  </si>
  <si>
    <t>коммерческое предложение от 06.11.2019 № 226</t>
  </si>
  <si>
    <t>Поставщик 2:</t>
  </si>
  <si>
    <t>коммерческое предложение от 06.11.2019 № б\н</t>
  </si>
  <si>
    <t>Поставщик 3:</t>
  </si>
  <si>
    <t>коммерческие предложения от 06.11.2019 № 263</t>
  </si>
  <si>
    <t>Услуги по производству информационный программы</t>
  </si>
  <si>
    <t>Услуги по производству информационной программы</t>
  </si>
  <si>
    <t>МП СПОРТ</t>
  </si>
  <si>
    <t>МП Молод полит</t>
  </si>
  <si>
    <t>Услуги по производству информационный программы (МП "Физкультура и спорт")</t>
  </si>
  <si>
    <t>Услуги по производству информационный программы (МП "Молодёжная политика")</t>
  </si>
  <si>
    <t>Услуги по размещению информационных материалов в эфире (МП "Физкультура и спорт")</t>
  </si>
  <si>
    <t>Услуги по размещению информационных материалов в эфире (МП "Молодёжная политика")</t>
  </si>
  <si>
    <t>оказание услуг по созданию информационных программ о деятельности Управления социальной политики администрации города Югорска и о сферах «Молодёжная политика», «Физическая культура и спорт» города Югорска и их размещению в телевизионном эфире, кабельном и интерактивном телевидении с зоной вещания в муниципальном образовании город Югорск в 2020 году</t>
  </si>
  <si>
    <t>электронный аукцион
ИКЗ 193862201488586220100100010025911244</t>
  </si>
  <si>
    <t>Исполнитель: главный специалист управления внутренней политики и общественных связей Т.В. Хвощевска, (9) 5-00-73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</si>
</sst>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3" fillId="0" borderId="0" xfId="1" applyFont="1" applyAlignment="1">
      <alignment horizontal="left" vertical="top"/>
    </xf>
    <xf numFmtId="0" fontId="3" fillId="0" borderId="0" xfId="1" applyFont="1" applyBorder="1" applyAlignment="1">
      <alignment vertical="top" wrapText="1"/>
    </xf>
    <xf numFmtId="0" fontId="5" fillId="0" borderId="0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8" fillId="3" borderId="5" xfId="1" applyFont="1" applyFill="1" applyBorder="1" applyAlignment="1">
      <alignment vertical="top" wrapText="1"/>
    </xf>
    <xf numFmtId="0" fontId="5" fillId="0" borderId="6" xfId="1" applyFont="1" applyFill="1" applyBorder="1" applyAlignment="1">
      <alignment horizontal="center" vertical="top" wrapText="1"/>
    </xf>
    <xf numFmtId="0" fontId="7" fillId="3" borderId="3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top" wrapText="1"/>
    </xf>
    <xf numFmtId="0" fontId="5" fillId="0" borderId="8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top" wrapText="1"/>
    </xf>
    <xf numFmtId="4" fontId="7" fillId="0" borderId="8" xfId="1" applyNumberFormat="1" applyFont="1" applyBorder="1" applyAlignment="1">
      <alignment vertical="top"/>
    </xf>
    <xf numFmtId="4" fontId="7" fillId="0" borderId="3" xfId="1" applyNumberFormat="1" applyFont="1" applyBorder="1" applyAlignment="1">
      <alignment vertical="top"/>
    </xf>
    <xf numFmtId="0" fontId="5" fillId="0" borderId="7" xfId="1" applyFont="1" applyBorder="1" applyAlignment="1">
      <alignment horizontal="center"/>
    </xf>
    <xf numFmtId="4" fontId="7" fillId="0" borderId="1" xfId="1" applyNumberFormat="1" applyFont="1" applyBorder="1"/>
    <xf numFmtId="4" fontId="7" fillId="0" borderId="8" xfId="1" applyNumberFormat="1" applyFont="1" applyBorder="1"/>
    <xf numFmtId="4" fontId="7" fillId="4" borderId="3" xfId="1" applyNumberFormat="1" applyFont="1" applyFill="1" applyBorder="1"/>
    <xf numFmtId="0" fontId="9" fillId="0" borderId="9" xfId="1" applyFont="1" applyFill="1" applyBorder="1" applyAlignment="1">
      <alignment horizontal="center" vertical="center" wrapText="1"/>
    </xf>
    <xf numFmtId="4" fontId="10" fillId="0" borderId="12" xfId="1" applyNumberFormat="1" applyFont="1" applyBorder="1" applyAlignment="1">
      <alignment horizontal="right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3" fontId="5" fillId="0" borderId="0" xfId="1" applyNumberFormat="1" applyFont="1"/>
    <xf numFmtId="0" fontId="7" fillId="0" borderId="0" xfId="1" applyFont="1" applyAlignment="1"/>
    <xf numFmtId="0" fontId="7" fillId="0" borderId="0" xfId="1" applyFont="1"/>
    <xf numFmtId="0" fontId="7" fillId="0" borderId="0" xfId="1" applyFont="1" applyAlignment="1">
      <alignment horizontal="right"/>
    </xf>
    <xf numFmtId="4" fontId="12" fillId="0" borderId="0" xfId="1" applyNumberFormat="1" applyFont="1" applyAlignment="1"/>
    <xf numFmtId="4" fontId="12" fillId="0" borderId="0" xfId="1" applyNumberFormat="1" applyFont="1"/>
    <xf numFmtId="0" fontId="7" fillId="2" borderId="0" xfId="1" applyFont="1" applyFill="1" applyAlignment="1">
      <alignment horizontal="right"/>
    </xf>
    <xf numFmtId="0" fontId="7" fillId="2" borderId="0" xfId="1" applyFont="1" applyFill="1" applyAlignment="1"/>
    <xf numFmtId="3" fontId="5" fillId="0" borderId="0" xfId="1" applyNumberFormat="1" applyFont="1" applyAlignment="1">
      <alignment horizontal="center"/>
    </xf>
    <xf numFmtId="4" fontId="7" fillId="5" borderId="1" xfId="1" applyNumberFormat="1" applyFont="1" applyFill="1" applyBorder="1" applyAlignment="1">
      <alignment vertical="top" wrapText="1"/>
    </xf>
    <xf numFmtId="4" fontId="7" fillId="5" borderId="1" xfId="1" applyNumberFormat="1" applyFont="1" applyFill="1" applyBorder="1"/>
    <xf numFmtId="4" fontId="10" fillId="5" borderId="12" xfId="1" applyNumberFormat="1" applyFont="1" applyFill="1" applyBorder="1" applyAlignment="1">
      <alignment horizontal="right" vertical="center" wrapText="1"/>
    </xf>
    <xf numFmtId="4" fontId="5" fillId="0" borderId="0" xfId="1" applyNumberFormat="1" applyFont="1"/>
    <xf numFmtId="0" fontId="5" fillId="5" borderId="11" xfId="1" applyFont="1" applyFill="1" applyBorder="1" applyAlignment="1">
      <alignment horizontal="left" vertical="top" wrapText="1"/>
    </xf>
    <xf numFmtId="3" fontId="5" fillId="5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top" wrapText="1"/>
    </xf>
    <xf numFmtId="0" fontId="3" fillId="0" borderId="0" xfId="1" applyFont="1" applyBorder="1" applyAlignment="1">
      <alignment horizontal="left" vertical="top" wrapText="1"/>
    </xf>
    <xf numFmtId="0" fontId="1" fillId="0" borderId="0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zoomScale="80" zoomScaleNormal="8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F51" sqref="F51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0" width="11.5703125" style="40"/>
    <col min="11" max="11" width="15.5703125" style="40" customWidth="1"/>
    <col min="12" max="12" width="11.5703125" style="40"/>
    <col min="13" max="16384" width="11.5703125" style="3"/>
  </cols>
  <sheetData>
    <row r="1" spans="1:12" ht="15.75" x14ac:dyDescent="0.25">
      <c r="A1" s="1"/>
      <c r="B1" s="1"/>
      <c r="C1" s="1"/>
      <c r="D1" s="2" t="s">
        <v>1</v>
      </c>
      <c r="E1" s="2"/>
      <c r="F1" s="1"/>
      <c r="G1" s="1"/>
      <c r="H1" s="1"/>
      <c r="I1" s="3"/>
      <c r="J1" s="3"/>
      <c r="K1" s="3"/>
      <c r="L1" s="3"/>
    </row>
    <row r="2" spans="1:12" ht="34.5" customHeight="1" x14ac:dyDescent="0.25">
      <c r="A2" s="4" t="s">
        <v>2</v>
      </c>
      <c r="B2" s="4"/>
      <c r="C2" s="57" t="s">
        <v>37</v>
      </c>
      <c r="D2" s="57"/>
      <c r="E2" s="57"/>
      <c r="F2" s="57"/>
      <c r="G2" s="57"/>
      <c r="H2" s="57"/>
      <c r="I2" s="1"/>
      <c r="J2" s="1"/>
      <c r="K2" s="3"/>
      <c r="L2" s="3"/>
    </row>
    <row r="3" spans="1:12" s="6" customFormat="1" ht="47.25" customHeight="1" x14ac:dyDescent="0.25">
      <c r="A3" s="58" t="s">
        <v>3</v>
      </c>
      <c r="B3" s="58"/>
      <c r="C3" s="59" t="s">
        <v>4</v>
      </c>
      <c r="D3" s="59"/>
      <c r="E3" s="59"/>
      <c r="F3" s="59"/>
      <c r="G3" s="59"/>
      <c r="H3" s="59"/>
      <c r="I3" s="5"/>
      <c r="J3" s="5"/>
    </row>
    <row r="4" spans="1:12" s="8" customFormat="1" ht="82.5" customHeight="1" x14ac:dyDescent="0.25">
      <c r="A4" s="60" t="s">
        <v>5</v>
      </c>
      <c r="B4" s="60"/>
      <c r="C4" s="61" t="s">
        <v>36</v>
      </c>
      <c r="D4" s="61"/>
      <c r="E4" s="61"/>
      <c r="F4" s="61"/>
      <c r="G4" s="61"/>
      <c r="H4" s="61"/>
      <c r="I4" s="7"/>
      <c r="J4" s="7"/>
    </row>
    <row r="5" spans="1:12" ht="15" x14ac:dyDescent="0.25">
      <c r="A5" s="9" t="s">
        <v>6</v>
      </c>
      <c r="B5" s="62" t="s">
        <v>7</v>
      </c>
      <c r="C5" s="62"/>
      <c r="D5" s="62"/>
      <c r="E5" s="62"/>
      <c r="F5" s="62"/>
      <c r="G5" s="10" t="s">
        <v>8</v>
      </c>
      <c r="H5" s="11" t="s">
        <v>9</v>
      </c>
      <c r="I5" s="3"/>
      <c r="J5" s="3"/>
      <c r="K5" s="3"/>
      <c r="L5" s="3"/>
    </row>
    <row r="6" spans="1:12" ht="15.75" thickBot="1" x14ac:dyDescent="0.3">
      <c r="A6" s="12"/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3" t="s">
        <v>10</v>
      </c>
      <c r="H6" s="13" t="s">
        <v>10</v>
      </c>
      <c r="I6" s="3"/>
      <c r="J6" s="3"/>
      <c r="K6" s="3"/>
      <c r="L6" s="3"/>
    </row>
    <row r="7" spans="1:12" ht="30" customHeight="1" x14ac:dyDescent="0.2">
      <c r="A7" s="14" t="s">
        <v>11</v>
      </c>
      <c r="B7" s="51" t="s">
        <v>29</v>
      </c>
      <c r="C7" s="51"/>
      <c r="D7" s="51"/>
      <c r="E7" s="51"/>
      <c r="F7" s="51"/>
      <c r="G7" s="15" t="s">
        <v>12</v>
      </c>
      <c r="H7" s="16" t="s">
        <v>13</v>
      </c>
      <c r="I7" s="3"/>
      <c r="J7" s="3"/>
      <c r="K7" s="3"/>
      <c r="L7" s="3"/>
    </row>
    <row r="8" spans="1:12" ht="15" x14ac:dyDescent="0.2">
      <c r="A8" s="17" t="s">
        <v>14</v>
      </c>
      <c r="B8" s="52">
        <f>B14+B20</f>
        <v>511</v>
      </c>
      <c r="C8" s="53"/>
      <c r="D8" s="53"/>
      <c r="E8" s="53"/>
      <c r="F8" s="53"/>
      <c r="G8" s="18"/>
      <c r="H8" s="19" t="s">
        <v>13</v>
      </c>
      <c r="I8" s="3"/>
      <c r="J8" s="3"/>
      <c r="K8" s="3"/>
      <c r="L8" s="3"/>
    </row>
    <row r="9" spans="1:12" ht="19.5" customHeight="1" x14ac:dyDescent="0.2">
      <c r="A9" s="17" t="s">
        <v>15</v>
      </c>
      <c r="B9" s="54" t="s">
        <v>28</v>
      </c>
      <c r="C9" s="55"/>
      <c r="D9" s="55"/>
      <c r="E9" s="55"/>
      <c r="F9" s="56"/>
      <c r="G9" s="20"/>
      <c r="H9" s="19" t="s">
        <v>13</v>
      </c>
      <c r="I9" s="3"/>
      <c r="J9" s="3"/>
      <c r="K9" s="3"/>
      <c r="L9" s="3"/>
    </row>
    <row r="10" spans="1:12" ht="15" x14ac:dyDescent="0.2">
      <c r="A10" s="17" t="s">
        <v>16</v>
      </c>
      <c r="B10" s="21">
        <v>4674</v>
      </c>
      <c r="C10" s="21">
        <v>5900</v>
      </c>
      <c r="D10" s="21">
        <v>5287</v>
      </c>
      <c r="E10" s="21"/>
      <c r="F10" s="21"/>
      <c r="G10" s="22">
        <f>ROUND(SUM(B10:F10)/3,0)</f>
        <v>5287</v>
      </c>
      <c r="H10" s="23"/>
      <c r="I10" s="3"/>
      <c r="J10" s="3"/>
      <c r="K10" s="3"/>
      <c r="L10" s="3"/>
    </row>
    <row r="11" spans="1:12" ht="15" x14ac:dyDescent="0.25">
      <c r="A11" s="24" t="s">
        <v>17</v>
      </c>
      <c r="B11" s="25">
        <f>B10*$B8</f>
        <v>2388414</v>
      </c>
      <c r="C11" s="25">
        <f>C10*$B8</f>
        <v>3014900</v>
      </c>
      <c r="D11" s="25">
        <f>D10*$B8</f>
        <v>2701657</v>
      </c>
      <c r="E11" s="25">
        <f>E10*$B8</f>
        <v>0</v>
      </c>
      <c r="F11" s="25">
        <f>F10*$B8</f>
        <v>0</v>
      </c>
      <c r="G11" s="26"/>
      <c r="H11" s="27">
        <f>G10*B8</f>
        <v>2701657</v>
      </c>
      <c r="I11" s="3"/>
      <c r="J11" s="3"/>
      <c r="K11" s="3"/>
      <c r="L11" s="3"/>
    </row>
    <row r="12" spans="1:12" ht="32.25" customHeight="1" thickBot="1" x14ac:dyDescent="0.25">
      <c r="A12" s="28" t="s">
        <v>18</v>
      </c>
      <c r="B12" s="29">
        <f>B11</f>
        <v>2388414</v>
      </c>
      <c r="C12" s="29">
        <f>C11</f>
        <v>3014900</v>
      </c>
      <c r="D12" s="29">
        <f>D11</f>
        <v>2701657</v>
      </c>
      <c r="E12" s="29">
        <f>E11</f>
        <v>0</v>
      </c>
      <c r="F12" s="29">
        <f>F11</f>
        <v>0</v>
      </c>
      <c r="G12" s="30"/>
      <c r="H12" s="31"/>
      <c r="I12" s="3"/>
      <c r="J12" s="3"/>
      <c r="K12" s="3"/>
      <c r="L12" s="3"/>
    </row>
    <row r="13" spans="1:12" ht="30" hidden="1" customHeight="1" x14ac:dyDescent="0.2">
      <c r="A13" s="14" t="s">
        <v>11</v>
      </c>
      <c r="B13" s="45" t="s">
        <v>29</v>
      </c>
      <c r="C13" s="45"/>
      <c r="D13" s="45"/>
      <c r="E13" s="45"/>
      <c r="F13" s="45"/>
      <c r="G13" s="15" t="s">
        <v>12</v>
      </c>
      <c r="H13" s="16" t="s">
        <v>13</v>
      </c>
      <c r="I13" s="3"/>
      <c r="J13" s="3"/>
      <c r="K13" s="3"/>
      <c r="L13" s="3"/>
    </row>
    <row r="14" spans="1:12" ht="15" hidden="1" x14ac:dyDescent="0.2">
      <c r="A14" s="17" t="s">
        <v>14</v>
      </c>
      <c r="B14" s="46">
        <v>160</v>
      </c>
      <c r="C14" s="47"/>
      <c r="D14" s="47"/>
      <c r="E14" s="47"/>
      <c r="F14" s="47"/>
      <c r="G14" s="18"/>
      <c r="H14" s="19" t="s">
        <v>13</v>
      </c>
      <c r="I14" s="3"/>
      <c r="J14" s="3"/>
      <c r="K14" s="3"/>
      <c r="L14" s="3"/>
    </row>
    <row r="15" spans="1:12" ht="19.5" hidden="1" customHeight="1" x14ac:dyDescent="0.2">
      <c r="A15" s="17" t="s">
        <v>15</v>
      </c>
      <c r="B15" s="48" t="s">
        <v>32</v>
      </c>
      <c r="C15" s="49"/>
      <c r="D15" s="49"/>
      <c r="E15" s="49"/>
      <c r="F15" s="50"/>
      <c r="G15" s="20"/>
      <c r="H15" s="19" t="s">
        <v>13</v>
      </c>
      <c r="I15" s="3"/>
      <c r="J15" s="3"/>
      <c r="K15" s="3"/>
      <c r="L15" s="3"/>
    </row>
    <row r="16" spans="1:12" ht="15" hidden="1" x14ac:dyDescent="0.2">
      <c r="A16" s="17" t="s">
        <v>16</v>
      </c>
      <c r="B16" s="41">
        <v>4674</v>
      </c>
      <c r="C16" s="41">
        <v>5900</v>
      </c>
      <c r="D16" s="41">
        <v>5287</v>
      </c>
      <c r="E16" s="41"/>
      <c r="F16" s="41"/>
      <c r="G16" s="22">
        <f>ROUND(SUM(B16:F16)/3,0)</f>
        <v>5287</v>
      </c>
      <c r="H16" s="23"/>
      <c r="I16" s="3"/>
      <c r="J16" s="3"/>
      <c r="K16" s="3"/>
      <c r="L16" s="3"/>
    </row>
    <row r="17" spans="1:12" ht="15" hidden="1" x14ac:dyDescent="0.25">
      <c r="A17" s="24" t="s">
        <v>17</v>
      </c>
      <c r="B17" s="42">
        <f>B16*$B14</f>
        <v>747840</v>
      </c>
      <c r="C17" s="42">
        <f>C16*$B14</f>
        <v>944000</v>
      </c>
      <c r="D17" s="42">
        <f>D16*$B14</f>
        <v>845920</v>
      </c>
      <c r="E17" s="42">
        <f>E16*$B14</f>
        <v>0</v>
      </c>
      <c r="F17" s="42">
        <f>F16*$B14</f>
        <v>0</v>
      </c>
      <c r="G17" s="26"/>
      <c r="H17" s="27">
        <f>G16*B14</f>
        <v>845920</v>
      </c>
      <c r="I17" s="3"/>
      <c r="J17" s="3" t="s">
        <v>0</v>
      </c>
      <c r="K17" s="3"/>
      <c r="L17" s="3"/>
    </row>
    <row r="18" spans="1:12" ht="27.75" hidden="1" customHeight="1" thickBot="1" x14ac:dyDescent="0.25">
      <c r="A18" s="28" t="s">
        <v>18</v>
      </c>
      <c r="B18" s="43">
        <f>B17</f>
        <v>747840</v>
      </c>
      <c r="C18" s="43">
        <f>C17</f>
        <v>944000</v>
      </c>
      <c r="D18" s="43">
        <f>D17</f>
        <v>845920</v>
      </c>
      <c r="E18" s="43">
        <f>E17</f>
        <v>0</v>
      </c>
      <c r="F18" s="43">
        <f>F17</f>
        <v>0</v>
      </c>
      <c r="G18" s="30"/>
      <c r="H18" s="31"/>
      <c r="I18" s="3"/>
      <c r="J18" s="3" t="s">
        <v>30</v>
      </c>
      <c r="K18" s="44">
        <f>H17+H35</f>
        <v>1099792</v>
      </c>
      <c r="L18" s="44">
        <f>1100000-K18</f>
        <v>208</v>
      </c>
    </row>
    <row r="19" spans="1:12" ht="30" hidden="1" customHeight="1" x14ac:dyDescent="0.2">
      <c r="A19" s="14" t="s">
        <v>11</v>
      </c>
      <c r="B19" s="45" t="s">
        <v>29</v>
      </c>
      <c r="C19" s="45"/>
      <c r="D19" s="45"/>
      <c r="E19" s="45"/>
      <c r="F19" s="45"/>
      <c r="G19" s="15" t="s">
        <v>12</v>
      </c>
      <c r="H19" s="16" t="s">
        <v>13</v>
      </c>
      <c r="I19" s="3"/>
      <c r="J19" s="3" t="s">
        <v>31</v>
      </c>
      <c r="K19" s="44">
        <f>H23+H41</f>
        <v>2399085</v>
      </c>
      <c r="L19" s="44">
        <f>2400000-K19</f>
        <v>915</v>
      </c>
    </row>
    <row r="20" spans="1:12" ht="15" hidden="1" x14ac:dyDescent="0.2">
      <c r="A20" s="17" t="s">
        <v>14</v>
      </c>
      <c r="B20" s="46">
        <v>351</v>
      </c>
      <c r="C20" s="47"/>
      <c r="D20" s="47"/>
      <c r="E20" s="47"/>
      <c r="F20" s="47"/>
      <c r="G20" s="18"/>
      <c r="H20" s="19" t="s">
        <v>13</v>
      </c>
      <c r="I20" s="3"/>
      <c r="J20" s="3"/>
      <c r="K20" s="3"/>
      <c r="L20" s="3"/>
    </row>
    <row r="21" spans="1:12" ht="19.5" hidden="1" customHeight="1" x14ac:dyDescent="0.2">
      <c r="A21" s="17" t="s">
        <v>15</v>
      </c>
      <c r="B21" s="48" t="s">
        <v>33</v>
      </c>
      <c r="C21" s="49"/>
      <c r="D21" s="49"/>
      <c r="E21" s="49"/>
      <c r="F21" s="50"/>
      <c r="G21" s="20"/>
      <c r="H21" s="19" t="s">
        <v>13</v>
      </c>
      <c r="I21" s="3"/>
      <c r="J21" s="3"/>
      <c r="K21" s="3"/>
      <c r="L21" s="3"/>
    </row>
    <row r="22" spans="1:12" ht="15" hidden="1" x14ac:dyDescent="0.2">
      <c r="A22" s="17" t="s">
        <v>16</v>
      </c>
      <c r="B22" s="41">
        <v>4674</v>
      </c>
      <c r="C22" s="41">
        <v>5900</v>
      </c>
      <c r="D22" s="41">
        <v>5287</v>
      </c>
      <c r="E22" s="41"/>
      <c r="F22" s="41"/>
      <c r="G22" s="22">
        <f>ROUND(SUM(B22:F22)/3,0)</f>
        <v>5287</v>
      </c>
      <c r="H22" s="23"/>
      <c r="I22" s="3"/>
      <c r="J22" s="3"/>
      <c r="K22" s="3"/>
      <c r="L22" s="3"/>
    </row>
    <row r="23" spans="1:12" ht="15" hidden="1" x14ac:dyDescent="0.25">
      <c r="A23" s="24" t="s">
        <v>17</v>
      </c>
      <c r="B23" s="42">
        <f>B22*$B20</f>
        <v>1640574</v>
      </c>
      <c r="C23" s="42">
        <f>C22*$B20</f>
        <v>2070900</v>
      </c>
      <c r="D23" s="42">
        <f>D22*$B20</f>
        <v>1855737</v>
      </c>
      <c r="E23" s="42">
        <f>E22*$B20</f>
        <v>0</v>
      </c>
      <c r="F23" s="42">
        <f>F22*$B20</f>
        <v>0</v>
      </c>
      <c r="G23" s="26"/>
      <c r="H23" s="27">
        <f>G22*B20</f>
        <v>1855737</v>
      </c>
      <c r="I23" s="3"/>
      <c r="J23" s="3"/>
      <c r="K23" s="3"/>
      <c r="L23" s="3"/>
    </row>
    <row r="24" spans="1:12" ht="27.75" hidden="1" customHeight="1" thickBot="1" x14ac:dyDescent="0.25">
      <c r="A24" s="28" t="s">
        <v>18</v>
      </c>
      <c r="B24" s="43">
        <f>B23</f>
        <v>1640574</v>
      </c>
      <c r="C24" s="43">
        <f>C23</f>
        <v>2070900</v>
      </c>
      <c r="D24" s="43">
        <f>D23</f>
        <v>1855737</v>
      </c>
      <c r="E24" s="43">
        <f>E23</f>
        <v>0</v>
      </c>
      <c r="F24" s="43">
        <f>F23</f>
        <v>0</v>
      </c>
      <c r="G24" s="30"/>
      <c r="H24" s="31"/>
      <c r="I24" s="3"/>
      <c r="J24" s="3"/>
      <c r="K24" s="3"/>
      <c r="L24" s="3"/>
    </row>
    <row r="25" spans="1:12" ht="30" customHeight="1" x14ac:dyDescent="0.2">
      <c r="A25" s="14" t="s">
        <v>11</v>
      </c>
      <c r="B25" s="51" t="s">
        <v>19</v>
      </c>
      <c r="C25" s="51"/>
      <c r="D25" s="51"/>
      <c r="E25" s="51"/>
      <c r="F25" s="51"/>
      <c r="G25" s="15" t="s">
        <v>12</v>
      </c>
      <c r="H25" s="16" t="s">
        <v>13</v>
      </c>
      <c r="I25" s="3"/>
      <c r="J25" s="3"/>
      <c r="K25" s="3"/>
      <c r="L25" s="3"/>
    </row>
    <row r="26" spans="1:12" ht="15" x14ac:dyDescent="0.2">
      <c r="A26" s="17" t="s">
        <v>14</v>
      </c>
      <c r="B26" s="52">
        <f>B32+B38</f>
        <v>515</v>
      </c>
      <c r="C26" s="53"/>
      <c r="D26" s="53"/>
      <c r="E26" s="53"/>
      <c r="F26" s="53"/>
      <c r="G26" s="18"/>
      <c r="H26" s="19" t="s">
        <v>13</v>
      </c>
      <c r="I26" s="32"/>
      <c r="J26" s="3"/>
      <c r="K26" s="3"/>
      <c r="L26" s="3"/>
    </row>
    <row r="27" spans="1:12" ht="16.5" customHeight="1" x14ac:dyDescent="0.2">
      <c r="A27" s="17" t="s">
        <v>15</v>
      </c>
      <c r="B27" s="54" t="s">
        <v>19</v>
      </c>
      <c r="C27" s="55"/>
      <c r="D27" s="55"/>
      <c r="E27" s="55"/>
      <c r="F27" s="56"/>
      <c r="G27" s="20"/>
      <c r="H27" s="19" t="s">
        <v>13</v>
      </c>
      <c r="I27" s="3"/>
      <c r="J27" s="3"/>
      <c r="K27" s="3"/>
      <c r="L27" s="3"/>
    </row>
    <row r="28" spans="1:12" ht="15" x14ac:dyDescent="0.2">
      <c r="A28" s="17" t="s">
        <v>16</v>
      </c>
      <c r="B28" s="21">
        <v>1496</v>
      </c>
      <c r="C28" s="21">
        <v>1600</v>
      </c>
      <c r="D28" s="21">
        <v>1548</v>
      </c>
      <c r="E28" s="21"/>
      <c r="F28" s="21"/>
      <c r="G28" s="22">
        <f>ROUND(SUM(B28:F28)/3,0)</f>
        <v>1548</v>
      </c>
      <c r="H28" s="23"/>
      <c r="I28" s="3"/>
      <c r="J28" s="3"/>
      <c r="K28" s="3"/>
      <c r="L28" s="3"/>
    </row>
    <row r="29" spans="1:12" ht="15" x14ac:dyDescent="0.25">
      <c r="A29" s="24" t="s">
        <v>17</v>
      </c>
      <c r="B29" s="25">
        <f>B28*$B26</f>
        <v>770440</v>
      </c>
      <c r="C29" s="25">
        <f>C28*$B26</f>
        <v>824000</v>
      </c>
      <c r="D29" s="25">
        <f>D28*$B26</f>
        <v>797220</v>
      </c>
      <c r="E29" s="25">
        <f>E28*$B26</f>
        <v>0</v>
      </c>
      <c r="F29" s="25">
        <f>F28*$B26</f>
        <v>0</v>
      </c>
      <c r="G29" s="26"/>
      <c r="H29" s="27">
        <f>G28*B26</f>
        <v>797220</v>
      </c>
      <c r="I29" s="3"/>
      <c r="J29" s="3"/>
      <c r="K29" s="3"/>
      <c r="L29" s="3"/>
    </row>
    <row r="30" spans="1:12" ht="30.75" customHeight="1" thickBot="1" x14ac:dyDescent="0.25">
      <c r="A30" s="28" t="s">
        <v>18</v>
      </c>
      <c r="B30" s="29">
        <f>B29</f>
        <v>770440</v>
      </c>
      <c r="C30" s="29">
        <f>C29</f>
        <v>824000</v>
      </c>
      <c r="D30" s="29">
        <f>D29</f>
        <v>797220</v>
      </c>
      <c r="E30" s="29">
        <f>E29</f>
        <v>0</v>
      </c>
      <c r="F30" s="29">
        <f>F29</f>
        <v>0</v>
      </c>
      <c r="G30" s="30"/>
      <c r="H30" s="31"/>
      <c r="I30" s="3"/>
      <c r="J30" s="3"/>
      <c r="K30" s="3"/>
      <c r="L30" s="3"/>
    </row>
    <row r="31" spans="1:12" ht="30" hidden="1" customHeight="1" x14ac:dyDescent="0.2">
      <c r="A31" s="14" t="s">
        <v>11</v>
      </c>
      <c r="B31" s="45" t="s">
        <v>19</v>
      </c>
      <c r="C31" s="45"/>
      <c r="D31" s="45"/>
      <c r="E31" s="45"/>
      <c r="F31" s="45"/>
      <c r="G31" s="15" t="s">
        <v>12</v>
      </c>
      <c r="H31" s="16" t="s">
        <v>13</v>
      </c>
      <c r="I31" s="3"/>
      <c r="J31" s="3"/>
      <c r="K31" s="3"/>
      <c r="L31" s="3"/>
    </row>
    <row r="32" spans="1:12" ht="15" hidden="1" x14ac:dyDescent="0.2">
      <c r="A32" s="17" t="s">
        <v>14</v>
      </c>
      <c r="B32" s="46">
        <v>164</v>
      </c>
      <c r="C32" s="47"/>
      <c r="D32" s="47"/>
      <c r="E32" s="47"/>
      <c r="F32" s="47"/>
      <c r="G32" s="18"/>
      <c r="H32" s="19" t="s">
        <v>13</v>
      </c>
      <c r="I32" s="32"/>
      <c r="J32" s="3"/>
      <c r="K32" s="3"/>
      <c r="L32" s="3"/>
    </row>
    <row r="33" spans="1:13" ht="16.5" hidden="1" customHeight="1" x14ac:dyDescent="0.2">
      <c r="A33" s="17" t="s">
        <v>15</v>
      </c>
      <c r="B33" s="48" t="s">
        <v>34</v>
      </c>
      <c r="C33" s="49"/>
      <c r="D33" s="49"/>
      <c r="E33" s="49"/>
      <c r="F33" s="50"/>
      <c r="G33" s="20"/>
      <c r="H33" s="19" t="s">
        <v>13</v>
      </c>
      <c r="I33" s="3"/>
      <c r="J33" s="3"/>
      <c r="K33" s="3"/>
      <c r="L33" s="3"/>
    </row>
    <row r="34" spans="1:13" ht="15" hidden="1" x14ac:dyDescent="0.2">
      <c r="A34" s="17" t="s">
        <v>16</v>
      </c>
      <c r="B34" s="41">
        <v>1496</v>
      </c>
      <c r="C34" s="41">
        <v>1600</v>
      </c>
      <c r="D34" s="41">
        <v>1548</v>
      </c>
      <c r="E34" s="41"/>
      <c r="F34" s="41"/>
      <c r="G34" s="22">
        <f>ROUND(SUM(B34:F34)/3,0)</f>
        <v>1548</v>
      </c>
      <c r="H34" s="23"/>
      <c r="I34" s="3"/>
      <c r="J34" s="3"/>
      <c r="K34" s="3"/>
      <c r="L34" s="3"/>
    </row>
    <row r="35" spans="1:13" ht="15" hidden="1" x14ac:dyDescent="0.25">
      <c r="A35" s="24" t="s">
        <v>17</v>
      </c>
      <c r="B35" s="42">
        <f>B34*$B32</f>
        <v>245344</v>
      </c>
      <c r="C35" s="42">
        <f>C34*$B32</f>
        <v>262400</v>
      </c>
      <c r="D35" s="42">
        <f>D34*$B32</f>
        <v>253872</v>
      </c>
      <c r="E35" s="42">
        <f>E34*$B32</f>
        <v>0</v>
      </c>
      <c r="F35" s="42">
        <f>F34*$B32</f>
        <v>0</v>
      </c>
      <c r="G35" s="26"/>
      <c r="H35" s="27">
        <f>G34*B32</f>
        <v>253872</v>
      </c>
      <c r="I35" s="3"/>
      <c r="J35" s="3"/>
      <c r="K35" s="3"/>
      <c r="L35" s="3"/>
    </row>
    <row r="36" spans="1:13" ht="29.25" hidden="1" customHeight="1" thickBot="1" x14ac:dyDescent="0.25">
      <c r="A36" s="28" t="s">
        <v>18</v>
      </c>
      <c r="B36" s="43">
        <f>B35</f>
        <v>245344</v>
      </c>
      <c r="C36" s="43">
        <f>C35</f>
        <v>262400</v>
      </c>
      <c r="D36" s="43">
        <f>D35</f>
        <v>253872</v>
      </c>
      <c r="E36" s="43">
        <f>E35</f>
        <v>0</v>
      </c>
      <c r="F36" s="43">
        <f>F35</f>
        <v>0</v>
      </c>
      <c r="G36" s="30"/>
      <c r="H36" s="31"/>
      <c r="I36" s="3"/>
      <c r="J36" s="3"/>
      <c r="K36" s="3"/>
      <c r="L36" s="3"/>
    </row>
    <row r="37" spans="1:13" ht="30" hidden="1" customHeight="1" x14ac:dyDescent="0.2">
      <c r="A37" s="14" t="s">
        <v>11</v>
      </c>
      <c r="B37" s="45" t="s">
        <v>19</v>
      </c>
      <c r="C37" s="45"/>
      <c r="D37" s="45"/>
      <c r="E37" s="45"/>
      <c r="F37" s="45"/>
      <c r="G37" s="15" t="s">
        <v>12</v>
      </c>
      <c r="H37" s="16" t="s">
        <v>13</v>
      </c>
      <c r="I37" s="3"/>
      <c r="J37" s="3"/>
      <c r="K37" s="3"/>
      <c r="L37" s="3"/>
    </row>
    <row r="38" spans="1:13" ht="15" hidden="1" x14ac:dyDescent="0.2">
      <c r="A38" s="17" t="s">
        <v>14</v>
      </c>
      <c r="B38" s="46">
        <v>351</v>
      </c>
      <c r="C38" s="47"/>
      <c r="D38" s="47"/>
      <c r="E38" s="47"/>
      <c r="F38" s="47"/>
      <c r="G38" s="18"/>
      <c r="H38" s="19" t="s">
        <v>13</v>
      </c>
      <c r="I38" s="32"/>
      <c r="J38" s="3"/>
      <c r="K38" s="3"/>
      <c r="L38" s="3"/>
    </row>
    <row r="39" spans="1:13" ht="16.5" hidden="1" customHeight="1" x14ac:dyDescent="0.2">
      <c r="A39" s="17" t="s">
        <v>15</v>
      </c>
      <c r="B39" s="48" t="s">
        <v>35</v>
      </c>
      <c r="C39" s="49"/>
      <c r="D39" s="49"/>
      <c r="E39" s="49"/>
      <c r="F39" s="50"/>
      <c r="G39" s="20"/>
      <c r="H39" s="19" t="s">
        <v>13</v>
      </c>
      <c r="I39" s="3"/>
      <c r="J39" s="3"/>
      <c r="K39" s="3"/>
      <c r="L39" s="3"/>
    </row>
    <row r="40" spans="1:13" ht="15" hidden="1" x14ac:dyDescent="0.2">
      <c r="A40" s="17" t="s">
        <v>16</v>
      </c>
      <c r="B40" s="41">
        <v>1496</v>
      </c>
      <c r="C40" s="41">
        <v>1600</v>
      </c>
      <c r="D40" s="41">
        <v>1548</v>
      </c>
      <c r="E40" s="41"/>
      <c r="F40" s="41"/>
      <c r="G40" s="22">
        <f>ROUND(SUM(B40:F40)/3,0)</f>
        <v>1548</v>
      </c>
      <c r="H40" s="23"/>
      <c r="I40" s="3"/>
      <c r="J40" s="3"/>
      <c r="K40" s="3"/>
      <c r="L40" s="3"/>
    </row>
    <row r="41" spans="1:13" ht="15" hidden="1" x14ac:dyDescent="0.25">
      <c r="A41" s="24" t="s">
        <v>17</v>
      </c>
      <c r="B41" s="42">
        <f>B40*$B38</f>
        <v>525096</v>
      </c>
      <c r="C41" s="42">
        <f>C40*$B38</f>
        <v>561600</v>
      </c>
      <c r="D41" s="42">
        <f>D40*$B38</f>
        <v>543348</v>
      </c>
      <c r="E41" s="42">
        <f>E40*$B38</f>
        <v>0</v>
      </c>
      <c r="F41" s="42">
        <f>F40*$B38</f>
        <v>0</v>
      </c>
      <c r="G41" s="26"/>
      <c r="H41" s="27">
        <f>G40*B38</f>
        <v>543348</v>
      </c>
      <c r="I41" s="3"/>
      <c r="J41" s="3"/>
      <c r="K41" s="3"/>
      <c r="L41" s="3"/>
    </row>
    <row r="42" spans="1:13" ht="27" hidden="1" customHeight="1" thickBot="1" x14ac:dyDescent="0.25">
      <c r="A42" s="28" t="s">
        <v>18</v>
      </c>
      <c r="B42" s="29">
        <f>B41</f>
        <v>525096</v>
      </c>
      <c r="C42" s="29">
        <f>C41</f>
        <v>561600</v>
      </c>
      <c r="D42" s="29">
        <f>D41</f>
        <v>543348</v>
      </c>
      <c r="E42" s="29">
        <f>E41</f>
        <v>0</v>
      </c>
      <c r="F42" s="29">
        <f>F41</f>
        <v>0</v>
      </c>
      <c r="G42" s="30"/>
      <c r="H42" s="31"/>
      <c r="I42" s="3"/>
      <c r="J42" s="3"/>
      <c r="K42" s="3"/>
      <c r="L42" s="3"/>
    </row>
    <row r="43" spans="1:13" s="34" customFormat="1" ht="15" x14ac:dyDescent="0.25">
      <c r="A43" s="33"/>
      <c r="B43" s="33"/>
      <c r="C43" s="33"/>
      <c r="D43" s="33"/>
      <c r="E43" s="33"/>
      <c r="F43" s="33"/>
      <c r="G43" s="33"/>
      <c r="H43" s="33"/>
    </row>
    <row r="44" spans="1:13" s="34" customFormat="1" ht="15" x14ac:dyDescent="0.25">
      <c r="A44" s="33" t="s">
        <v>20</v>
      </c>
      <c r="B44" s="33"/>
      <c r="C44" s="33"/>
      <c r="D44" s="33"/>
      <c r="E44" s="33"/>
      <c r="F44" s="33"/>
      <c r="G44" s="35" t="s">
        <v>21</v>
      </c>
      <c r="H44" s="36">
        <f>H11+H29</f>
        <v>3498877</v>
      </c>
      <c r="I44" s="37"/>
      <c r="J44" s="37"/>
      <c r="K44" s="37"/>
      <c r="L44" s="37"/>
      <c r="M44" s="37"/>
    </row>
    <row r="45" spans="1:13" ht="15" x14ac:dyDescent="0.25">
      <c r="A45" s="38" t="s">
        <v>22</v>
      </c>
      <c r="B45" s="39" t="s">
        <v>23</v>
      </c>
      <c r="C45" s="39"/>
      <c r="D45" s="39"/>
      <c r="E45" s="39"/>
      <c r="F45" s="39"/>
      <c r="G45" s="39"/>
      <c r="H45" s="39"/>
    </row>
    <row r="46" spans="1:13" ht="15" x14ac:dyDescent="0.25">
      <c r="A46" s="38" t="s">
        <v>24</v>
      </c>
      <c r="B46" s="39" t="s">
        <v>25</v>
      </c>
      <c r="C46" s="39"/>
      <c r="D46" s="39"/>
      <c r="E46" s="39"/>
      <c r="F46" s="39"/>
      <c r="G46" s="39"/>
      <c r="H46" s="39"/>
    </row>
    <row r="47" spans="1:13" ht="15" x14ac:dyDescent="0.25">
      <c r="A47" s="38" t="s">
        <v>26</v>
      </c>
      <c r="B47" s="39" t="s">
        <v>27</v>
      </c>
      <c r="C47" s="39"/>
      <c r="D47" s="39"/>
      <c r="E47" s="39"/>
      <c r="F47" s="39"/>
      <c r="G47" s="39"/>
      <c r="H47" s="39"/>
    </row>
    <row r="48" spans="1:13" ht="15" x14ac:dyDescent="0.25">
      <c r="A48" s="38"/>
      <c r="B48" s="39"/>
      <c r="C48" s="39"/>
      <c r="D48" s="39"/>
      <c r="E48" s="39"/>
      <c r="F48" s="39"/>
      <c r="G48" s="39"/>
      <c r="H48" s="39"/>
    </row>
    <row r="49" spans="1:1" ht="17.25" customHeight="1" x14ac:dyDescent="0.2">
      <c r="A49" s="3" t="s">
        <v>38</v>
      </c>
    </row>
  </sheetData>
  <sheetProtection selectLockedCells="1" selectUnlockedCells="1"/>
  <mergeCells count="24">
    <mergeCell ref="B7:F7"/>
    <mergeCell ref="B8:F8"/>
    <mergeCell ref="B9:F9"/>
    <mergeCell ref="C2:H2"/>
    <mergeCell ref="A3:B3"/>
    <mergeCell ref="C3:H3"/>
    <mergeCell ref="A4:B4"/>
    <mergeCell ref="C4:H4"/>
    <mergeCell ref="B5:F5"/>
    <mergeCell ref="B13:F13"/>
    <mergeCell ref="B14:F14"/>
    <mergeCell ref="B15:F15"/>
    <mergeCell ref="B31:F31"/>
    <mergeCell ref="B32:F32"/>
    <mergeCell ref="B33:F33"/>
    <mergeCell ref="B37:F37"/>
    <mergeCell ref="B38:F38"/>
    <mergeCell ref="B39:F39"/>
    <mergeCell ref="B19:F19"/>
    <mergeCell ref="B20:F20"/>
    <mergeCell ref="B21:F21"/>
    <mergeCell ref="B25:F25"/>
    <mergeCell ref="B26:F26"/>
    <mergeCell ref="B27:F27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ОН(М)Ц УСП 3 498 877,00 </vt:lpstr>
      <vt:lpstr>'ОН(М)Ц УСП 3 498 877,00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2019-12-13T05:27:43Z</dcterms:modified>
</cp:coreProperties>
</file>