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H9" i="17" l="1"/>
  <c r="H10" i="17"/>
  <c r="H11" i="17"/>
  <c r="G12" i="17"/>
  <c r="G9" i="17"/>
  <c r="G10" i="17"/>
  <c r="G11" i="17"/>
  <c r="G8" i="17"/>
  <c r="D12" i="17"/>
  <c r="D11" i="17"/>
  <c r="D10" i="17"/>
  <c r="D9" i="17"/>
  <c r="D8" i="17"/>
  <c r="F12" i="17"/>
  <c r="F11" i="17"/>
  <c r="F10" i="17"/>
  <c r="F9" i="17"/>
  <c r="F8" i="17"/>
  <c r="E12" i="17"/>
  <c r="E11" i="17"/>
  <c r="E10" i="17"/>
  <c r="E9" i="17"/>
  <c r="E8" i="17"/>
  <c r="H8" i="17" l="1"/>
</calcChain>
</file>

<file path=xl/sharedStrings.xml><?xml version="1.0" encoding="utf-8"?>
<sst xmlns="http://schemas.openxmlformats.org/spreadsheetml/2006/main" count="26" uniqueCount="26">
  <si>
    <t xml:space="preserve">IV. Обоснование начальной (максимальной) цены контракта </t>
  </si>
  <si>
    <t>Сроки оказания услуг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</si>
  <si>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</si>
  <si>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</si>
  <si>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</si>
  <si>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</si>
  <si>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</si>
  <si>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>1* (с применением уровня инфляции, не превышающего 3,2 % на 2017 год )</t>
  </si>
  <si>
    <t>2* (с применением уровня инфляции, не превышающего 4,0 % на 2018 год )</t>
  </si>
  <si>
    <t>3* (с применением уровня инфляции, не превышающего 4,0 % на 2019 год)</t>
  </si>
  <si>
    <t xml:space="preserve">Средняя цена, рублей </t>
  </si>
  <si>
    <t xml:space="preserve">Всего начальная (макисмальная) цена контракта, рублей </t>
  </si>
  <si>
    <t>на оказание услуг по техническому обслуживанию и текущему ремонту электрооборудования</t>
  </si>
  <si>
    <t>1* Муниципальный контракт № 0187300005815000542-0146567-01 от 24.12.2015 .</t>
  </si>
  <si>
    <t>2* Муниципальный контракт № 0187300005816000407-0146567-01 от 09.01.2017 .</t>
  </si>
  <si>
    <t xml:space="preserve">3* Муниципальный контракт № 0187300005817000414-0146567-01 от 27.12.2017 .
</t>
  </si>
  <si>
    <t xml:space="preserve">Данный расчет произведен на основании ценовой информации. В качестве источников ценовой информации использованы цены ранее заключенных муниципальных контрактов с учетом уровня инфляции, который определен на основании Федерального закона «О Федеральном бюджете на 2017 год и на плановый 2018 и 2019 годов» от 19.12.2016 № 415-ФЗ. </t>
  </si>
  <si>
    <t>Исп.  Гл. эксперт М.Г. Филиппова, 8 (34675) 50047</t>
  </si>
  <si>
    <t>Адрес объекта</t>
  </si>
  <si>
    <t xml:space="preserve">Ул. 40 лет Победы,11 (здание администрации города Югорска), площадь помещений 
3 354,9 кв. м.;
ул. Железнодорожная, 43/1 (здание архива), площадь помещений 110,6 кв. м.; 
ул. Механизаторов, 22 (здание департамента жилищно-коммунального и строительного комплекса), площадь помещений 634,6 кв. м.; ул. 40 лет Победы, 9 А (помещения отдела по первичному воинскому учету), площадь помещения 76,2 кв. м.
Общая площадь обслуживания: 4 176,3 кв.м.
</t>
  </si>
  <si>
    <t>Оказание услуг по техническому обслуживанию и текущему ремонту электрооборудования</t>
  </si>
  <si>
    <t>ул. Спортивная, 2 (помещения ЗАГСа), площадь помещений 228,3 кв. м.</t>
  </si>
  <si>
    <t>ул. Ленина, 41: помещения отдела опеки и попечительства, площадь 181,7 кв.м.</t>
  </si>
  <si>
    <t>ул. Ленина, 41: помещения отдела комиссии по делам несовершеннолетних, площадь 93,4 кв. м.</t>
  </si>
  <si>
    <t>ИТОГО начальная (максимальная) цена контракта составляет 105 449 (сто пять тысяч четыреста сорок девять) рублей 92 копейки.</t>
  </si>
  <si>
    <t>С момента подписания контракта, но не ранее 01 января  по 31 декабря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</si>
</sst>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L10" sqref="L10"/>
    </sheetView>
  </sheetViews>
  <sheetFormatPr defaultColWidth="8.85546875" defaultRowHeight="15" x14ac:dyDescent="0.25"/>
  <cols>
    <col min="1" max="1" width="18.85546875" style="1" customWidth="1"/>
    <col min="2" max="2" width="33.5703125" style="1" customWidth="1"/>
    <col min="3" max="3" width="16.5703125" style="1" customWidth="1"/>
    <col min="4" max="4" width="18.28515625" style="1" customWidth="1"/>
    <col min="5" max="5" width="17.5703125" style="1" customWidth="1"/>
    <col min="6" max="6" width="17.28515625" style="1" customWidth="1"/>
    <col min="7" max="7" width="13.7109375" style="1" customWidth="1"/>
    <col min="8" max="8" width="15.42578125" style="1" customWidth="1"/>
    <col min="9" max="16384" width="8.85546875" style="1"/>
  </cols>
  <sheetData>
    <row r="1" spans="1:8" ht="15" customHeight="1" x14ac:dyDescent="0.25">
      <c r="A1" s="21" t="s">
        <v>0</v>
      </c>
      <c r="B1" s="21"/>
      <c r="C1" s="21"/>
      <c r="D1" s="21"/>
      <c r="E1" s="21"/>
      <c r="F1" s="21"/>
      <c r="G1" s="21"/>
      <c r="H1" s="2"/>
    </row>
    <row r="2" spans="1:8" ht="13.5" customHeight="1" x14ac:dyDescent="0.25">
      <c r="A2" s="21" t="s">
        <v>12</v>
      </c>
      <c r="B2" s="21"/>
      <c r="C2" s="21"/>
      <c r="D2" s="21"/>
      <c r="E2" s="21"/>
      <c r="F2" s="21"/>
      <c r="G2" s="21"/>
      <c r="H2" s="2"/>
    </row>
    <row r="3" spans="1:8" ht="15" customHeight="1" x14ac:dyDescent="0.25">
      <c r="A3" s="22" t="s">
        <v>6</v>
      </c>
      <c r="B3" s="22"/>
      <c r="C3" s="22"/>
      <c r="D3" s="22"/>
      <c r="E3" s="22"/>
      <c r="F3" s="22"/>
      <c r="G3" s="22"/>
      <c r="H3" s="3"/>
    </row>
    <row r="4" spans="1:8" ht="15" customHeight="1" thickBot="1" x14ac:dyDescent="0.3">
      <c r="A4" s="22" t="s">
        <v>3</v>
      </c>
      <c r="B4" s="22"/>
      <c r="C4" s="22"/>
      <c r="D4" s="22"/>
      <c r="E4" s="22"/>
      <c r="F4" s="22"/>
      <c r="G4" s="22"/>
      <c r="H4" s="3"/>
    </row>
    <row r="5" spans="1:8" ht="59.25" customHeight="1" thickBot="1" x14ac:dyDescent="0.3">
      <c r="A5" s="11" t="s">
        <v>4</v>
      </c>
      <c r="B5" s="11" t="s">
        <v>18</v>
      </c>
      <c r="C5" s="11" t="s">
        <v>1</v>
      </c>
      <c r="D5" s="13" t="s">
        <v>5</v>
      </c>
      <c r="E5" s="14"/>
      <c r="F5" s="14"/>
      <c r="G5" s="15"/>
      <c r="H5" s="11" t="s">
        <v>11</v>
      </c>
    </row>
    <row r="6" spans="1:8" ht="15" customHeight="1" x14ac:dyDescent="0.25">
      <c r="A6" s="23"/>
      <c r="B6" s="23"/>
      <c r="C6" s="23"/>
      <c r="D6" s="11" t="s">
        <v>7</v>
      </c>
      <c r="E6" s="11" t="s">
        <v>8</v>
      </c>
      <c r="F6" s="11" t="s">
        <v>9</v>
      </c>
      <c r="G6" s="11" t="s">
        <v>10</v>
      </c>
      <c r="H6" s="23"/>
    </row>
    <row r="7" spans="1:8" ht="98.25" customHeight="1" thickBot="1" x14ac:dyDescent="0.3">
      <c r="A7" s="12"/>
      <c r="B7" s="12"/>
      <c r="C7" s="12"/>
      <c r="D7" s="12"/>
      <c r="E7" s="12"/>
      <c r="F7" s="12"/>
      <c r="G7" s="12"/>
      <c r="H7" s="12"/>
    </row>
    <row r="8" spans="1:8" ht="207" customHeight="1" thickBot="1" x14ac:dyDescent="0.3">
      <c r="A8" s="16" t="s">
        <v>20</v>
      </c>
      <c r="B8" s="5" t="s">
        <v>19</v>
      </c>
      <c r="C8" s="16" t="s">
        <v>25</v>
      </c>
      <c r="D8" s="7">
        <f>53048.26+(53048.26*3.2%)</f>
        <v>54745.804320000003</v>
      </c>
      <c r="E8" s="7">
        <f>104945.82+(104945.82*4%)</f>
        <v>109143.65280000001</v>
      </c>
      <c r="F8" s="7">
        <f>77738.64+(77738.64*4%)</f>
        <v>80848.185599999997</v>
      </c>
      <c r="G8" s="7">
        <f>(D8+E8+F8)/3</f>
        <v>81579.214240000001</v>
      </c>
      <c r="H8" s="8">
        <f>G8</f>
        <v>81579.214240000001</v>
      </c>
    </row>
    <row r="9" spans="1:8" ht="39" customHeight="1" thickBot="1" x14ac:dyDescent="0.3">
      <c r="A9" s="17"/>
      <c r="B9" s="9" t="s">
        <v>21</v>
      </c>
      <c r="C9" s="17"/>
      <c r="D9" s="7">
        <f>2860.6+(2860.6*3.2%)</f>
        <v>2952.1392000000001</v>
      </c>
      <c r="E9" s="7">
        <f>17764.08+(17764.08*4%)</f>
        <v>18474.643200000002</v>
      </c>
      <c r="F9" s="7">
        <f>16578.24+(16578.24*4%)</f>
        <v>17241.369600000002</v>
      </c>
      <c r="G9" s="7">
        <f t="shared" ref="G9:G11" si="0">(D9+E9+F9)/3</f>
        <v>12889.384</v>
      </c>
      <c r="H9" s="8">
        <f t="shared" ref="H9:H11" si="1">G9</f>
        <v>12889.384</v>
      </c>
    </row>
    <row r="10" spans="1:8" ht="37.5" customHeight="1" thickBot="1" x14ac:dyDescent="0.3">
      <c r="A10" s="17"/>
      <c r="B10" s="9" t="s">
        <v>22</v>
      </c>
      <c r="C10" s="17"/>
      <c r="D10" s="7">
        <f>2287.25+(2287.25*3.2%)</f>
        <v>2360.442</v>
      </c>
      <c r="E10" s="7">
        <f>3725.04+(3725.04*4%)</f>
        <v>3874.0416</v>
      </c>
      <c r="F10" s="7">
        <f>12150.24+(12150.24*4%)</f>
        <v>12636.249599999999</v>
      </c>
      <c r="G10" s="7">
        <f t="shared" si="0"/>
        <v>6290.2443999999996</v>
      </c>
      <c r="H10" s="8">
        <f t="shared" si="1"/>
        <v>6290.2443999999996</v>
      </c>
    </row>
    <row r="11" spans="1:8" ht="56.25" customHeight="1" thickBot="1" x14ac:dyDescent="0.3">
      <c r="A11" s="18"/>
      <c r="B11" s="9" t="s">
        <v>23</v>
      </c>
      <c r="C11" s="18"/>
      <c r="D11" s="7">
        <f>1170.3+(1170.3*3.2%)</f>
        <v>1207.7495999999999</v>
      </c>
      <c r="E11" s="7">
        <f>8924.4+(8924.4*4%)</f>
        <v>9281.3760000000002</v>
      </c>
      <c r="F11" s="7">
        <f>3446.3+(3446.3*4%)</f>
        <v>3584.152</v>
      </c>
      <c r="G11" s="7">
        <f t="shared" si="0"/>
        <v>4691.0925333333334</v>
      </c>
      <c r="H11" s="8">
        <f t="shared" si="1"/>
        <v>4691.0925333333334</v>
      </c>
    </row>
    <row r="12" spans="1:8" ht="58.5" customHeight="1" thickBot="1" x14ac:dyDescent="0.3">
      <c r="A12" s="10" t="s">
        <v>2</v>
      </c>
      <c r="B12" s="9"/>
      <c r="C12" s="6"/>
      <c r="D12" s="7">
        <f>D8+D9+D10+D11</f>
        <v>61266.135120000006</v>
      </c>
      <c r="E12" s="7">
        <f>E8+E9+E10+E11</f>
        <v>140773.71360000002</v>
      </c>
      <c r="F12" s="7">
        <f>F8+F9+F10+F11</f>
        <v>114309.9568</v>
      </c>
      <c r="G12" s="7">
        <f>(D12+E12+F12)/3</f>
        <v>105449.93517333333</v>
      </c>
      <c r="H12" s="8">
        <v>105449.92</v>
      </c>
    </row>
    <row r="13" spans="1:8" ht="15" customHeight="1" x14ac:dyDescent="0.25">
      <c r="A13" s="24" t="s">
        <v>24</v>
      </c>
      <c r="B13" s="24"/>
      <c r="C13" s="24"/>
      <c r="D13" s="24"/>
      <c r="E13" s="24"/>
      <c r="F13" s="24"/>
      <c r="G13" s="24"/>
      <c r="H13" s="24"/>
    </row>
    <row r="14" spans="1:8" ht="18.75" customHeight="1" x14ac:dyDescent="0.25">
      <c r="A14" s="25" t="s">
        <v>13</v>
      </c>
      <c r="B14" s="25"/>
      <c r="C14" s="25"/>
      <c r="D14" s="25"/>
      <c r="E14" s="25"/>
      <c r="F14" s="25"/>
      <c r="G14" s="25"/>
      <c r="H14" s="25"/>
    </row>
    <row r="15" spans="1:8" ht="18.75" customHeight="1" x14ac:dyDescent="0.25">
      <c r="A15" s="25" t="s">
        <v>14</v>
      </c>
      <c r="B15" s="25"/>
      <c r="C15" s="25"/>
      <c r="D15" s="25"/>
      <c r="E15" s="25"/>
      <c r="F15" s="25"/>
      <c r="G15" s="25"/>
      <c r="H15" s="25"/>
    </row>
    <row r="16" spans="1:8" ht="15" customHeight="1" x14ac:dyDescent="0.25">
      <c r="A16" s="25" t="s">
        <v>15</v>
      </c>
      <c r="B16" s="25"/>
      <c r="C16" s="25"/>
      <c r="D16" s="25"/>
      <c r="E16" s="25"/>
      <c r="F16" s="25"/>
      <c r="G16" s="25"/>
      <c r="H16" s="25"/>
    </row>
    <row r="17" spans="1:8" ht="8.25" customHeight="1" x14ac:dyDescent="0.25">
      <c r="A17" s="4"/>
      <c r="B17" s="4"/>
      <c r="C17" s="4"/>
      <c r="D17" s="4"/>
      <c r="E17" s="4"/>
      <c r="F17" s="4"/>
      <c r="G17" s="4"/>
    </row>
    <row r="18" spans="1:8" ht="2.65" customHeight="1" x14ac:dyDescent="0.25"/>
    <row r="19" spans="1:8" ht="2.25" customHeight="1" x14ac:dyDescent="0.25">
      <c r="A19" s="19" t="s">
        <v>16</v>
      </c>
      <c r="B19" s="19"/>
      <c r="C19" s="19"/>
      <c r="D19" s="19"/>
      <c r="E19" s="19"/>
      <c r="F19" s="19"/>
      <c r="G19" s="19"/>
      <c r="H19" s="19"/>
    </row>
    <row r="20" spans="1:8" ht="6" customHeight="1" x14ac:dyDescent="0.25">
      <c r="A20" s="19"/>
      <c r="B20" s="19"/>
      <c r="C20" s="19"/>
      <c r="D20" s="19"/>
      <c r="E20" s="19"/>
      <c r="F20" s="19"/>
      <c r="G20" s="19"/>
      <c r="H20" s="19"/>
    </row>
    <row r="21" spans="1:8" x14ac:dyDescent="0.25">
      <c r="A21" s="19"/>
      <c r="B21" s="19"/>
      <c r="C21" s="19"/>
      <c r="D21" s="19"/>
      <c r="E21" s="19"/>
      <c r="F21" s="19"/>
      <c r="G21" s="19"/>
      <c r="H21" s="19"/>
    </row>
    <row r="22" spans="1:8" ht="27" customHeight="1" x14ac:dyDescent="0.25">
      <c r="A22" s="19"/>
      <c r="B22" s="19"/>
      <c r="C22" s="19"/>
      <c r="D22" s="19"/>
      <c r="E22" s="19"/>
      <c r="F22" s="19"/>
      <c r="G22" s="19"/>
      <c r="H22" s="19"/>
    </row>
    <row r="24" spans="1:8" x14ac:dyDescent="0.25">
      <c r="A24" s="20" t="s">
        <v>17</v>
      </c>
      <c r="B24" s="20"/>
      <c r="C24" s="20"/>
      <c r="D24" s="20"/>
    </row>
  </sheetData>
  <mergeCells count="21">
    <mergeCell ref="A8:A11"/>
    <mergeCell ref="C8:C11"/>
    <mergeCell ref="A19:H22"/>
    <mergeCell ref="A24:D24"/>
    <mergeCell ref="A1:G1"/>
    <mergeCell ref="A2:G2"/>
    <mergeCell ref="A3:G3"/>
    <mergeCell ref="A4:G4"/>
    <mergeCell ref="A5:A7"/>
    <mergeCell ref="B5:B7"/>
    <mergeCell ref="C5:C7"/>
    <mergeCell ref="A13:H13"/>
    <mergeCell ref="A14:H14"/>
    <mergeCell ref="A16:H16"/>
    <mergeCell ref="A15:H15"/>
    <mergeCell ref="H5:H7"/>
    <mergeCell ref="D6:D7"/>
    <mergeCell ref="E6:E7"/>
    <mergeCell ref="F6:F7"/>
    <mergeCell ref="G6:G7"/>
    <mergeCell ref="D5:G5"/>
  </mergeCells>
  <pageMargins left="0.31" right="0.51181102362204722" top="0.19685039370078741" bottom="0.37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2018-11-22T05:24:05Z</dcterms:modified>
</cp:coreProperties>
</file>