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IR\Муниципальная программа\Отчеты\"/>
    </mc:Choice>
  </mc:AlternateContent>
  <bookViews>
    <workbookView xWindow="0" yWindow="0" windowWidth="16380" windowHeight="8190" tabRatio="500"/>
  </bookViews>
  <sheets>
    <sheet name="Лист1" sheetId="1" r:id="rId1"/>
    <sheet name="Лист2" sheetId="2" r:id="rId2"/>
    <sheet name="Лист3" sheetId="3" r:id="rId3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6" i="1" l="1"/>
  <c r="H16" i="1" l="1"/>
  <c r="I16" i="1" l="1"/>
  <c r="I23" i="1" l="1"/>
  <c r="G21" i="1"/>
  <c r="F21" i="1"/>
  <c r="E21" i="1"/>
  <c r="I20" i="1"/>
  <c r="H20" i="1"/>
  <c r="G18" i="1"/>
  <c r="F18" i="1"/>
  <c r="F22" i="1" s="1"/>
  <c r="F24" i="1" s="1"/>
  <c r="E18" i="1"/>
  <c r="I17" i="1"/>
  <c r="H17" i="1"/>
  <c r="I15" i="1"/>
  <c r="H15" i="1"/>
  <c r="E22" i="1" l="1"/>
  <c r="E24" i="1" s="1"/>
  <c r="G22" i="1"/>
  <c r="G24" i="1" s="1"/>
  <c r="H18" i="1"/>
  <c r="H21" i="1"/>
  <c r="I21" i="1"/>
  <c r="I18" i="1"/>
  <c r="H22" i="1" l="1"/>
  <c r="H24" i="1" s="1"/>
  <c r="I24" i="1"/>
  <c r="I22" i="1"/>
</calcChain>
</file>

<file path=xl/sharedStrings.xml><?xml version="1.0" encoding="utf-8"?>
<sst xmlns="http://schemas.openxmlformats.org/spreadsheetml/2006/main" count="60" uniqueCount="49">
  <si>
    <t xml:space="preserve">Отчет </t>
  </si>
  <si>
    <t>об исполнении муниципальной программы</t>
  </si>
  <si>
    <t xml:space="preserve"> по состоянию на</t>
  </si>
  <si>
    <t xml:space="preserve">                           (наименование программы)</t>
  </si>
  <si>
    <t>Отдел информационных технологий</t>
  </si>
  <si>
    <t xml:space="preserve">                           (ответственный исполнитель)</t>
  </si>
  <si>
    <t>тыс. рублей</t>
  </si>
  <si>
    <t>№
осно
вн.
меро
прия
тия</t>
  </si>
  <si>
    <t>Наименование основного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</si>
  <si>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</si>
  <si>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</si>
  <si>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</si>
  <si>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</si>
  <si>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</si>
  <si>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Отклонение</t>
  </si>
  <si>
    <t>Результаты реализации муниципальной программы</t>
  </si>
  <si>
    <t>Абсолютное значение</t>
  </si>
  <si>
    <t>Относительное значение, %</t>
  </si>
  <si>
    <t>(гр.6- гр.7)</t>
  </si>
  <si>
    <t>(гр.7/ гр.6*100%)</t>
  </si>
  <si>
    <t>1</t>
  </si>
  <si>
    <t>местный бюджет</t>
  </si>
  <si>
    <t>2</t>
  </si>
  <si>
    <t>Итого по задаче 1:</t>
  </si>
  <si>
    <t>3</t>
  </si>
  <si>
    <t>Итого по задаче 2:</t>
  </si>
  <si>
    <t>Всего по программе</t>
  </si>
  <si>
    <t>Инвестиции в объекты муниципальной собственности</t>
  </si>
  <si>
    <t>Ответственный исполнитель: Отдел информационных технологий</t>
  </si>
  <si>
    <t>Ефремов П.Н.</t>
  </si>
  <si>
    <t>Дергилев О.В.</t>
  </si>
  <si>
    <t>5-00-61</t>
  </si>
  <si>
    <t>ответственный исполнитель</t>
  </si>
  <si>
    <t>2019 г.</t>
  </si>
  <si>
    <t>Цель: Формирование информационного пространства на основе использования информационных и телекоммуникационных технологий для повышения качества жизни граждан города Югорска и обеспечения условий для реализации эффективной системы управления в органах местного самоуправления города Югорска</t>
  </si>
  <si>
    <t>Задача 1: Развитие информационного общества и электронного правительства, в том числе технологий, обеспечивающих повышение качества муниципального управления, электронного взаимодействия населения и органов местного самоуправления города Югорска</t>
  </si>
  <si>
    <t>Развитие электронного правительства, формирование и сопровождение информационных ресурсов и систем, обеспечение доступа к ним (1,2,3,4,5,6)</t>
  </si>
  <si>
    <t>Развитие технической базы для становления информационного общества и электронного правительства, обеспечение деятельности органов местного самоуправления города Югорска (1,6)</t>
  </si>
  <si>
    <t>Развитие системы обеспечения информационной безопасности органов местного самоуправления города Югорска (1,6,7,8)</t>
  </si>
  <si>
    <t>Задача 2: Обеспечение условий для безопасности информации в информационных системах в органах местного самоуправления города Югорска</t>
  </si>
  <si>
    <t>Отдел информационных технологий администрации города Югорска</t>
  </si>
  <si>
    <t>Муниципальная программа города Югорска "Развитие информационного общества"</t>
  </si>
  <si>
    <t>бюджет автономного округа</t>
  </si>
  <si>
    <t>01 октября</t>
  </si>
  <si>
    <r>
      <t xml:space="preserve">Дата составления отчета:  </t>
    </r>
    <r>
      <rPr>
        <u/>
        <sz val="11"/>
        <color rgb="FF26282F"/>
        <rFont val="PT Astra Serif"/>
        <family val="1"/>
        <charset val="204"/>
      </rPr>
      <t xml:space="preserve">  3 октября 2019 года</t>
    </r>
  </si>
  <si>
    <t>Подготовлена документация аукциона на поставку и монтаж кондиционера в серверной комнате</t>
  </si>
  <si>
    <t>Подготовлена документация на реализацию мероприятий в 4 квартале текущего года</t>
  </si>
  <si>
    <t>Обеспечено круглосуточное функционирование официального сайта и портала органов местного самоуправления в сети Интернет, заключены контракты на услуги обучения, сопровождения электронных подписей</t>
  </si>
  <si>
    <t>Реализация основных мероприятий завершена,подготовлена документация аукциона на продление антивируса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</si>
</sst>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17" x14ac:knownFonts="1">
    <font>
      <sz val="11"/>
      <color rgb="FF000000"/>
      <name val="Calibri"/>
      <family val="2"/>
      <charset val="1"/>
    </font>
    <font>
      <b/>
      <sz val="12"/>
      <color rgb="FF000000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u/>
      <sz val="11"/>
      <color rgb="FF000000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8"/>
      <color rgb="FF000000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sz val="10"/>
      <color rgb="FF000099"/>
      <name val="PT Astra Serif"/>
      <family val="1"/>
      <charset val="204"/>
    </font>
    <font>
      <sz val="10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0"/>
      <name val="PT Astra Serif"/>
      <family val="1"/>
      <charset val="204"/>
    </font>
    <font>
      <b/>
      <sz val="12"/>
      <name val="PT Astra Serif"/>
      <family val="1"/>
      <charset val="204"/>
    </font>
    <font>
      <sz val="11"/>
      <name val="PT Astra Serif"/>
      <family val="1"/>
      <charset val="204"/>
    </font>
    <font>
      <sz val="12"/>
      <name val="PT Astra Serif"/>
      <family val="1"/>
      <charset val="204"/>
    </font>
    <font>
      <vertAlign val="superscript"/>
      <sz val="11"/>
      <color rgb="FF000000"/>
      <name val="PT Astra Serif"/>
      <family val="1"/>
      <charset val="204"/>
    </font>
    <font>
      <sz val="11"/>
      <color rgb="FF26282F"/>
      <name val="PT Astra Serif"/>
      <family val="1"/>
      <charset val="204"/>
    </font>
    <font>
      <u/>
      <sz val="11"/>
      <color rgb="FF26282F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8" fillId="0" borderId="2" xfId="0" applyNumberFormat="1" applyFont="1" applyBorder="1" applyAlignment="1">
      <alignment horizontal="center" vertical="top"/>
    </xf>
    <xf numFmtId="0" fontId="9" fillId="0" borderId="2" xfId="0" applyFont="1" applyBorder="1" applyAlignment="1">
      <alignment vertical="center"/>
    </xf>
    <xf numFmtId="49" fontId="8" fillId="0" borderId="2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  <xf numFmtId="164" fontId="8" fillId="0" borderId="2" xfId="0" applyNumberFormat="1" applyFont="1" applyBorder="1" applyAlignment="1">
      <alignment horizontal="center" vertical="top" wrapText="1"/>
    </xf>
    <xf numFmtId="164" fontId="8" fillId="0" borderId="2" xfId="0" applyNumberFormat="1" applyFont="1" applyBorder="1" applyAlignment="1">
      <alignment horizontal="right" vertical="top" wrapText="1"/>
    </xf>
    <xf numFmtId="165" fontId="8" fillId="0" borderId="2" xfId="0" applyNumberFormat="1" applyFont="1" applyBorder="1" applyAlignment="1">
      <alignment horizontal="right" vertical="top" wrapText="1"/>
    </xf>
    <xf numFmtId="164" fontId="8" fillId="0" borderId="2" xfId="0" applyNumberFormat="1" applyFont="1" applyBorder="1" applyAlignment="1">
      <alignment horizontal="left" vertical="top" wrapText="1"/>
    </xf>
    <xf numFmtId="164" fontId="10" fillId="0" borderId="2" xfId="0" applyNumberFormat="1" applyFont="1" applyBorder="1" applyAlignment="1">
      <alignment horizontal="right" vertical="top" wrapText="1"/>
    </xf>
    <xf numFmtId="165" fontId="10" fillId="0" borderId="2" xfId="0" applyNumberFormat="1" applyFont="1" applyBorder="1" applyAlignment="1">
      <alignment horizontal="right" vertical="top" wrapText="1"/>
    </xf>
    <xf numFmtId="164" fontId="9" fillId="0" borderId="2" xfId="0" applyNumberFormat="1" applyFont="1" applyBorder="1" applyAlignment="1">
      <alignment vertical="center"/>
    </xf>
    <xf numFmtId="165" fontId="9" fillId="0" borderId="2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64" fontId="8" fillId="0" borderId="2" xfId="0" applyNumberFormat="1" applyFont="1" applyBorder="1" applyAlignment="1">
      <alignment horizontal="right" vertical="center" wrapText="1"/>
    </xf>
    <xf numFmtId="164" fontId="13" fillId="0" borderId="2" xfId="0" applyNumberFormat="1" applyFont="1" applyBorder="1" applyAlignment="1">
      <alignment horizontal="right"/>
    </xf>
    <xf numFmtId="165" fontId="13" fillId="0" borderId="2" xfId="0" applyNumberFormat="1" applyFont="1" applyBorder="1" applyAlignment="1">
      <alignment horizontal="right"/>
    </xf>
    <xf numFmtId="164" fontId="11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justify" vertical="center"/>
    </xf>
    <xf numFmtId="0" fontId="12" fillId="0" borderId="1" xfId="0" applyFont="1" applyBorder="1" applyAlignment="1">
      <alignment vertical="center"/>
    </xf>
    <xf numFmtId="0" fontId="2" fillId="0" borderId="1" xfId="0" applyFont="1" applyBorder="1"/>
    <xf numFmtId="0" fontId="5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49" fontId="8" fillId="0" borderId="2" xfId="0" applyNumberFormat="1" applyFont="1" applyFill="1" applyBorder="1" applyAlignment="1">
      <alignment horizontal="center" vertical="top"/>
    </xf>
    <xf numFmtId="164" fontId="8" fillId="0" borderId="2" xfId="0" applyNumberFormat="1" applyFont="1" applyFill="1" applyBorder="1" applyAlignment="1">
      <alignment horizontal="right" vertical="center" wrapText="1"/>
    </xf>
    <xf numFmtId="164" fontId="11" fillId="0" borderId="2" xfId="0" applyNumberFormat="1" applyFont="1" applyFill="1" applyBorder="1" applyAlignment="1">
      <alignment horizontal="right" vertical="center"/>
    </xf>
    <xf numFmtId="165" fontId="11" fillId="0" borderId="2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99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82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topLeftCell="B10" zoomScale="145" zoomScaleNormal="145" workbookViewId="0">
      <selection activeCell="J21" sqref="J21"/>
    </sheetView>
  </sheetViews>
  <sheetFormatPr defaultRowHeight="15" x14ac:dyDescent="0.25"/>
  <cols>
    <col min="1" max="1" width="5.7109375" style="1" customWidth="1"/>
    <col min="2" max="2" width="46.5703125" style="1" customWidth="1"/>
    <col min="3" max="3" width="18" style="1" customWidth="1"/>
    <col min="4" max="4" width="14.28515625" style="1" customWidth="1"/>
    <col min="5" max="5" width="11.28515625" style="1" customWidth="1"/>
    <col min="6" max="6" width="11.42578125" style="1"/>
    <col min="7" max="7" width="11.28515625" style="1" customWidth="1"/>
    <col min="8" max="8" width="11.42578125" style="1"/>
    <col min="9" max="9" width="12.7109375" style="1" customWidth="1"/>
    <col min="10" max="10" width="37" style="1" customWidth="1"/>
    <col min="11" max="1025" width="8.7109375" style="1" customWidth="1"/>
    <col min="1026" max="16384" width="9.140625" style="1"/>
  </cols>
  <sheetData>
    <row r="1" spans="1:10" ht="15.75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15.75" x14ac:dyDescent="0.25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</row>
    <row r="3" spans="1:10" ht="15.75" x14ac:dyDescent="0.25">
      <c r="A3" s="2"/>
      <c r="B3" s="2"/>
      <c r="C3" s="2"/>
      <c r="D3" s="3"/>
      <c r="E3" s="3" t="s">
        <v>2</v>
      </c>
      <c r="F3" s="4" t="s">
        <v>43</v>
      </c>
      <c r="G3" s="5" t="s">
        <v>33</v>
      </c>
      <c r="H3" s="2"/>
      <c r="I3" s="2"/>
      <c r="J3" s="2"/>
    </row>
    <row r="4" spans="1:10" ht="9.75" customHeight="1" x14ac:dyDescent="0.25">
      <c r="A4" s="6"/>
      <c r="G4" s="7"/>
    </row>
    <row r="5" spans="1:10" ht="16.5" customHeight="1" x14ac:dyDescent="0.25">
      <c r="A5" s="41" t="s">
        <v>41</v>
      </c>
      <c r="B5" s="41"/>
      <c r="C5" s="41"/>
      <c r="D5" s="41"/>
      <c r="E5" s="41"/>
      <c r="F5" s="41"/>
    </row>
    <row r="6" spans="1:10" x14ac:dyDescent="0.25">
      <c r="A6" s="42" t="s">
        <v>3</v>
      </c>
      <c r="B6" s="42"/>
      <c r="C6" s="42"/>
      <c r="D6" s="42"/>
    </row>
    <row r="7" spans="1:10" ht="15.75" x14ac:dyDescent="0.25">
      <c r="A7" s="43" t="s">
        <v>40</v>
      </c>
      <c r="B7" s="43"/>
      <c r="C7" s="43"/>
      <c r="D7" s="43"/>
      <c r="E7" s="43"/>
      <c r="F7" s="43"/>
    </row>
    <row r="8" spans="1:10" x14ac:dyDescent="0.25">
      <c r="A8" s="42" t="s">
        <v>5</v>
      </c>
      <c r="B8" s="42"/>
      <c r="C8" s="42"/>
      <c r="D8" s="42"/>
      <c r="J8" s="1" t="s">
        <v>6</v>
      </c>
    </row>
    <row r="9" spans="1:10" ht="27.75" customHeight="1" x14ac:dyDescent="0.25">
      <c r="A9" s="44" t="s">
        <v>7</v>
      </c>
      <c r="B9" s="44" t="s">
        <v>8</v>
      </c>
      <c r="C9" s="45" t="s">
        <v>9</v>
      </c>
      <c r="D9" s="45" t="s">
        <v>10</v>
      </c>
      <c r="E9" s="45" t="s">
        <v>11</v>
      </c>
      <c r="F9" s="46" t="s">
        <v>12</v>
      </c>
      <c r="G9" s="45" t="s">
        <v>13</v>
      </c>
      <c r="H9" s="47" t="s">
        <v>14</v>
      </c>
      <c r="I9" s="47"/>
      <c r="J9" s="44" t="s">
        <v>15</v>
      </c>
    </row>
    <row r="10" spans="1:10" ht="29.25" customHeight="1" x14ac:dyDescent="0.25">
      <c r="A10" s="44"/>
      <c r="B10" s="44"/>
      <c r="C10" s="45"/>
      <c r="D10" s="45"/>
      <c r="E10" s="45"/>
      <c r="F10" s="46"/>
      <c r="G10" s="45"/>
      <c r="H10" s="8" t="s">
        <v>16</v>
      </c>
      <c r="I10" s="8" t="s">
        <v>17</v>
      </c>
      <c r="J10" s="44"/>
    </row>
    <row r="11" spans="1:10" ht="24" customHeight="1" x14ac:dyDescent="0.25">
      <c r="A11" s="44"/>
      <c r="B11" s="44"/>
      <c r="C11" s="45"/>
      <c r="D11" s="45"/>
      <c r="E11" s="45"/>
      <c r="F11" s="46"/>
      <c r="G11" s="45"/>
      <c r="H11" s="9" t="s">
        <v>18</v>
      </c>
      <c r="I11" s="9" t="s">
        <v>19</v>
      </c>
      <c r="J11" s="44"/>
    </row>
    <row r="12" spans="1:10" x14ac:dyDescent="0.25">
      <c r="A12" s="8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10">
        <v>7</v>
      </c>
      <c r="H12" s="8">
        <v>8</v>
      </c>
      <c r="I12" s="8">
        <v>9</v>
      </c>
      <c r="J12" s="8">
        <v>10</v>
      </c>
    </row>
    <row r="13" spans="1:10" ht="26.25" customHeight="1" x14ac:dyDescent="0.25">
      <c r="A13" s="11"/>
      <c r="B13" s="51" t="s">
        <v>34</v>
      </c>
      <c r="C13" s="51"/>
      <c r="D13" s="51"/>
      <c r="E13" s="51"/>
      <c r="F13" s="51"/>
      <c r="G13" s="51"/>
      <c r="H13" s="51"/>
      <c r="I13" s="51"/>
      <c r="J13" s="51"/>
    </row>
    <row r="14" spans="1:10" s="12" customFormat="1" ht="32.25" customHeight="1" x14ac:dyDescent="0.25">
      <c r="A14" s="36"/>
      <c r="B14" s="53" t="s">
        <v>35</v>
      </c>
      <c r="C14" s="54"/>
      <c r="D14" s="54"/>
      <c r="E14" s="54"/>
      <c r="F14" s="54"/>
      <c r="G14" s="54"/>
      <c r="H14" s="54"/>
      <c r="I14" s="54"/>
      <c r="J14" s="55"/>
    </row>
    <row r="15" spans="1:10" ht="76.5" customHeight="1" x14ac:dyDescent="0.25">
      <c r="A15" s="15" t="s">
        <v>20</v>
      </c>
      <c r="B15" s="16" t="s">
        <v>36</v>
      </c>
      <c r="C15" s="17" t="s">
        <v>4</v>
      </c>
      <c r="D15" s="18" t="s">
        <v>21</v>
      </c>
      <c r="E15" s="18">
        <v>841.3</v>
      </c>
      <c r="F15" s="18">
        <v>841.3</v>
      </c>
      <c r="G15" s="18">
        <v>308.7</v>
      </c>
      <c r="H15" s="18">
        <f>F15-G15</f>
        <v>532.59999999999991</v>
      </c>
      <c r="I15" s="19">
        <f>IF(G15=0,0,(G15/F15))</f>
        <v>0.36693212884821108</v>
      </c>
      <c r="J15" s="20" t="s">
        <v>47</v>
      </c>
    </row>
    <row r="16" spans="1:10" ht="54" customHeight="1" x14ac:dyDescent="0.25">
      <c r="A16" s="15" t="s">
        <v>22</v>
      </c>
      <c r="B16" s="16" t="s">
        <v>37</v>
      </c>
      <c r="C16" s="17" t="s">
        <v>4</v>
      </c>
      <c r="D16" s="18" t="s">
        <v>21</v>
      </c>
      <c r="E16" s="18">
        <v>1075.7</v>
      </c>
      <c r="F16" s="18">
        <v>1075.7</v>
      </c>
      <c r="G16" s="18">
        <f>417.2+380.2</f>
        <v>797.4</v>
      </c>
      <c r="H16" s="18">
        <f>F16-G16</f>
        <v>278.30000000000007</v>
      </c>
      <c r="I16" s="19">
        <f>IF(G16=0,0,(G16/F16))</f>
        <v>0.7412847448173282</v>
      </c>
      <c r="J16" s="20" t="s">
        <v>46</v>
      </c>
    </row>
    <row r="17" spans="1:10" ht="40.5" customHeight="1" x14ac:dyDescent="0.25">
      <c r="A17" s="15"/>
      <c r="B17" s="16"/>
      <c r="C17" s="17" t="s">
        <v>4</v>
      </c>
      <c r="D17" s="17" t="s">
        <v>42</v>
      </c>
      <c r="E17" s="18">
        <v>500</v>
      </c>
      <c r="F17" s="18">
        <v>500</v>
      </c>
      <c r="G17" s="18">
        <v>73.5</v>
      </c>
      <c r="H17" s="18">
        <f>F17-G17</f>
        <v>426.5</v>
      </c>
      <c r="I17" s="19">
        <f>IF(G17=0,0,(G17/F17))</f>
        <v>0.14699999999999999</v>
      </c>
      <c r="J17" s="20" t="s">
        <v>45</v>
      </c>
    </row>
    <row r="18" spans="1:10" ht="15.75" customHeight="1" x14ac:dyDescent="0.25">
      <c r="A18" s="52" t="s">
        <v>23</v>
      </c>
      <c r="B18" s="52"/>
      <c r="C18" s="52"/>
      <c r="D18" s="18" t="s">
        <v>21</v>
      </c>
      <c r="E18" s="21">
        <f>SUBTOTAL(9,E15:E17)</f>
        <v>2417</v>
      </c>
      <c r="F18" s="21">
        <f>SUBTOTAL(9,F15:F17)</f>
        <v>2417</v>
      </c>
      <c r="G18" s="21">
        <f>SUBTOTAL(9,G15:G17)</f>
        <v>1179.5999999999999</v>
      </c>
      <c r="H18" s="21">
        <f>SUBTOTAL(9,H15:H17)</f>
        <v>1237.4000000000001</v>
      </c>
      <c r="I18" s="22">
        <f>IF(G18=0,0,(G18/F18))</f>
        <v>0.48804302854778647</v>
      </c>
      <c r="J18" s="21"/>
    </row>
    <row r="19" spans="1:10" x14ac:dyDescent="0.25">
      <c r="A19" s="13"/>
      <c r="B19" s="14" t="s">
        <v>39</v>
      </c>
      <c r="C19" s="23"/>
      <c r="D19" s="23"/>
      <c r="E19" s="23"/>
      <c r="F19" s="23"/>
      <c r="G19" s="23"/>
      <c r="H19" s="23"/>
      <c r="I19" s="24"/>
      <c r="J19" s="23"/>
    </row>
    <row r="20" spans="1:10" ht="39.75" customHeight="1" x14ac:dyDescent="0.25">
      <c r="A20" s="15" t="s">
        <v>24</v>
      </c>
      <c r="B20" s="16" t="s">
        <v>38</v>
      </c>
      <c r="C20" s="17" t="s">
        <v>4</v>
      </c>
      <c r="D20" s="18" t="s">
        <v>21</v>
      </c>
      <c r="E20" s="18">
        <v>1243</v>
      </c>
      <c r="F20" s="18">
        <v>1243</v>
      </c>
      <c r="G20" s="18">
        <v>998.9</v>
      </c>
      <c r="H20" s="18">
        <f>F20-G20</f>
        <v>244.10000000000002</v>
      </c>
      <c r="I20" s="19">
        <f>IF(G20=0,0,(G20/F20))</f>
        <v>0.8036202735317779</v>
      </c>
      <c r="J20" s="20" t="s">
        <v>48</v>
      </c>
    </row>
    <row r="21" spans="1:10" ht="16.5" customHeight="1" x14ac:dyDescent="0.25">
      <c r="A21" s="52" t="s">
        <v>25</v>
      </c>
      <c r="B21" s="52"/>
      <c r="C21" s="52"/>
      <c r="D21" s="18" t="s">
        <v>21</v>
      </c>
      <c r="E21" s="21">
        <f>SUBTOTAL(9,E20:E20)</f>
        <v>1243</v>
      </c>
      <c r="F21" s="21">
        <f>SUBTOTAL(9,F20:F20)</f>
        <v>1243</v>
      </c>
      <c r="G21" s="21">
        <f>SUBTOTAL(9,G20:G20)</f>
        <v>998.9</v>
      </c>
      <c r="H21" s="21">
        <f>SUBTOTAL(9,H20:H20)</f>
        <v>244.10000000000002</v>
      </c>
      <c r="I21" s="22">
        <f>IF(G21=0,0,(G21/F21))</f>
        <v>0.8036202735317779</v>
      </c>
      <c r="J21" s="21"/>
    </row>
    <row r="22" spans="1:10" s="25" customFormat="1" ht="20.25" customHeight="1" x14ac:dyDescent="0.25">
      <c r="A22" s="48" t="s">
        <v>26</v>
      </c>
      <c r="B22" s="48"/>
      <c r="C22" s="48"/>
      <c r="D22" s="37" t="s">
        <v>21</v>
      </c>
      <c r="E22" s="38">
        <f>E18+E21</f>
        <v>3660</v>
      </c>
      <c r="F22" s="38">
        <f t="shared" ref="F22:H22" si="0">F18+F21</f>
        <v>3660</v>
      </c>
      <c r="G22" s="38">
        <f t="shared" si="0"/>
        <v>2178.5</v>
      </c>
      <c r="H22" s="38">
        <f t="shared" si="0"/>
        <v>1481.5</v>
      </c>
      <c r="I22" s="39">
        <f t="shared" ref="I22:I24" si="1">IF(G22=0,0,(G22/F22))</f>
        <v>0.59521857923497268</v>
      </c>
      <c r="J22" s="38"/>
    </row>
    <row r="23" spans="1:10" ht="20.25" customHeight="1" x14ac:dyDescent="0.25">
      <c r="A23" s="49" t="s">
        <v>27</v>
      </c>
      <c r="B23" s="49"/>
      <c r="C23" s="49"/>
      <c r="D23" s="26" t="s">
        <v>21</v>
      </c>
      <c r="E23" s="27">
        <v>0</v>
      </c>
      <c r="F23" s="27">
        <v>0</v>
      </c>
      <c r="G23" s="27">
        <v>0</v>
      </c>
      <c r="H23" s="27">
        <v>0</v>
      </c>
      <c r="I23" s="28">
        <f t="shared" si="1"/>
        <v>0</v>
      </c>
      <c r="J23" s="29"/>
    </row>
    <row r="24" spans="1:10" ht="21" customHeight="1" x14ac:dyDescent="0.25">
      <c r="A24" s="50" t="s">
        <v>28</v>
      </c>
      <c r="B24" s="50"/>
      <c r="C24" s="50"/>
      <c r="D24" s="26" t="s">
        <v>21</v>
      </c>
      <c r="E24" s="27">
        <f>E22</f>
        <v>3660</v>
      </c>
      <c r="F24" s="27">
        <f t="shared" ref="F24:H24" si="2">F22</f>
        <v>3660</v>
      </c>
      <c r="G24" s="27">
        <f t="shared" si="2"/>
        <v>2178.5</v>
      </c>
      <c r="H24" s="27">
        <f t="shared" si="2"/>
        <v>1481.5</v>
      </c>
      <c r="I24" s="28">
        <f t="shared" si="1"/>
        <v>0.59521857923497268</v>
      </c>
      <c r="J24" s="29"/>
    </row>
    <row r="25" spans="1:10" ht="15.75" x14ac:dyDescent="0.25">
      <c r="A25" s="30"/>
    </row>
    <row r="26" spans="1:10" x14ac:dyDescent="0.25">
      <c r="A26" s="31" t="s">
        <v>4</v>
      </c>
      <c r="B26" s="32"/>
      <c r="C26" s="12" t="s">
        <v>29</v>
      </c>
      <c r="D26" s="32"/>
      <c r="F26" s="1" t="s">
        <v>30</v>
      </c>
      <c r="G26" s="32"/>
      <c r="H26" s="12" t="s">
        <v>31</v>
      </c>
    </row>
    <row r="27" spans="1:10" ht="18" x14ac:dyDescent="0.25">
      <c r="A27" s="33"/>
      <c r="B27" s="34" t="s">
        <v>32</v>
      </c>
    </row>
    <row r="28" spans="1:10" x14ac:dyDescent="0.25">
      <c r="A28" s="35" t="s">
        <v>44</v>
      </c>
    </row>
  </sheetData>
  <mergeCells count="22">
    <mergeCell ref="A22:C22"/>
    <mergeCell ref="A23:C23"/>
    <mergeCell ref="A24:C24"/>
    <mergeCell ref="B13:J13"/>
    <mergeCell ref="A18:C18"/>
    <mergeCell ref="A21:C21"/>
    <mergeCell ref="B14:J14"/>
    <mergeCell ref="E9:E11"/>
    <mergeCell ref="F9:F11"/>
    <mergeCell ref="G9:G11"/>
    <mergeCell ref="H9:I9"/>
    <mergeCell ref="J9:J11"/>
    <mergeCell ref="A8:D8"/>
    <mergeCell ref="A9:A11"/>
    <mergeCell ref="B9:B11"/>
    <mergeCell ref="C9:C11"/>
    <mergeCell ref="D9:D11"/>
    <mergeCell ref="A1:J1"/>
    <mergeCell ref="A2:J2"/>
    <mergeCell ref="A5:F5"/>
    <mergeCell ref="A6:D6"/>
    <mergeCell ref="A7:F7"/>
  </mergeCells>
  <pageMargins left="0.15763888888888899" right="0.15763888888888899" top="0.74791666666666701" bottom="0.15763888888888899" header="0.51180555555555496" footer="0.51180555555555496"/>
  <pageSetup paperSize="9" scale="80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Дергилев Олег Владимирович</dc:creator>
  <dc:description/>
  <cp:lastModifiedBy>Дергилев Олег Владимирович</cp:lastModifiedBy>
  <cp:revision>3</cp:revision>
  <cp:lastPrinted>2019-10-03T06:28:43Z</cp:lastPrinted>
  <dcterms:created xsi:type="dcterms:W3CDTF">2006-09-16T00:00:00Z</dcterms:created>
  <dcterms:modified xsi:type="dcterms:W3CDTF">2019-10-03T07:07:16Z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