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15" windowWidth="14670" windowHeight="7530"/>
  </bookViews>
  <sheets>
    <sheet name="наградная" sheetId="14" r:id="rId1"/>
    <sheet name="Лист1" sheetId="15" r:id="rId2"/>
  </sheets>
  <definedNames>
    <definedName name="_xlnm.Print_Area" localSheetId="0">наградная!$A$1:$J$25</definedName>
  </definedNames>
  <calcPr calcId="145621"/>
</workbook>
</file>

<file path=xl/calcChain.xml><?xml version="1.0" encoding="utf-8"?>
<calcChain xmlns="http://schemas.openxmlformats.org/spreadsheetml/2006/main">
  <c r="I11" i="14" l="1"/>
  <c r="I9" i="14"/>
  <c r="I7" i="14"/>
  <c r="J15" i="14"/>
  <c r="I15" i="14"/>
  <c r="J16" i="14" s="1"/>
  <c r="J13" i="14"/>
  <c r="I13" i="14"/>
  <c r="J14" i="14" s="1"/>
  <c r="J12" i="14" l="1"/>
  <c r="J10" i="14"/>
  <c r="J9" i="14" l="1"/>
  <c r="J11" i="14" l="1"/>
  <c r="K7" i="15" l="1"/>
  <c r="L8" i="15" l="1"/>
  <c r="L9" i="15" s="1"/>
  <c r="J8" i="14" l="1"/>
  <c r="J17" i="14" s="1"/>
</calcChain>
</file>

<file path=xl/sharedStrings.xml><?xml version="1.0" encoding="utf-8"?>
<sst xmlns="http://schemas.openxmlformats.org/spreadsheetml/2006/main" count="69" uniqueCount="48">
  <si>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</si>
  <si>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</si>
  <si>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</si>
  <si>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</si>
  <si>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</si>
  <si>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</si>
  <si>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</si>
  <si>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</si>
  <si>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</si>
  <si>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</si>
  <si>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</si>
  <si>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</si>
  <si>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</si>
  <si>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4*</t>
  </si>
  <si>
    <t>5*</t>
  </si>
  <si>
    <t>ВСЕГО: Начальная (максимальная) цена гражданско-правового договора</t>
  </si>
  <si>
    <t>Молоко</t>
  </si>
  <si>
    <t>IV. Обоснование начальной (максимальной) цены гражданско-правового договора на поставку молока</t>
  </si>
  <si>
    <t>шт.</t>
  </si>
  <si>
    <t>МБОУ " Гимназия"</t>
  </si>
  <si>
    <t>коровье питьевое, цельное  выработанное из натурального сырья, с массовой долей жира не менее 3,2%, и не более 3,5 %.  Цвет белый с желтоватым оттенком,непрозрачное. Срок годности не менее 36 ч. Не более 120ч.</t>
  </si>
  <si>
    <t xml:space="preserve"> вход. № 30 от 30.03.2016г.Сов -Опторг-Продукт</t>
  </si>
  <si>
    <t xml:space="preserve"> вх № 35 от 07.04.2016г. "Премьер-Трейд"</t>
  </si>
  <si>
    <t xml:space="preserve"> вх. № 34 от 07.04.2016г." Торгснаб"</t>
  </si>
  <si>
    <t xml:space="preserve"> вх. № 36 от 11.04.2016г.ИП Ходжаев</t>
  </si>
  <si>
    <t>Дата составления сводной  таблицы    11.04.2016 г.</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</si>
  <si>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</si>
  <si>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</si>
  <si>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Метод определения цены: метод сопоставимых рыночных цен</t>
  </si>
  <si>
    <t>МБУ СШОР "Центр Югорского спорта"</t>
  </si>
  <si>
    <t>Способ осуществления закупки: аукцион в электронной форме среди субъектов малого предпринимательства и социально ориентированных некоммерческих организаций</t>
  </si>
  <si>
    <t xml:space="preserve">Комплект №1: топ с длинным рукавом, юбка, шорты, гетры, нарукавники. </t>
  </si>
  <si>
    <t>Комплект №2: платье, шорты, гетры, нарукавники.</t>
  </si>
  <si>
    <t>Комплект №3: олимпийка, брюки, футболка.</t>
  </si>
  <si>
    <t>Комплект № 4: комбинезон, олимпийка, нарукавники.</t>
  </si>
  <si>
    <t>Кроссовки</t>
  </si>
  <si>
    <t>компл.</t>
  </si>
  <si>
    <t>вх. № 536 от 15.10.2018 г.</t>
  </si>
  <si>
    <t>вх. № 535 от 15.10.2018 г.</t>
  </si>
  <si>
    <t>вх. № 534 от 15.10.2018 г.</t>
  </si>
  <si>
    <t>IV. Обоснование начальной (максимальной) цены гражданско-правового договора на поставку костюмов</t>
  </si>
  <si>
    <t>Размер 42 – 10 комплектов.
1. ТОП С ДЛИННЫМ РУКАВОМ
Топ прилегающего силуэта, короткий под грудь, белого цвета. Ткань бифлекс, лаке. 100% полиэстер. Рукав вшивной. В верхней части рукава (белого цвета) хаотично разбросаны стразы. Ширина страз должна быть в диапазоне не менее от 16 мм – до 30 мм. Ниже локтя настрочены зиг-загом 3 декоративные полоски из ткани лаке, цвет российский триколор, шириной 2см. На левом рукаве на уровне плеча пришит шеврон с логотипом команды (Приложение № 1 к извещению о проведении аукциона в электронной форме). Шеврон вышит шелковыми нитками. Диаметр шеврона 7 см *7 см. Низ рукава обработан в распошив. V-образный вырез обработан косой бейкой шириной 2см. На полочки и спинки хаотично разбросаны стразы. Ширина страз должна быть в диапазоне не менее от 16 мм – до 30 мм. На груди логотип название команды(Приложение № 1 к извещению о проведении аукциона в электронной форме). Логотип выполнен в техники -сублимация. Так же логотип размещен и на спинки топа. В низу топа вшит манжет с углом на полочки, цвет российский триколор. Шириной 6см. В манжет вшиты по 3 полосы по 2см. каждая. Так же в манжет вставлена резина 5см и отстрочена декоративной строчкой.
2. ЮБКА 
Юбка на кокетке, белого цвета. 12 – ти клинка. Ткань бифлекс, лаке. 100% полиэстер. Кокетка  двойная. Вшиты три полосы из ткани лаке шириной 3,5 см., цвет российский триколор. 12 клиньев. Двухсторонние.  По низу клиньев вшиты 3 полосы из ткани лаке, шириной 2см., цвет российский триколор.  По клиньям на белом цвете разбросаны хаотично стразы. Ширина страз должна быть в диапазоне не менее от 16 мм – до 30 мм. Заполняемость - 60% изделия.
3. ШОРТЫ
Шорты прилегающего силуэта, синего цвета. Ткань бифлекс. Полиэстер 100%. Ножки шорт выполнены в распошив. В пояс вшита резина шириной 2,5 см., цвет российский триколор.
4.ГЕТРЫ
 Гетры прилегающие, выше колена, белого цвета. Ткань бифлекс. Полиэстер 100%. Вверх гетр вшиты три декоративные полоски шириной 2см., цвет российский триколор.  Вставлена резина шириной 2,5 см. По низу гетр вставлена резина шириной 2,5 см. (что бы гетры можно было одеть на кроссовки). По всей белой части гетр разбросаны стразы. Ширина страз должна быть в диапазоне не менее от 16 мм – до 30 мм. Заполняемость - 60% изделия.
5. НАРУКАВНИКИ
Нарукавники прилегающего силуэта, белого цвета. Ткань бифлекс. Полиэстер 100%. Вверх вшиты три полосы по 2см., цвет российский триколор. Вставлена резина шириной 3см. по середине логотип команды (Приложение № 1 к извещению о проведении аукциона в электронной форме). Выполнен в техники – сублимация. По белой части рукава хаотично разбросаны стразы. Ширина страз должна быть в диапазоне не менее от 16 мм – до 30 мм. Заполняемость - 60% изделия.
Стразы выполнены в технике горячей фиксации с 16-ти гранной обработкой, заполняемость - 60% изделия.</t>
  </si>
  <si>
    <t>Размер 42 – 10 комплектов.
1. ОЛИМПИЙКА
 Олимпийка полуприлегающего силуэта. Ткань бифлекс. 100% полиэстер. Рукав реглан. По бокам с 2-х сторон вшиты отделочные полоски шириной 1см. Внизу рукава вшит двойной манжет шириной 5 см. На левой стороне полочки нашита эмблема команды (Приложение № 1 к извещению о проведении аукциона в электронной форме). Эмблема выполнена в виде нашивки (вышитая из шелковых ниток). На правой стороне полочки название команды «Газпром Югра», выполнено в технике «вспенивание». На спинки по середине надпись: «РОССИЯ». Выполнена в технике «вспенивание». Воротник стойка. Вшита разъемная молния. По низу олимпийки вшит двойной манжет шириной 7 см. 
2. БРЮКИ
Брюки полуприлегающего силуэта.
Ткань бифлекс. 100% полиэстер. Пришивной пояс. В пояс вставлен шнурок, резина шириной 5см. По правому боку брюк нашиты две декоративные полосы шириной 1см. По левому боку по всей длине вертикали вшита полоса шириной 7см. На полоски напечатано название команды в технике «вспенивание». Низ брюк обработан в распошив.
3. ФУТБОЛКА 
Футболка прилегающего силуэта.
Ткань бифлекс. 100% полиэстер. Рукав реглан, короткий. По низу рукава вставлен двойной манжет 2см. На полочки по середине логотип команды (Приложение № 1 к извещению о проведении аукциона в электронной форме). Логотип выполнен в технике – сублимация. Горловина обработана косой бейкой шириной 1,5 см. Низ футболки обработан в распошив.</t>
  </si>
  <si>
    <t>Белого цвета. Изготовлены из кожи яка. Закруглённый мыс. По верхней части мыса двойная отстрочка. Для вдивания шнурка выбиты 10 дырочек диаметром 10мм.  На верхних двух вставлены кнопки. Шнур синтетический длинной 120см. По боковым частям кроссовок проходит перфорация. Ярлычок изготовлен из плотной сетки. Внутрь ярлыка вставлен поролон шириной 15мм. Задняя часть кроссовок - комбинированная. Для изготовления подошвы используется - полиуретан. Подошву из полиуретана крепят к верху ботинка методом вулканизации.  В пяточной части подошвы проделаны отверстия для облегчения амортизации. Стелька состоит из 3-х слоёв: верхний слой - полиэстер, внутренний слой - вспененный полиуретан с прослойкой из крупных ячеек, третий слой - полиэстер.
Размер: 36 – 3 шт, 37 – 4 шт, 38 – 3 шт.</t>
  </si>
  <si>
    <t>Дата составления сводной  таблицы    30.10.2018 г.</t>
  </si>
  <si>
    <t>Ф.И.О.  Врио директора                      О.В. Фаттахова                 Подпись ______________________</t>
  </si>
  <si>
    <t>Комплект №2: платье, шорты, гетры, нарукавники.
Размер 42 – 10 комплектов.
1. ПЛАТЬЕ
Платье полуприлегающего силуэта, голубого цвета.
Ткань бифлекс. 100% полиэстер. Платье с V-образным вырезом. Рукав «реглан – солнце» двухслойный, белого цвета. Края рукава обработаны швом «бисер», в цвет платья. По всему рукаву разбросаны россыпью стразы. Ширина страз должна быть в диапазоне не менее от 10 мм – до 30 мм. Вырез обработан тонкой косой бейкой шириной 1,5см. По бейки пришиты стразы, шириной 1см. От V-образного выреза в боковой шов полочки вшиты полосы, белого цвета. По этим полосам разбросаны россыпью стразы. Ширина страз должна быть в диапазоне не менее от 10 мм – до 30 мм. По боковым швам от линии талии вставка из ткани (шифон). Шириной примерно 15*30см. По ней так же россыпью расклеены стразы. Ширина страз должна быть в диапазоне не менее от 10 мм – до 30 мм. По низу платья вшиты две полосы шириной 3см., белого и голубого цвета. На последней полосе россыпью расклеены стразы. Ширина страз должна быть в диапазоне не менее от 10 мм – до 30 мм. На спинки платья по середине нашит шеврон с логотипом команды (Приложение № 1 к извещению о проведении аукциона в электронной форме). Шеврон выполнен из шелковых нитей.            
2. ШОРТЫ
Шорты выполнены из ткани бифлекс. 100% полиэстер. 
Шорты прилегающего силуэта с завышенной талией. Ножки шорт выполнены в распошив.  В пояс вшита резина шириной 3см.
3. ГЕТРЫ
Гетры прилегающего силуэта, выполнены из ткани бифлекс, голубого цвета. 100% полиэстер. Высота гетр (выше колена). Вверх гетр вшиты две полосы. Ширина полос 3см. Так же в вверх вставлена резина шириной 3 см., белого и голубого цвета. По низу гетр вставлена резина шириной 2,5 см. (что бы гетры можно было одеть на кроссовки). По гетрам россыпью расклеены стразы. Ширина страз должна быть в диапазоне не менее от 10 мм – до 30 мм 
4. НАРУКАВНИКИ
Нарукавники прилегающего силуэта, выполнены из ткани бифлекс. 100% полиэстер, голубого цвета. 
Длина нарукавников до середины запястья. Вверх нарукавника вставлена резина шириной 2см., белого цвета. Низ нарукавника обработан тонким кантом шириной 0,5 см. кант плавно переходит в петельку для среднего пальца. Нарукавник украшен россыпью страз. Ширина страз должна быть в диапазоне не менее от 10 мм – до 30 мм.
Стразы выполнены в технике горячей фиксации с 16-ти гранной обработкой, заполняемость - 60% изделия.</t>
  </si>
  <si>
    <t>Комплект № 4: комбинезон, олимпийка, нарукавники.
Размер 42 – 10 комплектов.
1. КОМБИНЕЗОН
Комбинезон прилегающего силуэта. Ткань бифлекс, сетка. 100% полиэстер. Без рукавов. Воротник стойка (двойная) из сетки. Пройма обработана в распошив. На груди вставка из сетки черного цвета, с V-образным углом. По углу настрочена декоративная полоска шириной 3см., красного цвета. По декоративной полоски наклеены стразы, диаметром 30мм. От линии талии по центу брючины и до низа вставлена сетка шириной не менее 10 см и не более 4 см. Также по всей сетки наклеены стразы. Ширина страз должна быть в диапазоне не менее от 10 мм – до 30 мм. Низ брючины обработаны в распошив.
2. КУРТКА
Куртка под грудь, красного цвета. Полуприлегающего силуэта. Ткань бифлекс, сетка. 100% полиэстер. Воротник стойка. Рукав вшивной. От линии локтя вставлена сетка черного цвета. Низ рукава обработан в распошив. По сетки расклеены хаотично стразы. Ширина страз должна быть в диапазоне не менее от 10 мм – до 30 мм. На груди вставка из сетки шириной 4см., черного цвета. Так же расклеены хаотично стразы. Ширина страз должна быть в диапазоне не менее от 10 мм – до 30 мм. По низу куртки вшит манжет шириной 6 см., красного цвета. В манжет от середины груди и по всей спинки вставлена резина шириной 5см. Резина отстрочена двумя декоративными строчками. На груди застежка молния, разъемная длинной 65 см. 
3. НАРУКАВНИКИ
Рукав прилегающего силуэта, красного цвета. Ткань- сетка, бифлекс. 100% полиэстер. В Верхнею часть рукава вставлена резина 2,5 см, в распошив. Низ рукава обработан в распошив. По всему рукаву расклеены стразы. Ширина страз должна быть в диапазоне не менее от 10 мм – до 30 мм
Стразы выполнены в технике горячей фиксации с 16-ти гранной обработкой, заполняемость - 60% изделия.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</si>
</sst>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1"/>
      <color rgb="FF000000"/>
      <name val="Times New Roman"/>
      <family val="1"/>
      <charset val="204"/>
    </font>
    <font>
      <sz val="11"/>
      <color theme="1"/>
      <name val="Calibri"/>
      <family val="2"/>
      <charset val="204"/>
      <scheme val="minor"/>
    </font>
    <font>
      <b/>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7" fillId="0" borderId="0" applyFont="0" applyFill="0" applyBorder="0" applyAlignment="0" applyProtection="0"/>
  </cellStyleXfs>
  <cellXfs count="63">
    <xf numFmtId="0" fontId="0" fillId="0" borderId="0" xfId="0"/>
    <xf numFmtId="0" fontId="7" fillId="0" borderId="0" xfId="0" applyFont="1"/>
    <xf numFmtId="0" fontId="9" fillId="0" borderId="0" xfId="0" applyFont="1" applyAlignment="1"/>
    <xf numFmtId="0" fontId="9" fillId="0" borderId="0" xfId="0" applyFont="1"/>
    <xf numFmtId="2" fontId="1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left"/>
    </xf>
    <xf numFmtId="2" fontId="12" fillId="0" borderId="1" xfId="0" applyNumberFormat="1" applyFont="1" applyBorder="1" applyAlignment="1">
      <alignment horizontal="center"/>
    </xf>
    <xf numFmtId="0" fontId="2" fillId="0" borderId="0" xfId="0" applyFont="1" applyAlignment="1"/>
    <xf numFmtId="0" fontId="7" fillId="0" borderId="0" xfId="0" applyFont="1" applyAlignment="1"/>
    <xf numFmtId="0" fontId="10" fillId="2" borderId="1" xfId="0" applyFont="1" applyFill="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0" fontId="4" fillId="2" borderId="1" xfId="0" applyFont="1" applyFill="1" applyBorder="1" applyAlignment="1">
      <alignment horizontal="left" vertical="center"/>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Alignment="1">
      <alignment wrapText="1"/>
    </xf>
    <xf numFmtId="0" fontId="5" fillId="0" borderId="1" xfId="0" applyFont="1" applyBorder="1" applyAlignment="1">
      <alignment horizontal="left" vertical="center"/>
    </xf>
    <xf numFmtId="0" fontId="10" fillId="2" borderId="1" xfId="0" applyFont="1" applyFill="1" applyBorder="1" applyAlignment="1">
      <alignment vertical="top" wrapText="1"/>
    </xf>
    <xf numFmtId="2" fontId="11"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0" fillId="2" borderId="0" xfId="0" applyFill="1"/>
    <xf numFmtId="0" fontId="12" fillId="2" borderId="0" xfId="0" applyFont="1" applyFill="1" applyAlignment="1"/>
    <xf numFmtId="0" fontId="11" fillId="2" borderId="1" xfId="0" applyFont="1" applyFill="1" applyBorder="1" applyAlignment="1">
      <alignment horizontal="center" vertical="center"/>
    </xf>
    <xf numFmtId="0" fontId="16" fillId="2" borderId="2" xfId="0" applyFont="1" applyFill="1" applyBorder="1" applyAlignment="1">
      <alignment horizontal="center" vertical="center"/>
    </xf>
    <xf numFmtId="2" fontId="16" fillId="2" borderId="2" xfId="0" applyNumberFormat="1" applyFont="1" applyFill="1" applyBorder="1" applyAlignment="1">
      <alignment horizontal="center" vertical="center"/>
    </xf>
    <xf numFmtId="0" fontId="3" fillId="2" borderId="0" xfId="0" applyFont="1" applyFill="1" applyBorder="1" applyAlignment="1">
      <alignment horizontal="center" vertical="center" wrapText="1"/>
    </xf>
    <xf numFmtId="0" fontId="7" fillId="2" borderId="0" xfId="0" applyFont="1" applyFill="1"/>
    <xf numFmtId="43" fontId="11" fillId="2" borderId="1" xfId="1" applyFont="1" applyFill="1" applyBorder="1" applyAlignment="1">
      <alignment horizontal="center" vertical="center"/>
    </xf>
    <xf numFmtId="0" fontId="7" fillId="2" borderId="0" xfId="0" applyFont="1" applyFill="1" applyAlignment="1">
      <alignment wrapText="1"/>
    </xf>
    <xf numFmtId="0" fontId="0" fillId="2" borderId="0" xfId="0" applyFill="1" applyAlignment="1">
      <alignment wrapText="1"/>
    </xf>
    <xf numFmtId="43" fontId="12" fillId="2" borderId="1" xfId="1" applyNumberFormat="1" applyFont="1" applyFill="1" applyBorder="1" applyAlignment="1">
      <alignment horizontal="center"/>
    </xf>
    <xf numFmtId="0" fontId="1" fillId="2" borderId="1" xfId="0" applyFont="1" applyFill="1" applyBorder="1" applyAlignment="1">
      <alignment horizontal="center" vertical="center" wrapText="1"/>
    </xf>
    <xf numFmtId="43" fontId="11" fillId="2" borderId="2" xfId="1" applyFont="1" applyFill="1" applyBorder="1" applyAlignment="1">
      <alignment horizontal="center" vertical="center"/>
    </xf>
    <xf numFmtId="0" fontId="11" fillId="2" borderId="1" xfId="0" applyFont="1" applyFill="1" applyBorder="1" applyAlignment="1">
      <alignment horizontal="justify" wrapText="1"/>
    </xf>
    <xf numFmtId="0" fontId="11" fillId="2" borderId="1" xfId="0" applyFont="1" applyFill="1" applyBorder="1" applyAlignment="1">
      <alignment horizontal="justify" vertical="top" wrapText="1"/>
    </xf>
    <xf numFmtId="43" fontId="18" fillId="0" borderId="0" xfId="1" applyFont="1"/>
    <xf numFmtId="43" fontId="0" fillId="0" borderId="0" xfId="1" applyFont="1"/>
    <xf numFmtId="0" fontId="8" fillId="2" borderId="0" xfId="0" applyFont="1" applyFill="1" applyAlignment="1">
      <alignment horizontal="center" wrapText="1"/>
    </xf>
    <xf numFmtId="0" fontId="5" fillId="2" borderId="3" xfId="0" applyFont="1" applyFill="1" applyBorder="1" applyAlignment="1">
      <alignment horizontal="lef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2" borderId="0" xfId="0" applyFont="1" applyFill="1" applyAlignment="1">
      <alignment horizontal="left" wrapText="1"/>
    </xf>
    <xf numFmtId="0" fontId="8" fillId="2" borderId="0" xfId="0" applyFont="1" applyFill="1" applyAlignment="1">
      <alignment horizontal="center"/>
    </xf>
    <xf numFmtId="0" fontId="15" fillId="2" borderId="0" xfId="0" applyFont="1" applyFill="1" applyBorder="1" applyAlignment="1">
      <alignment horizontal="left" vertical="center" wrapText="1"/>
    </xf>
    <xf numFmtId="0" fontId="2" fillId="2" borderId="0" xfId="0" applyFont="1" applyFill="1" applyAlignment="1">
      <alignment horizontal="left"/>
    </xf>
    <xf numFmtId="0" fontId="3" fillId="2" borderId="0"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7" fillId="2" borderId="8" xfId="0" applyFont="1" applyFill="1" applyBorder="1" applyAlignment="1">
      <alignment horizontal="center"/>
    </xf>
    <xf numFmtId="0" fontId="3" fillId="0" borderId="0" xfId="0" applyFont="1" applyBorder="1" applyAlignment="1">
      <alignment horizontal="left" vertical="center" wrapText="1"/>
    </xf>
    <xf numFmtId="0" fontId="8" fillId="0" borderId="0" xfId="0" applyFont="1" applyAlignment="1">
      <alignment horizont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14" fillId="3"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topLeftCell="A11" zoomScale="80" zoomScaleNormal="80" workbookViewId="0">
      <selection activeCell="A14" sqref="A14:I14"/>
    </sheetView>
  </sheetViews>
  <sheetFormatPr defaultRowHeight="15" x14ac:dyDescent="0.25"/>
  <cols>
    <col min="1" max="1" width="6" style="22" customWidth="1"/>
    <col min="2" max="2" width="14.85546875" style="31" customWidth="1"/>
    <col min="3" max="3" width="132.28515625" style="22" customWidth="1"/>
    <col min="4" max="4" width="7.140625" style="22" customWidth="1"/>
    <col min="5" max="5" width="7.42578125" style="22" customWidth="1"/>
    <col min="6" max="7" width="11.7109375" style="22" bestFit="1" customWidth="1"/>
    <col min="8" max="8" width="11.42578125" style="22" customWidth="1"/>
    <col min="9" max="9" width="10.28515625" style="22" customWidth="1"/>
    <col min="10" max="10" width="15" style="22" customWidth="1"/>
    <col min="11" max="16384" width="9.140625" style="22"/>
  </cols>
  <sheetData>
    <row r="1" spans="1:10" ht="30.75" customHeight="1" x14ac:dyDescent="0.25">
      <c r="A1" s="39" t="s">
        <v>40</v>
      </c>
      <c r="B1" s="39"/>
      <c r="C1" s="39"/>
      <c r="D1" s="39"/>
      <c r="E1" s="39"/>
      <c r="F1" s="39"/>
      <c r="G1" s="39"/>
      <c r="H1" s="39"/>
      <c r="I1" s="39"/>
      <c r="J1" s="39"/>
    </row>
    <row r="2" spans="1:10" s="23" customFormat="1" ht="26.25" customHeight="1" x14ac:dyDescent="0.2">
      <c r="A2" s="47" t="s">
        <v>30</v>
      </c>
      <c r="B2" s="47"/>
      <c r="C2" s="47"/>
      <c r="D2" s="47"/>
      <c r="E2" s="47"/>
      <c r="F2" s="47"/>
      <c r="G2" s="47"/>
      <c r="H2" s="47"/>
      <c r="I2" s="47"/>
      <c r="J2" s="47"/>
    </row>
    <row r="3" spans="1:10" ht="17.25" customHeight="1" x14ac:dyDescent="0.25">
      <c r="A3" s="48"/>
      <c r="B3" s="48"/>
      <c r="C3" s="48"/>
      <c r="D3" s="48"/>
      <c r="E3" s="48"/>
      <c r="F3" s="48"/>
      <c r="G3" s="48"/>
      <c r="H3" s="48"/>
      <c r="I3" s="48"/>
      <c r="J3" s="48"/>
    </row>
    <row r="4" spans="1:10" ht="15.75" x14ac:dyDescent="0.25">
      <c r="A4" s="40" t="s">
        <v>28</v>
      </c>
      <c r="B4" s="40"/>
      <c r="C4" s="40"/>
      <c r="D4" s="40"/>
      <c r="E4" s="40"/>
      <c r="F4" s="40"/>
      <c r="G4" s="40"/>
      <c r="H4" s="40"/>
      <c r="I4" s="40"/>
      <c r="J4" s="40"/>
    </row>
    <row r="5" spans="1:10" ht="19.5" customHeight="1" x14ac:dyDescent="0.25">
      <c r="A5" s="41" t="s">
        <v>0</v>
      </c>
      <c r="B5" s="42" t="s">
        <v>9</v>
      </c>
      <c r="C5" s="42" t="s">
        <v>10</v>
      </c>
      <c r="D5" s="42" t="s">
        <v>11</v>
      </c>
      <c r="E5" s="42" t="s">
        <v>1</v>
      </c>
      <c r="F5" s="45" t="s">
        <v>2</v>
      </c>
      <c r="G5" s="46"/>
      <c r="H5" s="46"/>
      <c r="I5" s="43" t="s">
        <v>6</v>
      </c>
      <c r="J5" s="43" t="s">
        <v>7</v>
      </c>
    </row>
    <row r="6" spans="1:10" ht="25.5" customHeight="1" x14ac:dyDescent="0.25">
      <c r="A6" s="41"/>
      <c r="B6" s="43"/>
      <c r="C6" s="42"/>
      <c r="D6" s="42"/>
      <c r="E6" s="42"/>
      <c r="F6" s="33" t="s">
        <v>3</v>
      </c>
      <c r="G6" s="33" t="s">
        <v>4</v>
      </c>
      <c r="H6" s="33" t="s">
        <v>5</v>
      </c>
      <c r="I6" s="44"/>
      <c r="J6" s="44"/>
    </row>
    <row r="7" spans="1:10" ht="409.5" x14ac:dyDescent="0.25">
      <c r="A7" s="10">
        <v>1</v>
      </c>
      <c r="B7" s="11" t="s">
        <v>31</v>
      </c>
      <c r="C7" s="35" t="s">
        <v>41</v>
      </c>
      <c r="D7" s="24" t="s">
        <v>36</v>
      </c>
      <c r="E7" s="25">
        <v>10</v>
      </c>
      <c r="F7" s="34">
        <v>3000</v>
      </c>
      <c r="G7" s="34">
        <v>4100</v>
      </c>
      <c r="H7" s="34">
        <v>3400</v>
      </c>
      <c r="I7" s="26">
        <f>SUM(F7:H7)/3</f>
        <v>3500</v>
      </c>
      <c r="J7" s="13"/>
    </row>
    <row r="8" spans="1:10" x14ac:dyDescent="0.25">
      <c r="A8" s="52" t="s">
        <v>12</v>
      </c>
      <c r="B8" s="52"/>
      <c r="C8" s="52"/>
      <c r="D8" s="52"/>
      <c r="E8" s="52"/>
      <c r="F8" s="52"/>
      <c r="G8" s="52"/>
      <c r="H8" s="52"/>
      <c r="I8" s="52"/>
      <c r="J8" s="29">
        <f t="shared" ref="J8:J12" si="0">I7*E7</f>
        <v>35000</v>
      </c>
    </row>
    <row r="9" spans="1:10" ht="405" x14ac:dyDescent="0.25">
      <c r="A9" s="10">
        <v>2</v>
      </c>
      <c r="B9" s="11" t="s">
        <v>32</v>
      </c>
      <c r="C9" s="36" t="s">
        <v>46</v>
      </c>
      <c r="D9" s="24" t="s">
        <v>36</v>
      </c>
      <c r="E9" s="25">
        <v>10</v>
      </c>
      <c r="F9" s="34">
        <v>3200</v>
      </c>
      <c r="G9" s="34">
        <v>4000</v>
      </c>
      <c r="H9" s="34">
        <v>4200</v>
      </c>
      <c r="I9" s="26">
        <f>SUM(F9:H9)/3</f>
        <v>3800</v>
      </c>
      <c r="J9" s="29">
        <f t="shared" si="0"/>
        <v>0</v>
      </c>
    </row>
    <row r="10" spans="1:10" x14ac:dyDescent="0.25">
      <c r="A10" s="52" t="s">
        <v>12</v>
      </c>
      <c r="B10" s="52"/>
      <c r="C10" s="52"/>
      <c r="D10" s="52"/>
      <c r="E10" s="52"/>
      <c r="F10" s="52"/>
      <c r="G10" s="52"/>
      <c r="H10" s="52"/>
      <c r="I10" s="52"/>
      <c r="J10" s="29">
        <f t="shared" si="0"/>
        <v>38000</v>
      </c>
    </row>
    <row r="11" spans="1:10" ht="255" x14ac:dyDescent="0.25">
      <c r="A11" s="10">
        <v>3</v>
      </c>
      <c r="B11" s="11" t="s">
        <v>33</v>
      </c>
      <c r="C11" s="35" t="s">
        <v>42</v>
      </c>
      <c r="D11" s="24" t="s">
        <v>36</v>
      </c>
      <c r="E11" s="25">
        <v>10</v>
      </c>
      <c r="F11" s="34">
        <v>3700</v>
      </c>
      <c r="G11" s="34">
        <v>4000</v>
      </c>
      <c r="H11" s="34">
        <v>4900</v>
      </c>
      <c r="I11" s="26">
        <f>SUM(F11:H11)/3</f>
        <v>4200</v>
      </c>
      <c r="J11" s="29">
        <f t="shared" si="0"/>
        <v>0</v>
      </c>
    </row>
    <row r="12" spans="1:10" ht="14.25" customHeight="1" x14ac:dyDescent="0.25">
      <c r="A12" s="52" t="s">
        <v>12</v>
      </c>
      <c r="B12" s="52"/>
      <c r="C12" s="52"/>
      <c r="D12" s="52"/>
      <c r="E12" s="52"/>
      <c r="F12" s="52"/>
      <c r="G12" s="52"/>
      <c r="H12" s="52"/>
      <c r="I12" s="52"/>
      <c r="J12" s="29">
        <f t="shared" si="0"/>
        <v>42000</v>
      </c>
    </row>
    <row r="13" spans="1:10" ht="300" x14ac:dyDescent="0.25">
      <c r="A13" s="10">
        <v>4</v>
      </c>
      <c r="B13" s="11" t="s">
        <v>34</v>
      </c>
      <c r="C13" s="35" t="s">
        <v>47</v>
      </c>
      <c r="D13" s="24" t="s">
        <v>36</v>
      </c>
      <c r="E13" s="25">
        <v>10</v>
      </c>
      <c r="F13" s="34">
        <v>3600</v>
      </c>
      <c r="G13" s="34">
        <v>3900</v>
      </c>
      <c r="H13" s="34">
        <v>5100</v>
      </c>
      <c r="I13" s="26">
        <f>(H13+G13+F13)/3</f>
        <v>4200</v>
      </c>
      <c r="J13" s="29">
        <f t="shared" ref="J13:J14" si="1">I12*E12</f>
        <v>0</v>
      </c>
    </row>
    <row r="14" spans="1:10" ht="14.25" customHeight="1" x14ac:dyDescent="0.25">
      <c r="A14" s="52" t="s">
        <v>12</v>
      </c>
      <c r="B14" s="52"/>
      <c r="C14" s="52"/>
      <c r="D14" s="52"/>
      <c r="E14" s="52"/>
      <c r="F14" s="52"/>
      <c r="G14" s="52"/>
      <c r="H14" s="52"/>
      <c r="I14" s="52"/>
      <c r="J14" s="29">
        <f t="shared" si="1"/>
        <v>42000</v>
      </c>
    </row>
    <row r="15" spans="1:10" ht="105" x14ac:dyDescent="0.25">
      <c r="A15" s="10">
        <v>5</v>
      </c>
      <c r="B15" s="11" t="s">
        <v>35</v>
      </c>
      <c r="C15" s="35" t="s">
        <v>43</v>
      </c>
      <c r="D15" s="24" t="s">
        <v>18</v>
      </c>
      <c r="E15" s="25">
        <v>10</v>
      </c>
      <c r="F15" s="34">
        <v>3900</v>
      </c>
      <c r="G15" s="34">
        <v>4600</v>
      </c>
      <c r="H15" s="34">
        <v>4400</v>
      </c>
      <c r="I15" s="26">
        <f>(H15+G15+F15)/3</f>
        <v>4300</v>
      </c>
      <c r="J15" s="29">
        <f t="shared" ref="J15:J16" si="2">I14*E14</f>
        <v>0</v>
      </c>
    </row>
    <row r="16" spans="1:10" x14ac:dyDescent="0.25">
      <c r="A16" s="52" t="s">
        <v>12</v>
      </c>
      <c r="B16" s="52"/>
      <c r="C16" s="52"/>
      <c r="D16" s="52"/>
      <c r="E16" s="52"/>
      <c r="F16" s="52"/>
      <c r="G16" s="52"/>
      <c r="H16" s="52"/>
      <c r="I16" s="52"/>
      <c r="J16" s="29">
        <f t="shared" si="2"/>
        <v>43000</v>
      </c>
    </row>
    <row r="17" spans="1:10" x14ac:dyDescent="0.25">
      <c r="A17" s="53" t="s">
        <v>15</v>
      </c>
      <c r="B17" s="54"/>
      <c r="C17" s="54"/>
      <c r="D17" s="54"/>
      <c r="E17" s="54"/>
      <c r="F17" s="54"/>
      <c r="G17" s="54"/>
      <c r="H17" s="54"/>
      <c r="I17" s="55"/>
      <c r="J17" s="32">
        <f>SUM(J8:J16)</f>
        <v>200000</v>
      </c>
    </row>
    <row r="18" spans="1:10" ht="15.75" customHeight="1" x14ac:dyDescent="0.25">
      <c r="A18" s="56"/>
      <c r="B18" s="56"/>
      <c r="C18" s="56"/>
      <c r="D18" s="56"/>
      <c r="E18" s="56"/>
      <c r="F18" s="56"/>
      <c r="G18" s="56"/>
      <c r="H18" s="56"/>
      <c r="I18" s="56"/>
      <c r="J18" s="56"/>
    </row>
    <row r="19" spans="1:10" ht="15.75" customHeight="1" x14ac:dyDescent="0.25">
      <c r="A19" s="27">
        <v>1</v>
      </c>
      <c r="B19" s="49" t="s">
        <v>37</v>
      </c>
      <c r="C19" s="49"/>
      <c r="D19" s="49"/>
      <c r="E19" s="49"/>
      <c r="F19" s="49"/>
      <c r="G19" s="49"/>
      <c r="H19" s="49"/>
      <c r="I19" s="49"/>
      <c r="J19" s="49"/>
    </row>
    <row r="20" spans="1:10" ht="15.75" customHeight="1" x14ac:dyDescent="0.25">
      <c r="A20" s="27">
        <v>2</v>
      </c>
      <c r="B20" s="49" t="s">
        <v>38</v>
      </c>
      <c r="C20" s="49"/>
      <c r="D20" s="49"/>
      <c r="E20" s="49"/>
      <c r="F20" s="49"/>
      <c r="G20" s="49"/>
      <c r="H20" s="49"/>
      <c r="I20" s="49"/>
      <c r="J20" s="49"/>
    </row>
    <row r="21" spans="1:10" ht="15.75" customHeight="1" x14ac:dyDescent="0.25">
      <c r="A21" s="27">
        <v>3</v>
      </c>
      <c r="B21" s="49" t="s">
        <v>39</v>
      </c>
      <c r="C21" s="49"/>
      <c r="D21" s="49"/>
      <c r="E21" s="49"/>
      <c r="F21" s="49"/>
      <c r="G21" s="49"/>
      <c r="H21" s="49"/>
      <c r="I21" s="49"/>
      <c r="J21" s="49"/>
    </row>
    <row r="22" spans="1:10" ht="15.75" x14ac:dyDescent="0.25">
      <c r="A22" s="51"/>
      <c r="B22" s="51"/>
      <c r="C22" s="51"/>
      <c r="D22" s="51"/>
      <c r="E22" s="51"/>
      <c r="F22" s="51"/>
      <c r="G22" s="51"/>
      <c r="H22" s="51"/>
      <c r="I22" s="51"/>
      <c r="J22" s="51"/>
    </row>
    <row r="23" spans="1:10" ht="15.75" x14ac:dyDescent="0.25">
      <c r="A23" s="50" t="s">
        <v>29</v>
      </c>
      <c r="B23" s="50"/>
      <c r="C23" s="50"/>
      <c r="D23" s="50"/>
      <c r="E23" s="50"/>
      <c r="F23" s="50"/>
      <c r="G23" s="50"/>
      <c r="H23" s="50"/>
      <c r="I23" s="50"/>
      <c r="J23" s="50"/>
    </row>
    <row r="24" spans="1:10" ht="15.75" x14ac:dyDescent="0.25">
      <c r="A24" s="50" t="s">
        <v>45</v>
      </c>
      <c r="B24" s="50"/>
      <c r="C24" s="50"/>
      <c r="D24" s="50"/>
      <c r="E24" s="50"/>
      <c r="F24" s="50"/>
      <c r="G24" s="50"/>
      <c r="H24" s="50"/>
      <c r="I24" s="50"/>
      <c r="J24" s="50"/>
    </row>
    <row r="25" spans="1:10" ht="15.75" x14ac:dyDescent="0.25">
      <c r="A25" s="50" t="s">
        <v>44</v>
      </c>
      <c r="B25" s="50"/>
      <c r="C25" s="50"/>
      <c r="D25" s="50"/>
      <c r="E25" s="50"/>
      <c r="F25" s="50"/>
      <c r="G25" s="50"/>
      <c r="H25" s="50"/>
      <c r="I25" s="50"/>
      <c r="J25" s="50"/>
    </row>
    <row r="26" spans="1:10" x14ac:dyDescent="0.25">
      <c r="A26" s="28"/>
      <c r="B26" s="30"/>
      <c r="C26" s="28"/>
      <c r="D26" s="28"/>
      <c r="E26" s="28"/>
      <c r="F26" s="28"/>
      <c r="G26" s="28"/>
      <c r="H26" s="28"/>
      <c r="I26" s="28"/>
      <c r="J26" s="28"/>
    </row>
    <row r="27" spans="1:10" x14ac:dyDescent="0.25">
      <c r="A27" s="28"/>
      <c r="B27" s="30"/>
      <c r="C27" s="28"/>
      <c r="D27" s="28"/>
      <c r="E27" s="28"/>
      <c r="F27" s="28"/>
      <c r="G27" s="28"/>
      <c r="H27" s="28"/>
      <c r="I27" s="28"/>
      <c r="J27" s="28"/>
    </row>
    <row r="28" spans="1:10" x14ac:dyDescent="0.25">
      <c r="A28" s="28"/>
      <c r="B28" s="30"/>
      <c r="C28" s="28"/>
      <c r="D28" s="28"/>
      <c r="E28" s="28"/>
      <c r="F28" s="28"/>
      <c r="G28" s="28"/>
      <c r="H28" s="28"/>
      <c r="I28" s="28"/>
      <c r="J28" s="28"/>
    </row>
    <row r="29" spans="1:10" x14ac:dyDescent="0.25">
      <c r="A29" s="28"/>
      <c r="B29" s="30"/>
      <c r="C29" s="28"/>
      <c r="D29" s="28"/>
      <c r="E29" s="28"/>
      <c r="F29" s="28"/>
      <c r="G29" s="28"/>
      <c r="H29" s="28"/>
      <c r="I29" s="28"/>
      <c r="J29" s="28"/>
    </row>
    <row r="30" spans="1:10" x14ac:dyDescent="0.25">
      <c r="A30" s="28"/>
      <c r="B30" s="30"/>
      <c r="C30" s="28"/>
      <c r="D30" s="28"/>
      <c r="E30" s="28"/>
      <c r="F30" s="28"/>
      <c r="G30" s="28"/>
      <c r="H30" s="28"/>
      <c r="I30" s="28"/>
      <c r="J30" s="28"/>
    </row>
    <row r="31" spans="1:10" x14ac:dyDescent="0.25">
      <c r="A31" s="28"/>
      <c r="B31" s="30"/>
      <c r="C31" s="28"/>
      <c r="D31" s="28"/>
      <c r="E31" s="28"/>
      <c r="F31" s="28"/>
      <c r="G31" s="28"/>
      <c r="H31" s="28"/>
      <c r="I31" s="28"/>
      <c r="J31" s="28"/>
    </row>
  </sheetData>
  <mergeCells count="26">
    <mergeCell ref="A8:I8"/>
    <mergeCell ref="A17:I17"/>
    <mergeCell ref="B19:J19"/>
    <mergeCell ref="A10:I10"/>
    <mergeCell ref="A12:I12"/>
    <mergeCell ref="A18:J18"/>
    <mergeCell ref="A14:I14"/>
    <mergeCell ref="A16:I16"/>
    <mergeCell ref="B20:J20"/>
    <mergeCell ref="B21:J21"/>
    <mergeCell ref="A23:J23"/>
    <mergeCell ref="A24:J24"/>
    <mergeCell ref="A25:J25"/>
    <mergeCell ref="A22:J22"/>
    <mergeCell ref="A1:J1"/>
    <mergeCell ref="A4:J4"/>
    <mergeCell ref="A5:A6"/>
    <mergeCell ref="B5:B6"/>
    <mergeCell ref="C5:C6"/>
    <mergeCell ref="D5:D6"/>
    <mergeCell ref="E5:E6"/>
    <mergeCell ref="I5:I6"/>
    <mergeCell ref="J5:J6"/>
    <mergeCell ref="F5:H5"/>
    <mergeCell ref="A2:J2"/>
    <mergeCell ref="A3:J3"/>
  </mergeCells>
  <pageMargins left="0.39370078740157483" right="0.19685039370078741" top="0.39370078740157483" bottom="0.19685039370078741" header="0.31496062992125984" footer="0.31496062992125984"/>
  <pageSetup paperSize="9" scale="5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28" workbookViewId="0">
      <selection activeCell="G34" sqref="B29:G34"/>
    </sheetView>
  </sheetViews>
  <sheetFormatPr defaultRowHeight="15" x14ac:dyDescent="0.25"/>
  <cols>
    <col min="1" max="1" width="6.28515625" customWidth="1"/>
    <col min="2" max="2" width="19.28515625" bestFit="1" customWidth="1"/>
    <col min="3" max="3" width="10.7109375" customWidth="1"/>
    <col min="4" max="4" width="7.140625" customWidth="1"/>
    <col min="5" max="5" width="7.42578125" customWidth="1"/>
    <col min="6" max="6" width="11" bestFit="1" customWidth="1"/>
    <col min="7" max="7" width="13.140625" bestFit="1" customWidth="1"/>
    <col min="10" max="10" width="0" hidden="1" customWidth="1"/>
    <col min="12" max="12" width="10.28515625" customWidth="1"/>
  </cols>
  <sheetData>
    <row r="1" spans="1:16" ht="30.75" customHeight="1" x14ac:dyDescent="0.25">
      <c r="A1" s="58" t="s">
        <v>17</v>
      </c>
      <c r="B1" s="58"/>
      <c r="C1" s="58"/>
      <c r="D1" s="58"/>
      <c r="E1" s="58"/>
      <c r="F1" s="58"/>
      <c r="G1" s="58"/>
      <c r="H1" s="58"/>
      <c r="I1" s="58"/>
      <c r="J1" s="58"/>
      <c r="K1" s="58"/>
      <c r="L1" s="58"/>
    </row>
    <row r="2" spans="1:16" ht="28.5" customHeight="1" x14ac:dyDescent="0.25">
      <c r="A2" s="62" t="s">
        <v>27</v>
      </c>
      <c r="B2" s="62"/>
      <c r="C2" s="62"/>
      <c r="D2" s="62"/>
      <c r="E2" s="62"/>
      <c r="F2" s="62"/>
      <c r="G2" s="62"/>
      <c r="H2" s="62"/>
      <c r="I2" s="62"/>
      <c r="J2" s="16"/>
      <c r="K2" s="16"/>
      <c r="L2" s="16"/>
    </row>
    <row r="3" spans="1:16" ht="25.5" customHeight="1" x14ac:dyDescent="0.25">
      <c r="A3" s="16" t="s">
        <v>26</v>
      </c>
      <c r="B3" s="16"/>
      <c r="C3" s="16"/>
      <c r="D3" s="16"/>
      <c r="E3" s="16"/>
      <c r="F3" s="16"/>
      <c r="G3" s="16"/>
      <c r="H3" s="16"/>
      <c r="I3" s="16"/>
      <c r="J3" s="16"/>
      <c r="K3" s="16"/>
      <c r="L3" s="16"/>
    </row>
    <row r="4" spans="1:16" ht="15.75" x14ac:dyDescent="0.25">
      <c r="A4" s="18"/>
      <c r="B4" s="18"/>
      <c r="C4" s="18"/>
      <c r="D4" s="18"/>
      <c r="E4" s="18"/>
      <c r="F4" s="18"/>
      <c r="G4" s="18"/>
      <c r="H4" s="18"/>
      <c r="I4" s="18"/>
      <c r="J4" s="18"/>
      <c r="K4" s="18"/>
      <c r="L4" s="18"/>
    </row>
    <row r="5" spans="1:16" ht="19.5" customHeight="1" x14ac:dyDescent="0.25">
      <c r="A5" s="59" t="s">
        <v>0</v>
      </c>
      <c r="B5" s="60" t="s">
        <v>9</v>
      </c>
      <c r="C5" s="60" t="s">
        <v>10</v>
      </c>
      <c r="D5" s="60" t="s">
        <v>11</v>
      </c>
      <c r="E5" s="60" t="s">
        <v>1</v>
      </c>
      <c r="F5" s="60" t="s">
        <v>2</v>
      </c>
      <c r="G5" s="60"/>
      <c r="H5" s="60"/>
      <c r="I5" s="60"/>
      <c r="J5" s="60"/>
      <c r="K5" s="60" t="s">
        <v>6</v>
      </c>
      <c r="L5" s="60" t="s">
        <v>7</v>
      </c>
    </row>
    <row r="6" spans="1:16" ht="25.5" customHeight="1" x14ac:dyDescent="0.25">
      <c r="A6" s="59"/>
      <c r="B6" s="60"/>
      <c r="C6" s="60"/>
      <c r="D6" s="60"/>
      <c r="E6" s="60"/>
      <c r="F6" s="15" t="s">
        <v>3</v>
      </c>
      <c r="G6" s="15" t="s">
        <v>4</v>
      </c>
      <c r="H6" s="15" t="s">
        <v>5</v>
      </c>
      <c r="I6" s="15" t="s">
        <v>13</v>
      </c>
      <c r="J6" s="15" t="s">
        <v>14</v>
      </c>
      <c r="K6" s="60"/>
      <c r="L6" s="60"/>
    </row>
    <row r="7" spans="1:16" ht="69" customHeight="1" x14ac:dyDescent="0.25">
      <c r="A7" s="10">
        <v>1</v>
      </c>
      <c r="B7" s="11" t="s">
        <v>16</v>
      </c>
      <c r="C7" s="19" t="s">
        <v>20</v>
      </c>
      <c r="D7" s="12" t="s">
        <v>18</v>
      </c>
      <c r="E7" s="12">
        <v>4200</v>
      </c>
      <c r="F7" s="20">
        <v>60</v>
      </c>
      <c r="G7" s="20">
        <v>57.25</v>
      </c>
      <c r="H7" s="20">
        <v>58.62</v>
      </c>
      <c r="I7" s="21">
        <v>44.13</v>
      </c>
      <c r="J7" s="20">
        <v>55</v>
      </c>
      <c r="K7" s="20">
        <f>(I7+H7+G7+F7)/4</f>
        <v>55</v>
      </c>
      <c r="L7" s="13"/>
      <c r="P7" s="17"/>
    </row>
    <row r="8" spans="1:16" x14ac:dyDescent="0.25">
      <c r="A8" s="61" t="s">
        <v>12</v>
      </c>
      <c r="B8" s="61"/>
      <c r="C8" s="61"/>
      <c r="D8" s="61"/>
      <c r="E8" s="61"/>
      <c r="F8" s="61"/>
      <c r="G8" s="61"/>
      <c r="H8" s="61"/>
      <c r="I8" s="61"/>
      <c r="J8" s="61"/>
      <c r="K8" s="61"/>
      <c r="L8" s="4">
        <f>K7*E7</f>
        <v>231000</v>
      </c>
    </row>
    <row r="9" spans="1:16" x14ac:dyDescent="0.25">
      <c r="A9" s="61" t="s">
        <v>15</v>
      </c>
      <c r="B9" s="61"/>
      <c r="C9" s="61"/>
      <c r="D9" s="61"/>
      <c r="E9" s="61"/>
      <c r="F9" s="61"/>
      <c r="G9" s="61"/>
      <c r="H9" s="61"/>
      <c r="I9" s="61"/>
      <c r="J9" s="61"/>
      <c r="K9" s="61"/>
      <c r="L9" s="7">
        <f>L8</f>
        <v>231000</v>
      </c>
    </row>
    <row r="10" spans="1:16" x14ac:dyDescent="0.25">
      <c r="A10" s="6"/>
      <c r="B10" s="6"/>
      <c r="C10" s="6"/>
      <c r="D10" s="6"/>
      <c r="E10" s="6"/>
      <c r="F10" s="6"/>
      <c r="G10" s="6"/>
      <c r="H10" s="6"/>
      <c r="I10" s="6"/>
      <c r="J10" s="6"/>
      <c r="K10" s="6"/>
      <c r="L10" s="6"/>
    </row>
    <row r="11" spans="1:16" ht="14.25" customHeight="1" x14ac:dyDescent="0.25">
      <c r="A11" s="5">
        <v>1</v>
      </c>
      <c r="B11" s="57" t="s">
        <v>21</v>
      </c>
      <c r="C11" s="57"/>
      <c r="D11" s="57"/>
      <c r="E11" s="57"/>
      <c r="F11" s="14"/>
      <c r="G11" s="14"/>
      <c r="H11" s="14"/>
      <c r="I11" s="14"/>
      <c r="J11" s="14"/>
      <c r="K11" s="14"/>
      <c r="L11" s="14"/>
    </row>
    <row r="12" spans="1:16" ht="14.25" customHeight="1" x14ac:dyDescent="0.25">
      <c r="A12" s="5">
        <v>2</v>
      </c>
      <c r="B12" s="57" t="s">
        <v>22</v>
      </c>
      <c r="C12" s="57"/>
      <c r="D12" s="57"/>
      <c r="E12" s="57"/>
      <c r="F12" s="14"/>
      <c r="G12" s="14"/>
      <c r="H12" s="14"/>
      <c r="I12" s="14"/>
      <c r="J12" s="14"/>
      <c r="K12" s="14"/>
      <c r="L12" s="14"/>
    </row>
    <row r="13" spans="1:16" ht="14.25" customHeight="1" x14ac:dyDescent="0.25">
      <c r="A13" s="5">
        <v>3</v>
      </c>
      <c r="B13" s="57" t="s">
        <v>23</v>
      </c>
      <c r="C13" s="57"/>
      <c r="D13" s="57"/>
      <c r="E13" s="57"/>
      <c r="F13" s="14"/>
      <c r="G13" s="14"/>
      <c r="H13" s="14"/>
      <c r="I13" s="14"/>
      <c r="J13" s="14"/>
      <c r="K13" s="14"/>
      <c r="L13" s="14"/>
    </row>
    <row r="14" spans="1:16" ht="14.25" customHeight="1" x14ac:dyDescent="0.25">
      <c r="A14" s="5">
        <v>4</v>
      </c>
      <c r="B14" s="57" t="s">
        <v>24</v>
      </c>
      <c r="C14" s="57"/>
      <c r="D14" s="57"/>
      <c r="E14" s="57"/>
      <c r="F14" s="14"/>
      <c r="G14" s="14"/>
      <c r="H14" s="14"/>
      <c r="I14" s="14"/>
      <c r="J14" s="14"/>
      <c r="K14" s="14"/>
      <c r="L14" s="14"/>
    </row>
    <row r="15" spans="1:16" ht="14.25" customHeight="1" x14ac:dyDescent="0.25">
      <c r="A15" s="5"/>
      <c r="B15" s="14"/>
      <c r="C15" s="14"/>
      <c r="D15" s="14"/>
      <c r="E15" s="14"/>
      <c r="F15" s="14"/>
      <c r="G15" s="14"/>
      <c r="H15" s="14"/>
      <c r="I15" s="14"/>
      <c r="J15" s="14"/>
      <c r="K15" s="14"/>
      <c r="L15" s="14"/>
    </row>
    <row r="16" spans="1:16" ht="15.75" x14ac:dyDescent="0.25">
      <c r="A16" s="8" t="s">
        <v>19</v>
      </c>
      <c r="B16" s="8"/>
      <c r="C16" s="9"/>
      <c r="D16" s="1"/>
      <c r="E16" s="1"/>
      <c r="F16" s="1"/>
      <c r="G16" s="1"/>
      <c r="H16" s="1"/>
      <c r="I16" s="1"/>
      <c r="J16" s="1"/>
      <c r="K16" s="1"/>
      <c r="L16" s="1"/>
    </row>
    <row r="17" spans="1:12" ht="15.75" x14ac:dyDescent="0.25">
      <c r="A17" s="8" t="s">
        <v>8</v>
      </c>
      <c r="B17" s="8"/>
      <c r="C17" s="8"/>
      <c r="D17" s="8"/>
      <c r="E17" s="8"/>
      <c r="F17" s="8"/>
      <c r="G17" s="8"/>
      <c r="H17" s="8"/>
      <c r="I17" s="8"/>
      <c r="J17" s="1"/>
      <c r="K17" s="1"/>
      <c r="L17" s="1"/>
    </row>
    <row r="18" spans="1:12" ht="15.75" x14ac:dyDescent="0.25">
      <c r="A18" s="8" t="s">
        <v>25</v>
      </c>
      <c r="B18" s="2"/>
      <c r="C18" s="2"/>
      <c r="D18" s="3"/>
      <c r="E18" s="3"/>
      <c r="F18" s="3"/>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9" spans="1:12" x14ac:dyDescent="0.25">
      <c r="F29" s="37"/>
      <c r="G29" s="38"/>
    </row>
    <row r="30" spans="1:12" x14ac:dyDescent="0.25">
      <c r="F30" s="37"/>
      <c r="G30" s="38"/>
    </row>
    <row r="31" spans="1:12" x14ac:dyDescent="0.25">
      <c r="F31" s="37"/>
      <c r="G31" s="38"/>
    </row>
    <row r="32" spans="1:12" x14ac:dyDescent="0.25">
      <c r="F32" s="37"/>
      <c r="G32" s="38"/>
    </row>
    <row r="33" spans="6:7" x14ac:dyDescent="0.25">
      <c r="F33" s="37"/>
      <c r="G33" s="38"/>
    </row>
    <row r="34" spans="6:7" x14ac:dyDescent="0.25">
      <c r="F34" s="38"/>
      <c r="G34" s="38"/>
    </row>
  </sheetData>
  <mergeCells count="16">
    <mergeCell ref="B14:E14"/>
    <mergeCell ref="A1:L1"/>
    <mergeCell ref="A5:A6"/>
    <mergeCell ref="B5:B6"/>
    <mergeCell ref="C5:C6"/>
    <mergeCell ref="D5:D6"/>
    <mergeCell ref="E5:E6"/>
    <mergeCell ref="F5:J5"/>
    <mergeCell ref="K5:K6"/>
    <mergeCell ref="L5:L6"/>
    <mergeCell ref="A8:K8"/>
    <mergeCell ref="A9:K9"/>
    <mergeCell ref="B11:E11"/>
    <mergeCell ref="B12:E12"/>
    <mergeCell ref="B13:E13"/>
    <mergeCell ref="A2:I2"/>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наградная</vt:lpstr>
      <vt:lpstr>Лист1</vt:lpstr>
      <vt:lpstr>наградная!Область_печати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ПК</cp:lastModifiedBy>
  <cp:lastPrinted>2018-11-07T04:14:13Z</cp:lastPrinted>
  <dcterms:created xsi:type="dcterms:W3CDTF">2014-02-14T07:05:08Z</dcterms:created>
  <dcterms:modified xsi:type="dcterms:W3CDTF">2018-11-08T05:48:31Z</dcterms:modified>
</cp:coreProperties>
</file>