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X13" i="1" l="1"/>
  <c r="E18" i="1" l="1"/>
  <c r="E14" i="1"/>
  <c r="E10" i="1"/>
  <c r="E19" i="1"/>
  <c r="E17" i="1"/>
  <c r="E15" i="1"/>
  <c r="E13" i="1"/>
  <c r="E11" i="1"/>
  <c r="R23" i="1"/>
  <c r="I23" i="1"/>
  <c r="AX22" i="1" l="1"/>
  <c r="AP23" i="1" s="1"/>
  <c r="AW22" i="1"/>
  <c r="AV22" i="1"/>
  <c r="AU22" i="1"/>
  <c r="AT22" i="1"/>
  <c r="AS22" i="1"/>
  <c r="O21" i="1" l="1"/>
</calcChain>
</file>

<file path=xl/sharedStrings.xml><?xml version="1.0" encoding="utf-8"?>
<sst xmlns="http://schemas.openxmlformats.org/spreadsheetml/2006/main" count="42" uniqueCount="31">
  <si>
    <t>График выполнения и оплаты работ по строительству объекта:</t>
  </si>
  <si>
    <t>"Сети канализации микрорайонов индивидуальной застройки мкр. 5, 7 в городе Югорске"3, 4, 5 этап</t>
  </si>
  <si>
    <t>№ этапа</t>
  </si>
  <si>
    <t>Наименование этапа выполнения работ</t>
  </si>
  <si>
    <t>Ед. изм.</t>
  </si>
  <si>
    <t>физический объем</t>
  </si>
  <si>
    <t>Объем работ от общего объема работ,        %</t>
  </si>
  <si>
    <t>Сроким выполнения работ</t>
  </si>
  <si>
    <t>Окончание</t>
  </si>
  <si>
    <t>Начало</t>
  </si>
  <si>
    <t>2019 год</t>
  </si>
  <si>
    <t>2020 год</t>
  </si>
  <si>
    <t>Сроки исполнения и оплаты этапов выполненыхработ</t>
  </si>
  <si>
    <t>Строительство сетей водоотведения. Третий этап</t>
  </si>
  <si>
    <t>1. Напорная канализация</t>
  </si>
  <si>
    <t>2 самотечная канализация</t>
  </si>
  <si>
    <t>КНС №2</t>
  </si>
  <si>
    <t>м</t>
  </si>
  <si>
    <t>шт.</t>
  </si>
  <si>
    <t>КНС №3</t>
  </si>
  <si>
    <t>Строительство сетей водоотведения. Четвертый этап</t>
  </si>
  <si>
    <t>Строительство сетей водоотведения. Пятый этап</t>
  </si>
  <si>
    <t>КНС №1</t>
  </si>
  <si>
    <t>2021 год</t>
  </si>
  <si>
    <t>2022 год</t>
  </si>
  <si>
    <t>Стоимость работ.    тыс. руб.     (с НДС)</t>
  </si>
  <si>
    <t>Итого оплата за выполненые работы, тыс. руб. с НДС</t>
  </si>
  <si>
    <t>Всего оплата за выполненые работы, тыс. руб. с НДС</t>
  </si>
  <si>
    <t>Приложение №2 к муниципальному контракту</t>
  </si>
  <si>
    <t>Представитель Подрядчика:_______________________________________/_____         _ ______/</t>
  </si>
  <si>
    <t xml:space="preserve">Ответственный специалист отдела технического надзора ДЖКиСК:______________/__________________/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</si>
</sst>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#,##0.00"/>
    <numFmt numFmtId="165" formatCode="[$-F800]dddd\,\ mmmm\ dd\,\ yyyy"/>
    <numFmt numFmtId="166" formatCode="0.0"/>
    <numFmt numFmtId="167" formatCode="#,##0.0;[Red]#,##0.0"/>
    <numFmt numFmtId="168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Border="1" applyAlignment="1">
      <alignment wrapText="1"/>
    </xf>
    <xf numFmtId="166" fontId="0" fillId="2" borderId="1" xfId="0" applyNumberFormat="1" applyFill="1" applyBorder="1"/>
    <xf numFmtId="1" fontId="0" fillId="0" borderId="1" xfId="0" applyNumberFormat="1" applyBorder="1"/>
    <xf numFmtId="166" fontId="1" fillId="2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wrapText="1"/>
    </xf>
    <xf numFmtId="166" fontId="0" fillId="2" borderId="1" xfId="0" applyNumberForma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7" fontId="1" fillId="0" borderId="0" xfId="0" applyNumberFormat="1" applyFont="1" applyBorder="1" applyAlignment="1">
      <alignment wrapText="1"/>
    </xf>
    <xf numFmtId="167" fontId="0" fillId="0" borderId="0" xfId="0" applyNumberFormat="1"/>
    <xf numFmtId="168" fontId="1" fillId="0" borderId="10" xfId="0" applyNumberFormat="1" applyFont="1" applyBorder="1" applyAlignment="1">
      <alignment horizontal="center" vertical="center" wrapText="1"/>
    </xf>
    <xf numFmtId="168" fontId="1" fillId="0" borderId="11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66" fontId="0" fillId="2" borderId="10" xfId="0" applyNumberFormat="1" applyFill="1" applyBorder="1" applyAlignment="1">
      <alignment horizontal="center" vertical="center"/>
    </xf>
    <xf numFmtId="166" fontId="0" fillId="2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8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167" fontId="6" fillId="0" borderId="3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2" fontId="0" fillId="2" borderId="1" xfId="0" applyNumberFormat="1" applyFill="1" applyBorder="1"/>
    <xf numFmtId="166" fontId="7" fillId="0" borderId="1" xfId="0" applyNumberFormat="1" applyFont="1" applyBorder="1"/>
    <xf numFmtId="2" fontId="7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tabSelected="1" topLeftCell="M6" zoomScale="70" zoomScaleNormal="70" workbookViewId="0">
      <selection activeCell="AU27" sqref="AU27"/>
    </sheetView>
  </sheetViews>
  <sheetFormatPr defaultRowHeight="14.4" x14ac:dyDescent="0.3"/>
  <cols>
    <col min="1" max="1" width="6" customWidth="1"/>
    <col min="2" max="2" width="18.33203125" customWidth="1"/>
    <col min="3" max="3" width="7" customWidth="1"/>
    <col min="4" max="4" width="10.6640625" customWidth="1"/>
    <col min="5" max="5" width="9.6640625" customWidth="1"/>
    <col min="7" max="7" width="14.5546875" customWidth="1"/>
    <col min="8" max="8" width="17.6640625" customWidth="1"/>
    <col min="9" max="10" width="3.109375" customWidth="1"/>
    <col min="11" max="11" width="6" customWidth="1"/>
    <col min="12" max="12" width="7.21875" customWidth="1"/>
    <col min="13" max="13" width="7.33203125" customWidth="1"/>
    <col min="14" max="14" width="7.21875" customWidth="1"/>
    <col min="15" max="15" width="8.21875" customWidth="1"/>
    <col min="16" max="16" width="2.88671875" customWidth="1"/>
    <col min="17" max="17" width="3.109375" customWidth="1"/>
    <col min="18" max="18" width="2.5546875" customWidth="1"/>
    <col min="19" max="21" width="2.6640625" customWidth="1"/>
    <col min="22" max="22" width="7.109375" customWidth="1"/>
    <col min="23" max="23" width="7.77734375" customWidth="1"/>
    <col min="24" max="24" width="7.109375" customWidth="1"/>
    <col min="25" max="25" width="7.33203125" customWidth="1"/>
    <col min="26" max="27" width="6.77734375" customWidth="1"/>
    <col min="28" max="28" width="2.88671875" customWidth="1"/>
    <col min="29" max="29" width="2.5546875" customWidth="1"/>
    <col min="30" max="30" width="3" customWidth="1"/>
    <col min="31" max="32" width="3.109375" customWidth="1"/>
    <col min="33" max="34" width="3.33203125" customWidth="1"/>
    <col min="35" max="35" width="2.88671875" customWidth="1"/>
    <col min="36" max="36" width="3.33203125" customWidth="1"/>
    <col min="37" max="37" width="2.6640625" customWidth="1"/>
    <col min="38" max="38" width="2.5546875" customWidth="1"/>
    <col min="39" max="39" width="3.44140625" customWidth="1"/>
    <col min="40" max="40" width="3.33203125" customWidth="1"/>
    <col min="41" max="41" width="3.44140625" customWidth="1"/>
    <col min="42" max="42" width="4.109375" customWidth="1"/>
    <col min="43" max="43" width="4.6640625" customWidth="1"/>
    <col min="44" max="44" width="4.44140625" customWidth="1"/>
    <col min="45" max="45" width="6.88671875" customWidth="1"/>
    <col min="46" max="46" width="7.21875" customWidth="1"/>
    <col min="47" max="47" width="7.109375" customWidth="1"/>
    <col min="48" max="48" width="7.88671875" customWidth="1"/>
    <col min="49" max="49" width="8.88671875" customWidth="1"/>
    <col min="50" max="50" width="7.44140625" customWidth="1"/>
    <col min="51" max="51" width="3.5546875" customWidth="1"/>
    <col min="52" max="52" width="4.5546875" customWidth="1"/>
    <col min="53" max="53" width="4.88671875" customWidth="1"/>
    <col min="54" max="54" width="10.6640625" customWidth="1"/>
  </cols>
  <sheetData>
    <row r="1" spans="1:5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AS1" s="71" t="s">
        <v>28</v>
      </c>
      <c r="AT1" s="71"/>
      <c r="AU1" s="71"/>
      <c r="AV1" s="71"/>
      <c r="AW1" s="71"/>
      <c r="AX1" s="71"/>
      <c r="AY1" s="71"/>
      <c r="AZ1" s="71"/>
      <c r="BA1" s="71"/>
    </row>
    <row r="2" spans="1:5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AS2" s="71"/>
      <c r="AT2" s="71"/>
      <c r="AU2" s="71"/>
      <c r="AV2" s="71"/>
      <c r="AW2" s="71"/>
      <c r="AX2" s="71"/>
      <c r="AY2" s="71"/>
      <c r="AZ2" s="71"/>
      <c r="BA2" s="71"/>
    </row>
    <row r="3" spans="1:5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54" x14ac:dyDescent="0.3">
      <c r="A4" s="1"/>
      <c r="B4" s="1"/>
      <c r="C4" s="75" t="s">
        <v>0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</row>
    <row r="5" spans="1:54" x14ac:dyDescent="0.3">
      <c r="A5" s="1"/>
      <c r="B5" s="1"/>
      <c r="C5" s="76" t="s">
        <v>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</row>
    <row r="6" spans="1:5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54" ht="49.5" customHeight="1" x14ac:dyDescent="0.3">
      <c r="A7" s="62" t="s">
        <v>2</v>
      </c>
      <c r="B7" s="62" t="s">
        <v>3</v>
      </c>
      <c r="C7" s="62" t="s">
        <v>4</v>
      </c>
      <c r="D7" s="62" t="s">
        <v>5</v>
      </c>
      <c r="E7" s="62" t="s">
        <v>25</v>
      </c>
      <c r="F7" s="62" t="s">
        <v>6</v>
      </c>
      <c r="G7" s="55" t="s">
        <v>7</v>
      </c>
      <c r="H7" s="56"/>
      <c r="I7" s="80" t="s">
        <v>12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2"/>
    </row>
    <row r="8" spans="1:54" x14ac:dyDescent="0.3">
      <c r="A8" s="63"/>
      <c r="B8" s="63"/>
      <c r="C8" s="63"/>
      <c r="D8" s="63"/>
      <c r="E8" s="63"/>
      <c r="F8" s="63"/>
      <c r="G8" s="57"/>
      <c r="H8" s="58"/>
      <c r="I8" s="59" t="s">
        <v>10</v>
      </c>
      <c r="J8" s="60"/>
      <c r="K8" s="60"/>
      <c r="L8" s="60"/>
      <c r="M8" s="60"/>
      <c r="N8" s="60"/>
      <c r="O8" s="60"/>
      <c r="P8" s="60"/>
      <c r="Q8" s="61"/>
      <c r="R8" s="77" t="s">
        <v>11</v>
      </c>
      <c r="S8" s="78"/>
      <c r="T8" s="78"/>
      <c r="U8" s="78"/>
      <c r="V8" s="78"/>
      <c r="W8" s="78"/>
      <c r="X8" s="78"/>
      <c r="Y8" s="78"/>
      <c r="Z8" s="78"/>
      <c r="AA8" s="78"/>
      <c r="AB8" s="78"/>
      <c r="AC8" s="79"/>
      <c r="AD8" s="77" t="s">
        <v>23</v>
      </c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9"/>
      <c r="AP8" s="77" t="s">
        <v>24</v>
      </c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9"/>
    </row>
    <row r="9" spans="1:54" x14ac:dyDescent="0.3">
      <c r="A9" s="64"/>
      <c r="B9" s="63"/>
      <c r="C9" s="64"/>
      <c r="D9" s="64"/>
      <c r="E9" s="64"/>
      <c r="F9" s="64"/>
      <c r="G9" s="3" t="s">
        <v>9</v>
      </c>
      <c r="H9" s="3" t="s">
        <v>8</v>
      </c>
      <c r="I9" s="27">
        <v>4</v>
      </c>
      <c r="J9" s="27">
        <v>5</v>
      </c>
      <c r="K9" s="27">
        <v>6</v>
      </c>
      <c r="L9" s="27">
        <v>7</v>
      </c>
      <c r="M9" s="27">
        <v>8</v>
      </c>
      <c r="N9" s="27">
        <v>9</v>
      </c>
      <c r="O9" s="28">
        <v>10</v>
      </c>
      <c r="P9" s="28">
        <v>11</v>
      </c>
      <c r="Q9" s="28">
        <v>12</v>
      </c>
      <c r="R9" s="28">
        <v>1</v>
      </c>
      <c r="S9" s="28">
        <v>2</v>
      </c>
      <c r="T9" s="28">
        <v>3</v>
      </c>
      <c r="U9" s="28">
        <v>4</v>
      </c>
      <c r="V9" s="28">
        <v>5</v>
      </c>
      <c r="W9" s="28">
        <v>6</v>
      </c>
      <c r="X9" s="28">
        <v>7</v>
      </c>
      <c r="Y9" s="28">
        <v>8</v>
      </c>
      <c r="Z9" s="28">
        <v>9</v>
      </c>
      <c r="AA9" s="28">
        <v>10</v>
      </c>
      <c r="AB9" s="28">
        <v>11</v>
      </c>
      <c r="AC9" s="28">
        <v>12</v>
      </c>
      <c r="AD9" s="29">
        <v>1</v>
      </c>
      <c r="AE9" s="29">
        <v>2</v>
      </c>
      <c r="AF9" s="29">
        <v>3</v>
      </c>
      <c r="AG9" s="29">
        <v>4</v>
      </c>
      <c r="AH9" s="29">
        <v>5</v>
      </c>
      <c r="AI9" s="29">
        <v>6</v>
      </c>
      <c r="AJ9" s="29">
        <v>7</v>
      </c>
      <c r="AK9" s="29">
        <v>8</v>
      </c>
      <c r="AL9" s="29">
        <v>9</v>
      </c>
      <c r="AM9" s="29">
        <v>10</v>
      </c>
      <c r="AN9" s="29">
        <v>11</v>
      </c>
      <c r="AO9" s="29">
        <v>12</v>
      </c>
      <c r="AP9" s="29">
        <v>1</v>
      </c>
      <c r="AQ9" s="29">
        <v>2</v>
      </c>
      <c r="AR9" s="29">
        <v>3</v>
      </c>
      <c r="AS9" s="30">
        <v>4</v>
      </c>
      <c r="AT9" s="30">
        <v>5</v>
      </c>
      <c r="AU9" s="30">
        <v>6</v>
      </c>
      <c r="AV9" s="30">
        <v>7</v>
      </c>
      <c r="AW9" s="30">
        <v>8</v>
      </c>
      <c r="AX9" s="30">
        <v>9</v>
      </c>
      <c r="AY9" s="30">
        <v>10</v>
      </c>
      <c r="AZ9" s="30">
        <v>11</v>
      </c>
      <c r="BA9" s="30">
        <v>12</v>
      </c>
    </row>
    <row r="10" spans="1:54" ht="40.200000000000003" x14ac:dyDescent="0.3">
      <c r="A10" s="55">
        <v>3</v>
      </c>
      <c r="B10" s="10" t="s">
        <v>13</v>
      </c>
      <c r="C10" s="7"/>
      <c r="D10" s="2"/>
      <c r="E10" s="41">
        <f>SUM(E11+E13)</f>
        <v>68004.540000000008</v>
      </c>
      <c r="F10" s="2"/>
      <c r="G10" s="50">
        <v>44013</v>
      </c>
      <c r="H10" s="50">
        <v>44805</v>
      </c>
      <c r="I10" s="2"/>
      <c r="J10" s="2"/>
      <c r="K10" s="2"/>
      <c r="L10" s="2"/>
      <c r="M10" s="2"/>
      <c r="N10" s="2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14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4" ht="27" x14ac:dyDescent="0.3">
      <c r="A11" s="70"/>
      <c r="B11" s="11" t="s">
        <v>14</v>
      </c>
      <c r="C11" s="4" t="s">
        <v>17</v>
      </c>
      <c r="D11" s="3">
        <v>774</v>
      </c>
      <c r="E11" s="69">
        <f>X11+Y11+Z11+AA11+AS11+AT11+AU11+AV11+AW11+AX11</f>
        <v>60161.4</v>
      </c>
      <c r="F11" s="2"/>
      <c r="G11" s="51"/>
      <c r="H11" s="51"/>
      <c r="I11" s="2"/>
      <c r="J11" s="2"/>
      <c r="K11" s="2"/>
      <c r="L11" s="2"/>
      <c r="M11" s="2"/>
      <c r="N11" s="2"/>
      <c r="O11" s="5"/>
      <c r="P11" s="5"/>
      <c r="Q11" s="5"/>
      <c r="R11" s="5"/>
      <c r="S11" s="5"/>
      <c r="T11" s="5"/>
      <c r="U11" s="5"/>
      <c r="V11" s="5"/>
      <c r="W11" s="5"/>
      <c r="X11" s="45">
        <v>3000</v>
      </c>
      <c r="Y11" s="45">
        <v>4251.3999999999996</v>
      </c>
      <c r="Z11" s="45">
        <v>2000</v>
      </c>
      <c r="AA11" s="45">
        <v>3170</v>
      </c>
      <c r="AB11" s="5"/>
      <c r="AC11" s="5"/>
      <c r="AD11" s="14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45">
        <v>7000</v>
      </c>
      <c r="AT11" s="45">
        <v>7000</v>
      </c>
      <c r="AU11" s="45">
        <v>9000</v>
      </c>
      <c r="AV11" s="45">
        <v>10000</v>
      </c>
      <c r="AW11" s="45">
        <v>10000</v>
      </c>
      <c r="AX11" s="45">
        <v>4740</v>
      </c>
      <c r="AY11" s="5"/>
      <c r="AZ11" s="5"/>
      <c r="BA11" s="5"/>
      <c r="BB11" s="47"/>
    </row>
    <row r="12" spans="1:54" ht="27" x14ac:dyDescent="0.3">
      <c r="A12" s="70"/>
      <c r="B12" s="11" t="s">
        <v>15</v>
      </c>
      <c r="C12" s="4" t="s">
        <v>17</v>
      </c>
      <c r="D12" s="3">
        <v>2821</v>
      </c>
      <c r="E12" s="69"/>
      <c r="F12" s="2"/>
      <c r="G12" s="51"/>
      <c r="H12" s="51"/>
      <c r="I12" s="2"/>
      <c r="J12" s="2"/>
      <c r="K12" s="2"/>
      <c r="L12" s="2"/>
      <c r="M12" s="2"/>
      <c r="N12" s="2"/>
      <c r="O12" s="5"/>
      <c r="P12" s="5"/>
      <c r="Q12" s="5"/>
      <c r="R12" s="5"/>
      <c r="S12" s="5"/>
      <c r="T12" s="5"/>
      <c r="U12" s="5"/>
      <c r="V12" s="5"/>
      <c r="W12" s="5"/>
      <c r="X12" s="46"/>
      <c r="Y12" s="46"/>
      <c r="Z12" s="46"/>
      <c r="AA12" s="46"/>
      <c r="AB12" s="5"/>
      <c r="AC12" s="5"/>
      <c r="AD12" s="14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46"/>
      <c r="AT12" s="46"/>
      <c r="AU12" s="46"/>
      <c r="AV12" s="46"/>
      <c r="AW12" s="46"/>
      <c r="AX12" s="46"/>
      <c r="AY12" s="5"/>
      <c r="AZ12" s="5"/>
      <c r="BA12" s="5"/>
      <c r="BB12" s="47"/>
    </row>
    <row r="13" spans="1:54" x14ac:dyDescent="0.3">
      <c r="A13" s="57"/>
      <c r="B13" s="8" t="s">
        <v>16</v>
      </c>
      <c r="C13" s="4" t="s">
        <v>18</v>
      </c>
      <c r="D13" s="3">
        <v>1</v>
      </c>
      <c r="E13" s="42">
        <f>AT13+AU13+AV13+AW13+AX13</f>
        <v>7843.14</v>
      </c>
      <c r="F13" s="2"/>
      <c r="G13" s="52"/>
      <c r="H13" s="52"/>
      <c r="I13" s="2"/>
      <c r="J13" s="2"/>
      <c r="K13" s="2"/>
      <c r="L13" s="2"/>
      <c r="M13" s="2"/>
      <c r="N13" s="2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14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32">
        <v>500</v>
      </c>
      <c r="AU13" s="32">
        <v>500</v>
      </c>
      <c r="AV13" s="32">
        <v>1000</v>
      </c>
      <c r="AW13" s="32">
        <v>5000</v>
      </c>
      <c r="AX13" s="95">
        <f>844-0.86</f>
        <v>843.14</v>
      </c>
      <c r="AY13" s="5"/>
      <c r="AZ13" s="5"/>
      <c r="BA13" s="5"/>
    </row>
    <row r="14" spans="1:54" ht="40.200000000000003" x14ac:dyDescent="0.3">
      <c r="A14" s="62">
        <v>4</v>
      </c>
      <c r="B14" s="10" t="s">
        <v>20</v>
      </c>
      <c r="C14" s="3"/>
      <c r="D14" s="2"/>
      <c r="E14" s="41">
        <f>SUM(E15+E17)</f>
        <v>77855</v>
      </c>
      <c r="F14" s="2"/>
      <c r="G14" s="50">
        <v>43617</v>
      </c>
      <c r="H14" s="50">
        <v>44105</v>
      </c>
      <c r="I14" s="2"/>
      <c r="J14" s="2"/>
      <c r="K14" s="2"/>
      <c r="L14" s="2"/>
      <c r="M14" s="2"/>
      <c r="N14" s="2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14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4" ht="27" x14ac:dyDescent="0.3">
      <c r="A15" s="63"/>
      <c r="B15" s="11" t="s">
        <v>14</v>
      </c>
      <c r="C15" s="3" t="s">
        <v>17</v>
      </c>
      <c r="D15" s="3">
        <v>752</v>
      </c>
      <c r="E15" s="69">
        <f>L16+M15+N15+O15+V15+W15+X15+Y15</f>
        <v>70057.600000000006</v>
      </c>
      <c r="F15" s="2"/>
      <c r="G15" s="51"/>
      <c r="H15" s="51"/>
      <c r="I15" s="2"/>
      <c r="J15" s="2"/>
      <c r="K15" s="2"/>
      <c r="L15" s="2"/>
      <c r="M15" s="53">
        <v>16000</v>
      </c>
      <c r="N15" s="53">
        <v>15000</v>
      </c>
      <c r="O15" s="45">
        <v>19309</v>
      </c>
      <c r="P15" s="18"/>
      <c r="Q15" s="5"/>
      <c r="R15" s="5"/>
      <c r="S15" s="5"/>
      <c r="T15" s="5"/>
      <c r="U15" s="18"/>
      <c r="V15" s="45">
        <v>3500</v>
      </c>
      <c r="W15" s="45">
        <v>5500</v>
      </c>
      <c r="X15" s="45">
        <v>2000</v>
      </c>
      <c r="Y15" s="45">
        <v>748.6</v>
      </c>
      <c r="Z15" s="48"/>
      <c r="AA15" s="19"/>
      <c r="AB15" s="5"/>
      <c r="AC15" s="5"/>
      <c r="AD15" s="14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47"/>
    </row>
    <row r="16" spans="1:54" ht="27" x14ac:dyDescent="0.3">
      <c r="A16" s="63"/>
      <c r="B16" s="11" t="s">
        <v>15</v>
      </c>
      <c r="C16" s="3" t="s">
        <v>17</v>
      </c>
      <c r="D16" s="3">
        <v>3859</v>
      </c>
      <c r="E16" s="69"/>
      <c r="F16" s="2"/>
      <c r="G16" s="51"/>
      <c r="H16" s="51"/>
      <c r="I16" s="2"/>
      <c r="J16" s="2"/>
      <c r="K16" s="17"/>
      <c r="L16" s="34">
        <v>8000</v>
      </c>
      <c r="M16" s="54"/>
      <c r="N16" s="54"/>
      <c r="O16" s="46"/>
      <c r="P16" s="18"/>
      <c r="Q16" s="5"/>
      <c r="R16" s="5"/>
      <c r="S16" s="5"/>
      <c r="T16" s="5"/>
      <c r="U16" s="5"/>
      <c r="V16" s="46"/>
      <c r="W16" s="46"/>
      <c r="X16" s="46"/>
      <c r="Y16" s="46"/>
      <c r="Z16" s="49"/>
      <c r="AA16" s="5"/>
      <c r="AB16" s="5"/>
      <c r="AC16" s="5"/>
      <c r="AD16" s="14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47"/>
    </row>
    <row r="17" spans="1:54" x14ac:dyDescent="0.3">
      <c r="A17" s="64"/>
      <c r="B17" s="8" t="s">
        <v>19</v>
      </c>
      <c r="C17" s="3" t="s">
        <v>18</v>
      </c>
      <c r="D17" s="3">
        <v>1</v>
      </c>
      <c r="E17" s="42">
        <f>V17+W17+X17+Y17+Z17+AA17</f>
        <v>7797.4</v>
      </c>
      <c r="F17" s="2"/>
      <c r="G17" s="52"/>
      <c r="H17" s="52"/>
      <c r="I17" s="2"/>
      <c r="J17" s="2"/>
      <c r="K17" s="2"/>
      <c r="L17" s="2"/>
      <c r="M17" s="2"/>
      <c r="N17" s="2"/>
      <c r="O17" s="5"/>
      <c r="P17" s="5"/>
      <c r="Q17" s="5"/>
      <c r="R17" s="5"/>
      <c r="S17" s="5"/>
      <c r="T17" s="5"/>
      <c r="U17" s="18"/>
      <c r="V17" s="32">
        <v>500</v>
      </c>
      <c r="W17" s="32">
        <v>500</v>
      </c>
      <c r="X17" s="32">
        <v>1000</v>
      </c>
      <c r="Y17" s="32">
        <v>1000</v>
      </c>
      <c r="Z17" s="32">
        <v>4000</v>
      </c>
      <c r="AA17" s="32">
        <v>797.4</v>
      </c>
      <c r="AB17" s="5"/>
      <c r="AC17" s="5"/>
      <c r="AD17" s="14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4" ht="40.200000000000003" x14ac:dyDescent="0.3">
      <c r="A18" s="62">
        <v>5</v>
      </c>
      <c r="B18" s="10" t="s">
        <v>21</v>
      </c>
      <c r="C18" s="3"/>
      <c r="D18" s="2"/>
      <c r="E18" s="41">
        <f>SUM(E19+E21)</f>
        <v>21691</v>
      </c>
      <c r="F18" s="2"/>
      <c r="G18" s="50">
        <v>43586</v>
      </c>
      <c r="H18" s="50">
        <v>43739</v>
      </c>
      <c r="I18" s="2"/>
      <c r="J18" s="2"/>
      <c r="K18" s="2"/>
      <c r="L18" s="2"/>
      <c r="M18" s="2"/>
      <c r="N18" s="2"/>
      <c r="O18" s="5"/>
      <c r="P18" s="5"/>
      <c r="Q18" s="5"/>
      <c r="R18" s="5"/>
      <c r="S18" s="5"/>
      <c r="T18" s="5"/>
      <c r="U18" s="5"/>
      <c r="V18" s="5"/>
      <c r="W18" s="5"/>
      <c r="X18" s="5"/>
      <c r="Y18" s="33"/>
      <c r="Z18" s="5"/>
      <c r="AA18" s="5"/>
      <c r="AB18" s="5"/>
      <c r="AC18" s="5"/>
      <c r="AD18" s="14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4" ht="27" x14ac:dyDescent="0.3">
      <c r="A19" s="63"/>
      <c r="B19" s="11" t="s">
        <v>14</v>
      </c>
      <c r="C19" s="3" t="s">
        <v>17</v>
      </c>
      <c r="D19" s="3">
        <v>310</v>
      </c>
      <c r="E19" s="69">
        <f>K19+L19+M19+N19+O19</f>
        <v>14982</v>
      </c>
      <c r="F19" s="2"/>
      <c r="G19" s="51"/>
      <c r="H19" s="51"/>
      <c r="I19" s="2"/>
      <c r="J19" s="6"/>
      <c r="K19" s="53">
        <v>4000</v>
      </c>
      <c r="L19" s="53">
        <v>3000</v>
      </c>
      <c r="M19" s="53">
        <v>3000</v>
      </c>
      <c r="N19" s="53">
        <v>4000</v>
      </c>
      <c r="O19" s="45">
        <v>982</v>
      </c>
      <c r="P19" s="5"/>
      <c r="Q19" s="5"/>
      <c r="R19" s="5"/>
      <c r="S19" s="5"/>
      <c r="T19" s="5"/>
      <c r="U19" s="5"/>
      <c r="V19" s="5"/>
      <c r="W19" s="5"/>
      <c r="X19" s="5"/>
      <c r="Y19" s="33"/>
      <c r="Z19" s="5"/>
      <c r="AA19" s="5"/>
      <c r="AB19" s="5"/>
      <c r="AC19" s="5"/>
      <c r="AD19" s="1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47"/>
    </row>
    <row r="20" spans="1:54" ht="27" x14ac:dyDescent="0.3">
      <c r="A20" s="63"/>
      <c r="B20" s="11" t="s">
        <v>15</v>
      </c>
      <c r="C20" s="3" t="s">
        <v>17</v>
      </c>
      <c r="D20" s="3">
        <v>892</v>
      </c>
      <c r="E20" s="69"/>
      <c r="F20" s="2"/>
      <c r="G20" s="51"/>
      <c r="H20" s="51"/>
      <c r="I20" s="2"/>
      <c r="J20" s="17"/>
      <c r="K20" s="54"/>
      <c r="L20" s="54"/>
      <c r="M20" s="54"/>
      <c r="N20" s="54"/>
      <c r="O20" s="46"/>
      <c r="P20" s="5"/>
      <c r="Q20" s="5"/>
      <c r="R20" s="5"/>
      <c r="S20" s="5"/>
      <c r="T20" s="5"/>
      <c r="U20" s="5"/>
      <c r="V20" s="5"/>
      <c r="W20" s="5"/>
      <c r="X20" s="5"/>
      <c r="Y20" s="33"/>
      <c r="Z20" s="5"/>
      <c r="AA20" s="5"/>
      <c r="AB20" s="5"/>
      <c r="AC20" s="5"/>
      <c r="AD20" s="14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47"/>
    </row>
    <row r="21" spans="1:54" x14ac:dyDescent="0.3">
      <c r="A21" s="64"/>
      <c r="B21" s="8" t="s">
        <v>22</v>
      </c>
      <c r="C21" s="3" t="s">
        <v>18</v>
      </c>
      <c r="D21" s="3">
        <v>1</v>
      </c>
      <c r="E21" s="42">
        <v>6709</v>
      </c>
      <c r="F21" s="2"/>
      <c r="G21" s="52"/>
      <c r="H21" s="52"/>
      <c r="I21" s="2"/>
      <c r="J21" s="2"/>
      <c r="K21" s="35"/>
      <c r="L21" s="34">
        <v>1000</v>
      </c>
      <c r="M21" s="34">
        <v>1000</v>
      </c>
      <c r="N21" s="34">
        <v>1000</v>
      </c>
      <c r="O21" s="36">
        <f>SUM(E21-L21-M21-N21)</f>
        <v>3709</v>
      </c>
      <c r="P21" s="5"/>
      <c r="Q21" s="5"/>
      <c r="R21" s="5"/>
      <c r="S21" s="5"/>
      <c r="T21" s="5"/>
      <c r="U21" s="5"/>
      <c r="V21" s="5"/>
      <c r="W21" s="5"/>
      <c r="X21" s="5"/>
      <c r="Y21" s="33"/>
      <c r="Z21" s="5"/>
      <c r="AA21" s="5"/>
      <c r="AB21" s="5"/>
      <c r="AC21" s="5"/>
      <c r="AD21" s="14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4" x14ac:dyDescent="0.3">
      <c r="A22" s="65" t="s">
        <v>26</v>
      </c>
      <c r="B22" s="66"/>
      <c r="C22" s="66"/>
      <c r="D22" s="66"/>
      <c r="E22" s="66"/>
      <c r="F22" s="66"/>
      <c r="G22" s="66"/>
      <c r="H22" s="67"/>
      <c r="I22" s="2"/>
      <c r="J22" s="2"/>
      <c r="K22" s="37">
        <v>4000</v>
      </c>
      <c r="L22" s="37">
        <v>12000</v>
      </c>
      <c r="M22" s="37">
        <v>20000</v>
      </c>
      <c r="N22" s="37">
        <v>20000</v>
      </c>
      <c r="O22" s="38">
        <v>24000</v>
      </c>
      <c r="P22" s="15"/>
      <c r="Q22" s="15"/>
      <c r="R22" s="15"/>
      <c r="S22" s="15"/>
      <c r="T22" s="15"/>
      <c r="U22" s="15"/>
      <c r="V22" s="31">
        <v>4000</v>
      </c>
      <c r="W22" s="31">
        <v>6000</v>
      </c>
      <c r="X22" s="31">
        <v>6000</v>
      </c>
      <c r="Y22" s="31">
        <v>6000</v>
      </c>
      <c r="Z22" s="31">
        <v>6000</v>
      </c>
      <c r="AA22" s="31">
        <v>3967.4</v>
      </c>
      <c r="AB22" s="15"/>
      <c r="AC22" s="15"/>
      <c r="AD22" s="16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96">
        <f>SUM(AS11:AS21)</f>
        <v>7000</v>
      </c>
      <c r="AT22" s="96">
        <f t="shared" ref="AT22:AX22" si="0">SUM(AT11:AT21)</f>
        <v>7500</v>
      </c>
      <c r="AU22" s="96">
        <f t="shared" si="0"/>
        <v>9500</v>
      </c>
      <c r="AV22" s="96">
        <f t="shared" si="0"/>
        <v>11000</v>
      </c>
      <c r="AW22" s="96">
        <f t="shared" si="0"/>
        <v>15000</v>
      </c>
      <c r="AX22" s="97">
        <f t="shared" si="0"/>
        <v>5583.14</v>
      </c>
      <c r="AY22" s="5"/>
      <c r="AZ22" s="5"/>
      <c r="BA22" s="5"/>
    </row>
    <row r="23" spans="1:54" x14ac:dyDescent="0.3">
      <c r="A23" s="68" t="s">
        <v>27</v>
      </c>
      <c r="B23" s="68"/>
      <c r="C23" s="68"/>
      <c r="D23" s="68"/>
      <c r="E23" s="68"/>
      <c r="F23" s="68"/>
      <c r="G23" s="68"/>
      <c r="H23" s="68"/>
      <c r="I23" s="89">
        <f>K22+L22+M22+N22+O22</f>
        <v>80000</v>
      </c>
      <c r="J23" s="90"/>
      <c r="K23" s="90"/>
      <c r="L23" s="90"/>
      <c r="M23" s="90"/>
      <c r="N23" s="90"/>
      <c r="O23" s="90"/>
      <c r="P23" s="90"/>
      <c r="Q23" s="91"/>
      <c r="R23" s="86">
        <f>V22+W22+X22+Y22+Z22+AA22</f>
        <v>31967.4</v>
      </c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8"/>
      <c r="AD23" s="83">
        <v>0</v>
      </c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5"/>
      <c r="AP23" s="92">
        <f>AS22+AT22+AU22+AV22+AW22+AX22</f>
        <v>55583.14</v>
      </c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4"/>
    </row>
    <row r="24" spans="1:54" x14ac:dyDescent="0.3">
      <c r="A24" s="12"/>
      <c r="B24" s="9"/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1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20"/>
      <c r="AA24" s="20"/>
      <c r="AB24" s="13"/>
      <c r="AC24" s="13"/>
    </row>
    <row r="25" spans="1:54" ht="36" customHeight="1" x14ac:dyDescent="0.3">
      <c r="A25" s="12"/>
      <c r="B25" s="44"/>
      <c r="C25" s="44"/>
      <c r="D25" s="44"/>
      <c r="E25" s="9"/>
      <c r="F25" s="9"/>
      <c r="G25" s="9"/>
      <c r="H25" s="39"/>
      <c r="I25" s="9"/>
      <c r="J25" s="9"/>
      <c r="K25" s="9"/>
      <c r="L25" s="43"/>
      <c r="M25" s="44"/>
      <c r="N25" s="9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U25" s="40"/>
    </row>
    <row r="26" spans="1:54" ht="15.6" x14ac:dyDescent="0.3">
      <c r="A26" s="12"/>
      <c r="B26" s="72" t="s">
        <v>29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2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54" ht="15.6" x14ac:dyDescent="0.3">
      <c r="A27" s="12"/>
      <c r="B27" s="24"/>
      <c r="C27" s="25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3"/>
      <c r="P27" s="23"/>
      <c r="Q27" s="2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54" ht="15.6" x14ac:dyDescent="0.3">
      <c r="A28" s="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6"/>
      <c r="P28" s="26"/>
      <c r="Q28" s="26"/>
    </row>
    <row r="29" spans="1:54" ht="36" customHeight="1" x14ac:dyDescent="0.3">
      <c r="A29" s="1"/>
      <c r="B29" s="73" t="s">
        <v>30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1:5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5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5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63">
    <mergeCell ref="AS1:BA2"/>
    <mergeCell ref="B26:P26"/>
    <mergeCell ref="B29:Q29"/>
    <mergeCell ref="C4:W4"/>
    <mergeCell ref="C5:W5"/>
    <mergeCell ref="R8:AC8"/>
    <mergeCell ref="I7:BA7"/>
    <mergeCell ref="AD8:AO8"/>
    <mergeCell ref="AP8:BA8"/>
    <mergeCell ref="AD23:AO23"/>
    <mergeCell ref="AP23:BA23"/>
    <mergeCell ref="I23:Q23"/>
    <mergeCell ref="R23:AC23"/>
    <mergeCell ref="L19:L20"/>
    <mergeCell ref="M19:M20"/>
    <mergeCell ref="N19:N20"/>
    <mergeCell ref="A10:A13"/>
    <mergeCell ref="A14:A17"/>
    <mergeCell ref="A18:A21"/>
    <mergeCell ref="A7:A9"/>
    <mergeCell ref="B7:B9"/>
    <mergeCell ref="B25:D25"/>
    <mergeCell ref="G7:H8"/>
    <mergeCell ref="I8:Q8"/>
    <mergeCell ref="C7:C9"/>
    <mergeCell ref="D7:D9"/>
    <mergeCell ref="E7:E9"/>
    <mergeCell ref="F7:F9"/>
    <mergeCell ref="A22:H22"/>
    <mergeCell ref="A23:H23"/>
    <mergeCell ref="E11:E12"/>
    <mergeCell ref="E15:E16"/>
    <mergeCell ref="E19:E20"/>
    <mergeCell ref="G18:G21"/>
    <mergeCell ref="H18:H21"/>
    <mergeCell ref="G14:G17"/>
    <mergeCell ref="H14:H17"/>
    <mergeCell ref="G10:G13"/>
    <mergeCell ref="H10:H13"/>
    <mergeCell ref="K19:K20"/>
    <mergeCell ref="W15:W16"/>
    <mergeCell ref="X15:X16"/>
    <mergeCell ref="O19:O20"/>
    <mergeCell ref="O15:O16"/>
    <mergeCell ref="N15:N16"/>
    <mergeCell ref="M15:M16"/>
    <mergeCell ref="V15:V16"/>
    <mergeCell ref="L25:M25"/>
    <mergeCell ref="AW11:AW12"/>
    <mergeCell ref="AX11:AX12"/>
    <mergeCell ref="BB11:BB12"/>
    <mergeCell ref="BB15:BB16"/>
    <mergeCell ref="BB19:BB20"/>
    <mergeCell ref="AA11:AA12"/>
    <mergeCell ref="AS11:AS12"/>
    <mergeCell ref="AT11:AT12"/>
    <mergeCell ref="AU11:AU12"/>
    <mergeCell ref="AV11:AV12"/>
    <mergeCell ref="Y15:Y16"/>
    <mergeCell ref="Z15:Z16"/>
    <mergeCell ref="X11:X12"/>
    <mergeCell ref="Y11:Y12"/>
    <mergeCell ref="Z11:Z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2019-02-13T10:44:15Z</dcterms:modified>
</cp:coreProperties>
</file>