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" yWindow="-12" windowWidth="23256" windowHeight="13176"/>
  </bookViews>
  <sheets>
    <sheet name="общая нмцк 2017" sheetId="38" r:id="rId1"/>
  </sheets>
  <calcPr calcId="124519"/>
</workbook>
</file>

<file path=xl/calcChain.xml><?xml version="1.0" encoding="utf-8"?>
<calcChain xmlns="http://schemas.openxmlformats.org/spreadsheetml/2006/main">
  <c r="I223" i="38"/>
  <c r="E55"/>
  <c r="I51"/>
  <c r="J51" s="1"/>
  <c r="J55" s="1"/>
  <c r="E200"/>
  <c r="I198"/>
  <c r="J198" s="1"/>
  <c r="J200" s="1"/>
  <c r="I106"/>
  <c r="I56"/>
  <c r="I186"/>
  <c r="I195"/>
  <c r="I190"/>
  <c r="E222" l="1"/>
  <c r="I221"/>
  <c r="J221" s="1"/>
  <c r="J222" s="1"/>
  <c r="E220"/>
  <c r="I218"/>
  <c r="J218" s="1"/>
  <c r="J220" s="1"/>
  <c r="E227"/>
  <c r="I226"/>
  <c r="J226" s="1"/>
  <c r="J227" s="1"/>
  <c r="E225"/>
  <c r="J223"/>
  <c r="J225" s="1"/>
  <c r="E217"/>
  <c r="I215"/>
  <c r="J215" s="1"/>
  <c r="J217" s="1"/>
  <c r="E214"/>
  <c r="I212"/>
  <c r="J212" s="1"/>
  <c r="J214" s="1"/>
  <c r="E211"/>
  <c r="I209"/>
  <c r="J209" s="1"/>
  <c r="J211" s="1"/>
  <c r="E208"/>
  <c r="I206"/>
  <c r="J206" s="1"/>
  <c r="J208" s="1"/>
  <c r="E205"/>
  <c r="I201"/>
  <c r="J201" s="1"/>
  <c r="J205" s="1"/>
  <c r="E197"/>
  <c r="J195"/>
  <c r="J197" s="1"/>
  <c r="E194"/>
  <c r="J190"/>
  <c r="J194" s="1"/>
  <c r="E189"/>
  <c r="J186"/>
  <c r="J189" s="1"/>
  <c r="E185"/>
  <c r="I182"/>
  <c r="J182" s="1"/>
  <c r="J185" s="1"/>
  <c r="E181"/>
  <c r="I177"/>
  <c r="J177" s="1"/>
  <c r="J181" s="1"/>
  <c r="E176"/>
  <c r="I172"/>
  <c r="J172" s="1"/>
  <c r="J176" s="1"/>
  <c r="E171"/>
  <c r="I167"/>
  <c r="J167" s="1"/>
  <c r="J171" s="1"/>
  <c r="E166"/>
  <c r="I162"/>
  <c r="J162" s="1"/>
  <c r="J166" s="1"/>
  <c r="E161"/>
  <c r="I157"/>
  <c r="J157" s="1"/>
  <c r="J161" s="1"/>
  <c r="E156"/>
  <c r="I153"/>
  <c r="J153" s="1"/>
  <c r="J156" s="1"/>
  <c r="E152"/>
  <c r="I150"/>
  <c r="J150" s="1"/>
  <c r="J152" s="1"/>
  <c r="E149"/>
  <c r="I145"/>
  <c r="J145" s="1"/>
  <c r="J149" s="1"/>
  <c r="E144"/>
  <c r="I141"/>
  <c r="J141" s="1"/>
  <c r="J144" s="1"/>
  <c r="E140"/>
  <c r="I139"/>
  <c r="J139" s="1"/>
  <c r="J140" s="1"/>
  <c r="E138"/>
  <c r="I136"/>
  <c r="J136" s="1"/>
  <c r="J138" s="1"/>
  <c r="E135"/>
  <c r="I133"/>
  <c r="J133" s="1"/>
  <c r="J135" s="1"/>
  <c r="E132"/>
  <c r="I130"/>
  <c r="J130" s="1"/>
  <c r="J132" s="1"/>
  <c r="E129"/>
  <c r="I128"/>
  <c r="J128" s="1"/>
  <c r="J129" s="1"/>
  <c r="E127"/>
  <c r="I125"/>
  <c r="J125" s="1"/>
  <c r="J127" s="1"/>
  <c r="E124"/>
  <c r="I123"/>
  <c r="J123" s="1"/>
  <c r="J124" s="1"/>
  <c r="E122"/>
  <c r="I120"/>
  <c r="J120" s="1"/>
  <c r="J122" s="1"/>
  <c r="E119"/>
  <c r="I117"/>
  <c r="J117" s="1"/>
  <c r="J119" s="1"/>
  <c r="E116"/>
  <c r="I114"/>
  <c r="J114" s="1"/>
  <c r="J116" s="1"/>
  <c r="E113"/>
  <c r="I109"/>
  <c r="J109" s="1"/>
  <c r="J113" s="1"/>
  <c r="E108"/>
  <c r="J106"/>
  <c r="J108" s="1"/>
  <c r="E105"/>
  <c r="I101"/>
  <c r="J101" s="1"/>
  <c r="J105" s="1"/>
  <c r="E100"/>
  <c r="I97"/>
  <c r="J97" s="1"/>
  <c r="J100" s="1"/>
  <c r="E96"/>
  <c r="I93"/>
  <c r="J93" s="1"/>
  <c r="J96" s="1"/>
  <c r="E92"/>
  <c r="I88"/>
  <c r="J88" s="1"/>
  <c r="J92" s="1"/>
  <c r="E87"/>
  <c r="I83"/>
  <c r="J83" s="1"/>
  <c r="J87" s="1"/>
  <c r="E82"/>
  <c r="I78"/>
  <c r="J78" s="1"/>
  <c r="J82" s="1"/>
  <c r="I17"/>
  <c r="I8"/>
  <c r="J8" s="1"/>
  <c r="I75"/>
  <c r="I73"/>
  <c r="E77" l="1"/>
  <c r="J75"/>
  <c r="E74"/>
  <c r="J73"/>
  <c r="J74" s="1"/>
  <c r="E72"/>
  <c r="I70"/>
  <c r="J70" s="1"/>
  <c r="E69"/>
  <c r="I67"/>
  <c r="J67" s="1"/>
  <c r="E66"/>
  <c r="I64"/>
  <c r="J64" s="1"/>
  <c r="E63"/>
  <c r="I59"/>
  <c r="J59" s="1"/>
  <c r="E58"/>
  <c r="J56"/>
  <c r="E50"/>
  <c r="I46"/>
  <c r="J46" s="1"/>
  <c r="E45"/>
  <c r="I41"/>
  <c r="J41" s="1"/>
  <c r="E40"/>
  <c r="I36"/>
  <c r="J36" s="1"/>
  <c r="E35"/>
  <c r="I34"/>
  <c r="J34" s="1"/>
  <c r="J35" s="1"/>
  <c r="E33"/>
  <c r="I29"/>
  <c r="J29" s="1"/>
  <c r="E28"/>
  <c r="I24"/>
  <c r="J24" s="1"/>
  <c r="E23"/>
  <c r="I20"/>
  <c r="J20" s="1"/>
  <c r="E19"/>
  <c r="J17"/>
  <c r="E16"/>
  <c r="I12"/>
  <c r="J12" s="1"/>
  <c r="E11"/>
  <c r="J11" l="1"/>
  <c r="J23"/>
  <c r="J40"/>
  <c r="J45"/>
  <c r="J72"/>
  <c r="J19"/>
  <c r="J33"/>
  <c r="J16"/>
  <c r="J28"/>
  <c r="J50"/>
  <c r="J58"/>
  <c r="J66"/>
  <c r="J77"/>
  <c r="J63"/>
  <c r="J69"/>
  <c r="J228" l="1"/>
</calcChain>
</file>

<file path=xl/sharedStrings.xml><?xml version="1.0" encoding="utf-8"?>
<sst xmlns="http://schemas.openxmlformats.org/spreadsheetml/2006/main" count="320" uniqueCount="132">
  <si>
    <t>№ п\п</t>
  </si>
  <si>
    <t>Наименование объекта закупки</t>
  </si>
  <si>
    <t>Наименование и описание объекта закупки</t>
  </si>
  <si>
    <t>Ед. изм.</t>
  </si>
  <si>
    <t>Шт</t>
  </si>
  <si>
    <t>Степлер</t>
  </si>
  <si>
    <t>Линейка</t>
  </si>
  <si>
    <t>Карандаш</t>
  </si>
  <si>
    <t>Карандаш чернографитный в черном деревянном корпусе. Поставляется заточенным, снабжен ластиком. Твердость грифеля — HB. Длина карандаша — не менее 185 мм.</t>
  </si>
  <si>
    <t>Картон</t>
  </si>
  <si>
    <t xml:space="preserve">Клейкие закладки </t>
  </si>
  <si>
    <t>шт</t>
  </si>
  <si>
    <t xml:space="preserve">Ежедневник </t>
  </si>
  <si>
    <t>Ластик</t>
  </si>
  <si>
    <t xml:space="preserve">Папка с 40 файлами </t>
  </si>
  <si>
    <t>уп.</t>
  </si>
  <si>
    <t>Ощее количество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</si>
  <si>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</si>
  <si>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</si>
  <si>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</si>
  <si>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</si>
  <si>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</si>
  <si>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</si>
  <si>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Итого по виду товара</t>
  </si>
  <si>
    <t>уп</t>
  </si>
  <si>
    <t>шт.</t>
  </si>
  <si>
    <t>Пластиковая папка,не менее 40 прозрачных карманов, предназначена для хранения и презентации любых документов формата А4. Сменный ярлычок на корешке.</t>
  </si>
  <si>
    <t xml:space="preserve">Способ размещения заказа: электронный аукцион </t>
  </si>
  <si>
    <t>Клей карандаш</t>
  </si>
  <si>
    <t>Ватман</t>
  </si>
  <si>
    <t>Батарейка</t>
  </si>
  <si>
    <t>Ручка гелевая</t>
  </si>
  <si>
    <t>Ручка шариковая</t>
  </si>
  <si>
    <t>Бумага цветная</t>
  </si>
  <si>
    <t>Файлы</t>
  </si>
  <si>
    <t>Калькулятор</t>
  </si>
  <si>
    <t>Набор текстовыделителей</t>
  </si>
  <si>
    <t xml:space="preserve">Папка скоросшиватель пластиковая </t>
  </si>
  <si>
    <t xml:space="preserve">Изготовлена  из мягкого цветного пластика с прозрачным верхним листом, со сменной этикеткой для идентификационных надписей.  Размер не менее  230х310 мм, толщина не менее180 мкм. </t>
  </si>
  <si>
    <t xml:space="preserve">Ножницы </t>
  </si>
  <si>
    <t>Блок для записей</t>
  </si>
  <si>
    <t>Клейкие закладки</t>
  </si>
  <si>
    <t>Точилка</t>
  </si>
  <si>
    <t>Пластиковый корпус с контейнером для стружки. Стальное лезвие ножа.</t>
  </si>
  <si>
    <t>Папка-уголок</t>
  </si>
  <si>
    <t>Папка-регистратор</t>
  </si>
  <si>
    <t xml:space="preserve">Стикеры цветные </t>
  </si>
  <si>
    <t>Стикеры цветные</t>
  </si>
  <si>
    <t>Корзина для бумаг</t>
  </si>
  <si>
    <t>Корзина для бумаг пластиковая. Цвет черный. Форма круглая. Объем не менее 9л и не более 11л, высота не менее 26см и не более 29см.</t>
  </si>
  <si>
    <t xml:space="preserve">Нить прошивная </t>
  </si>
  <si>
    <t>Прошивная лавсановая нить в бобинах, цвет белый, длина намотки —  не менее 1000 м.</t>
  </si>
  <si>
    <t xml:space="preserve">Тетрадь общая </t>
  </si>
  <si>
    <t>Тетрадь</t>
  </si>
  <si>
    <t>Лоток вертикальный для бумаг</t>
  </si>
  <si>
    <t xml:space="preserve">Лоток вертикальный для бумаг формат А4. Прочная, сетчатая поверхность. Высота передней стенки 48 мм. Устойчивый, подходит для хранения тяжелых папок и каталогов. Размер 300х160х250мм. Цвет черный. </t>
  </si>
  <si>
    <t xml:space="preserve">Лоток вертикальный для бумаг формат А4. Прочная, сетчатая поверхность. Высота передней стенки 48 мм. Устойчивый, подходит для хранения тяжелых папок и каталогов. Размер 290х100х277мм. Цвет черный. </t>
  </si>
  <si>
    <t>Подставка-органайзер</t>
  </si>
  <si>
    <t>Вращающаяся настольная подставка предназначена для канцелярских принадлежностей. Подставка изготовлена  из полистирола черного цвета. Подставка круглой формы имеет не менее 6 отделений, предназначенных для блока бумаги, канцелярских мелочей и пишущих принадлежностей, вращение на 360 градусов. Без наполнения.</t>
  </si>
  <si>
    <t>Мел</t>
  </si>
  <si>
    <t>Разделители</t>
  </si>
  <si>
    <t xml:space="preserve">Формат: А4. Тип: цветные. Материал: пластик. Количество листов: не менее 10 листов. Количество цветов не менее 10.
Содержит бумажный титульный лист для оглавления.
</t>
  </si>
  <si>
    <t>Клей</t>
  </si>
  <si>
    <t>Корректирующая жидкость</t>
  </si>
  <si>
    <t>Штрих на спиртовой основе, объем не менее 20 мл, конусообразный поролоновый аппликатор. Качество должно соответствовать требованиям ГН 2.3.3.972-00.</t>
  </si>
  <si>
    <t>Корректирующий карандаш</t>
  </si>
  <si>
    <t xml:space="preserve">Корректирующий карандаш предназначен для точечных исправлений на любых типах бумаги. Объем флакона не менее 8 мл. Металлический наконечник. </t>
  </si>
  <si>
    <t>Скотч</t>
  </si>
  <si>
    <t>Кисточки</t>
  </si>
  <si>
    <t xml:space="preserve">Набор кистей для творчества. Материал ворса: белка. Количество в наборе: не менее 5 шт. Применение: для акварели и гуаши
Форма кисти: круглая. В наборе кисти из волоса белки: круглые № 1, 2, 3, 4, 5. Втулка алюминиевая полированная, ручка короткая из березы, покрыта матовым эко-лаком. 
</t>
  </si>
  <si>
    <t>Пластилин</t>
  </si>
  <si>
    <t>Пластилин предназначен для лепки и моделирования в детском творчестве. Без запаха, нетоксичен. Легко лепится и не прилипает к рукам, идеально держит форму, обладает яркими цветами. Не менее 12 цветов. Пластиковый стек в комплекте.</t>
  </si>
  <si>
    <t>Циркуль</t>
  </si>
  <si>
    <t>Транспортир</t>
  </si>
  <si>
    <t>Бумага цветная самоклеющаяся</t>
  </si>
  <si>
    <t>Муниципальное бюджетное общеобразовательное учреждение "Средняя общеобразовательная школа №5"</t>
  </si>
  <si>
    <t xml:space="preserve"> Директор школы ________________________А.А. Латыпов</t>
  </si>
  <si>
    <t>Исполнитель: Заведующий хозяйством Акопова Т.А.</t>
  </si>
  <si>
    <t>Коммерческое предложение №2 от 17.05.2018г</t>
  </si>
  <si>
    <t>Коммерческое предложение № б/н от 10.05.2018г</t>
  </si>
  <si>
    <t>Коммерческое предложение № б/н от 17.05.2018г</t>
  </si>
  <si>
    <t>Дата составления сводной  таблицы  от 21.05.2018 года</t>
  </si>
  <si>
    <t xml:space="preserve">IV. Обоснование начальной (максимальной) цены  гражданско-правового договора на поставку канцелярских товаров </t>
  </si>
  <si>
    <t>Папка-скоросшиватель</t>
  </si>
  <si>
    <t>Корректирующая лента</t>
  </si>
  <si>
    <t>Размер: ширина ленты не менее 5 мм, длина ленты не менее 40 м. Съемный колпачок защищает от высыхания рабочий узел.</t>
  </si>
  <si>
    <t>Итого: Начальная (максимальная) цена контракта:  373801 (триста семьдесят три тысячи восемсот один) рубль 42 копейки.</t>
  </si>
  <si>
    <t xml:space="preserve">
Состав клея – поливинилпирролидон, вес не менее 36 гр. Предназначен для склеивания бумаги, картона, текстиля.
</t>
  </si>
  <si>
    <t xml:space="preserve">Цветной картон. Формат А4, внутренний блок – мелованный картон не менее 10 цветов, плотность листов не менее 215 г/м2, не менее 10 листов. </t>
  </si>
  <si>
    <t xml:space="preserve">Формат А4, внутренний блок – мелованный белый картон, применим для подшивки документов, не менее 100 шт. в упаковке. </t>
  </si>
  <si>
    <t xml:space="preserve">Типоразмер –АА, Алкалиновые батарейки, напряжение –не менее 1,5 В. В упаковке не менее 12 шт. </t>
  </si>
  <si>
    <t xml:space="preserve">Типоразмер –ААА, Алкалиновые батарейки, напряжение –не менее 1,5 В. В упаковке не менее 12 шт. </t>
  </si>
  <si>
    <t xml:space="preserve">Ручка шариковая,  цвет чернил красный ширина линии письма 0,5 мм. </t>
  </si>
  <si>
    <t xml:space="preserve">Цветная бумага односторонняя Формат: А4.  Не менее 16 цветов. В упаковке не менее 16 листов. Плотность не менее 60 гр/м2. 
</t>
  </si>
  <si>
    <t xml:space="preserve">Комбинированный из натурального каучука </t>
  </si>
  <si>
    <t xml:space="preserve">Прозрачный А3, толщина 30 мкм, не менее 100 шт. в упаковке.
</t>
  </si>
  <si>
    <t xml:space="preserve">Прозрачный А4, толщина 30 мкм, не менее 100 шт. в упаковке.
</t>
  </si>
  <si>
    <t xml:space="preserve">Устройство  для  скрепления страниц с помощью  металлических  скоб № 24/6, загрузка  не менее 50 скоб, пробивная  толщина не менее 30 листов,  металлический корпус. </t>
  </si>
  <si>
    <t xml:space="preserve">Длина не менее 169 мм, нержавеющая сталь, с пластиковыми прорезиненными ручками. </t>
  </si>
  <si>
    <t xml:space="preserve">Упаковка из не менее 5 цветов, пластиковые полупрозрачные для выделения фрагментов текста, размер не менее 45х12 мм, на закладках можно делать надписи ручкой или карандашом. </t>
  </si>
  <si>
    <t xml:space="preserve">Упаковка из не менее 5 цветов, бумажные для выделения фрагментов текста, размер не менее 45х12 мм, на закладках можно делать надписи ручкой или карандашом. </t>
  </si>
  <si>
    <t xml:space="preserve">Папка-регистратор с арочным механизмом  формата А4 изготовлена из картона, покрытого бумагой. Механизм подшивания — металлический арочный. Нижние края папки защищены металлическим кантом. На корешке шириной не менее 70 мм, вмещает до 350 листов стандартной плотности
</t>
  </si>
  <si>
    <t xml:space="preserve">Разноцветный блок-кубик  с клеевой основой содержит не менее 400 листов. Размер листов не менее 51×51 мм. Блок-кубик может быть использован самостоятельно и (или) в диспенсерах.
</t>
  </si>
  <si>
    <t>Разноцветный блок с клеевой основой содержит не менее 100 листов. Размер листов не менее 76×51 мм.</t>
  </si>
  <si>
    <t xml:space="preserve">Разноцветный блок с клеевой основой содержит не менее 100 листов. Размер листов не менее 38×51 мм. </t>
  </si>
  <si>
    <t xml:space="preserve">Тетрадь ученическая. Не менее 48 листов в клетку. 
</t>
  </si>
  <si>
    <t xml:space="preserve">Тетрадь ученическая. Не менее 12 листов в клетку. 
</t>
  </si>
  <si>
    <t xml:space="preserve">Тетрадь ученическая. Не менее 12 листов в линейку. 
</t>
  </si>
  <si>
    <t xml:space="preserve">Клей (эмульсия поливинилацетата в воде)
В пластиковом флаконе с дозатором. Жидкий. Не менее 125 грамм. 
</t>
  </si>
  <si>
    <t>Недатированный, А5, обложка из бумвинила, справочный материал.</t>
  </si>
  <si>
    <t xml:space="preserve">Кристально-прозрачная клейкая лента  на полипропиленовой основе. Край отделан бумагой Клеевой слой — акриловый. Диаметр втулки  не менее 76 мм. Клейкая лента имеет ширину не менее  48 мм, в рулон входит не менее 50 метров ленты. </t>
  </si>
  <si>
    <t xml:space="preserve">Кристально-прозрачная клейкая лента  на полипропиленовой основе. Край отделан бумагой Клеевой слой — акриловый. Клейкая лента имеет ширину не менее  12 мм не более 15 мм, в рулон входит не менее 33 метров ленты. </t>
  </si>
  <si>
    <t xml:space="preserve">Клейкая лента двухсторонняя прозрачная  на полипропиленовой основе. Клеевой слой — акриловый. Плотность не менее 1130 мкм. Клейкая лента имеет ширину не менее  19мм, в рулон входит не менее 3 метров ленты. </t>
  </si>
  <si>
    <t xml:space="preserve">Циркуль металлический в комплекте с запасными грифелями. Упаковка пластиковый пенал. </t>
  </si>
  <si>
    <t xml:space="preserve">Цветная бумага самоклеющаяся не менее 10 цветов, в рулонах. Тип бумаги полуглянцевая.
</t>
  </si>
  <si>
    <t xml:space="preserve">Транспортир предназначен для чертежных работ. Изготовлен из сертифицированного полистирола, имеет гладкую глянцевую поверхность. Отверстие для карандаша позволяет точно находить центр и вычерчивать окружность 360.
Характеристики: транспортир – 180, линейка - 10 см, печатная шкала, толщина пластика - 2,0 мм, прозрачный (тонированный). 
</t>
  </si>
  <si>
    <t>Метод обоснования начальной (максимальной) цены: метод сопоставимых рыночных цен</t>
  </si>
  <si>
    <t xml:space="preserve">Бумага чертежная формат А1. Цвет — белый. Плотность бумаги:  не менее 200 г/кв.м. Размер: 610х860мм, белизна 100% </t>
  </si>
  <si>
    <t>Ручка гелевая. Пишущий узел ручки оставляет линию толщиной 0,5 мм. Корпус с резиновой манжеткой и металлическим наконечником. Цвет чернил черный</t>
  </si>
  <si>
    <t xml:space="preserve">Шариковая ручка с резиновой манжетой. Модель в пластиковом корпусе, снабжена металлическим наконечником и колпачком с держателем для кармана или документов. Сменный стержень наполнен синими чернилами на масляной основе. Пишущий узел ручки оставляет линию толщиной 0,5 мм. </t>
  </si>
  <si>
    <t>Пластмассовая, длина - 30 см</t>
  </si>
  <si>
    <t>Пластмассовая, длина - 50 см</t>
  </si>
  <si>
    <t>Маркер-текстовыделитель. Маркер со скошенным наконечником. Ширина линии в диапазоне 3- 5 мм. Для любых видов бумаги, в том числе – бумаги для факса и копировальных машин. Флуоресцентные чернила на водной основе, не расплываются на бумаге, обладают светостойкостью. Цвет: 6 цветов в упаковке.</t>
  </si>
  <si>
    <t xml:space="preserve">Маркер-текстовыделитель
Маркеры клиновидный наконечник, ширина линии в диапазоне 1-5 мм. Для любых видов бумаги, в том числе – бумаги для факса и копировальных машин. Флуоресцентные чернила на водной основе, не расплываются на бумаге, обладают светостойкостью. Цвет: 4 цвета в упаковке.
</t>
  </si>
  <si>
    <t xml:space="preserve">Для документов формата А4. Немелованный картон не менее 450 г/м2. Размер папки не менее 310х220 мм. Длина механизма не менее 120 мм и не более 121мм.  Длина усиков не менее 40мм. Должен вмещать не менее 200 листов бумаги плотностью не более 80гр/м2. </t>
  </si>
  <si>
    <t xml:space="preserve">Разноцветный блок-кубик  содержит не менее 400 листов. Размер листов 76×76 мм. </t>
  </si>
  <si>
    <t xml:space="preserve">Шариковая ручка из полупрозрачного пластика. Металлический шарик в стержне диаметром  не менее 0,7 мм. Стержень ручки наполнен гелем с масляной основой. Длина стержня не менее 139 мм. Цвет геля черный. </t>
  </si>
  <si>
    <t>Папка уголок А4. Цвет синий, вместимость 40 листов</t>
  </si>
  <si>
    <t xml:space="preserve">Цветной, школьный. Упаковка из не менее 6 цветов, квадратный с закругленными гранями. Упаковка картонная. </t>
  </si>
  <si>
    <t xml:space="preserve">Бухгалтерский калькулятор настольного типа. Корпус оснащен пластиковыми клавишами. Монохромный 12-разрядный дисплей на жидких кристаллах. Калькулятор имеет дополнительные функции: операции с процентами и квадратным корнем, корректировка вводимого числа, двойная память для одновременного хранения двух различных значений, функция для вычисления надбавки к цене-прибыли, суммирование произведенных операций. Энергосберегающий режим позволяет автоматически отключить калькулятор. Модель имеет размеры не менее (153×30,5×199 мм). </t>
  </si>
  <si>
    <t xml:space="preserve">Металлическая, длина - 50 см. </t>
  </si>
  <si>
    <t xml:space="preserve">Белый, школьный. Упаковка из не менее 100 штук, квадратный с закругленными гранями. Изготовлен из природного сырья без химических добавок. Не содержит твердых включений и не портит поверхность досок. Упаковка картонная.  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</si>
</sst>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theme="1"/>
      <name val="Calibri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16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0" xfId="0" applyAlignment="1"/>
    <xf numFmtId="0" fontId="5" fillId="0" borderId="0" xfId="0" applyFont="1" applyFill="1" applyBorder="1"/>
    <xf numFmtId="0" fontId="6" fillId="0" borderId="0" xfId="0" applyFont="1" applyFill="1" applyBorder="1" applyAlignment="1"/>
    <xf numFmtId="0" fontId="6" fillId="0" borderId="0" xfId="0" applyFont="1" applyFill="1" applyAlignment="1"/>
    <xf numFmtId="0" fontId="6" fillId="0" borderId="0" xfId="0" applyFont="1" applyAlignment="1"/>
    <xf numFmtId="2" fontId="6" fillId="0" borderId="0" xfId="0" applyNumberFormat="1" applyFont="1" applyFill="1" applyAlignment="1"/>
    <xf numFmtId="0" fontId="9" fillId="0" borderId="0" xfId="0" applyFont="1" applyAlignment="1"/>
    <xf numFmtId="0" fontId="6" fillId="0" borderId="0" xfId="0" applyFont="1" applyFill="1" applyAlignment="1">
      <alignment wrapText="1"/>
    </xf>
    <xf numFmtId="0" fontId="6" fillId="4" borderId="0" xfId="0" applyFont="1" applyFill="1" applyAlignment="1"/>
    <xf numFmtId="0" fontId="0" fillId="0" borderId="0" xfId="0" applyFill="1" applyAlignment="1"/>
    <xf numFmtId="0" fontId="7" fillId="0" borderId="0" xfId="0" applyFont="1" applyFill="1" applyAlignment="1"/>
    <xf numFmtId="0" fontId="9" fillId="0" borderId="0" xfId="0" applyFont="1" applyFill="1" applyBorder="1"/>
    <xf numFmtId="0" fontId="9" fillId="0" borderId="0" xfId="0" applyFont="1" applyFill="1" applyAlignment="1"/>
    <xf numFmtId="4" fontId="0" fillId="0" borderId="0" xfId="0" applyNumberFormat="1" applyAlignment="1"/>
    <xf numFmtId="0" fontId="16" fillId="5" borderId="0" xfId="3" quotePrefix="1" applyFill="1" applyAlignment="1">
      <alignment horizontal="left"/>
    </xf>
    <xf numFmtId="0" fontId="15" fillId="5" borderId="0" xfId="0" applyFont="1" applyFill="1"/>
    <xf numFmtId="0" fontId="15" fillId="5" borderId="0" xfId="0" quotePrefix="1" applyFont="1" applyFill="1" applyAlignment="1">
      <alignment horizontal="left"/>
    </xf>
    <xf numFmtId="0" fontId="6" fillId="5" borderId="0" xfId="0" applyFont="1" applyFill="1" applyBorder="1" applyAlignment="1"/>
    <xf numFmtId="0" fontId="6" fillId="5" borderId="2" xfId="1" applyFont="1" applyFill="1" applyBorder="1" applyAlignment="1">
      <alignment horizontal="center" vertical="center" wrapText="1"/>
    </xf>
    <xf numFmtId="0" fontId="6" fillId="5" borderId="2" xfId="1" applyFont="1" applyFill="1" applyBorder="1" applyAlignment="1">
      <alignment horizontal="center" vertical="center"/>
    </xf>
    <xf numFmtId="2" fontId="6" fillId="5" borderId="1" xfId="1" applyNumberFormat="1" applyFont="1" applyFill="1" applyBorder="1" applyAlignment="1">
      <alignment horizontal="center" vertical="center"/>
    </xf>
    <xf numFmtId="0" fontId="6" fillId="5" borderId="7" xfId="1" applyFont="1" applyFill="1" applyBorder="1" applyAlignment="1">
      <alignment horizontal="center" vertical="center"/>
    </xf>
    <xf numFmtId="0" fontId="6" fillId="5" borderId="8" xfId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/>
    </xf>
    <xf numFmtId="2" fontId="7" fillId="5" borderId="1" xfId="1" applyNumberFormat="1" applyFont="1" applyFill="1" applyBorder="1" applyAlignment="1">
      <alignment horizontal="center" vertical="center"/>
    </xf>
    <xf numFmtId="0" fontId="7" fillId="5" borderId="7" xfId="1" applyFont="1" applyFill="1" applyBorder="1" applyAlignment="1">
      <alignment horizontal="center" vertical="center"/>
    </xf>
    <xf numFmtId="0" fontId="7" fillId="5" borderId="8" xfId="1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vertical="center" wrapText="1"/>
    </xf>
    <xf numFmtId="0" fontId="10" fillId="5" borderId="6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2" fillId="5" borderId="0" xfId="0" applyFont="1" applyFill="1"/>
    <xf numFmtId="0" fontId="6" fillId="5" borderId="2" xfId="0" applyFont="1" applyFill="1" applyBorder="1" applyAlignment="1">
      <alignment horizontal="center" vertical="distributed" wrapText="1"/>
    </xf>
    <xf numFmtId="0" fontId="7" fillId="5" borderId="2" xfId="0" applyFont="1" applyFill="1" applyBorder="1" applyAlignment="1">
      <alignment horizontal="center" vertical="center"/>
    </xf>
    <xf numFmtId="2" fontId="7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vertical="distributed" wrapText="1"/>
    </xf>
    <xf numFmtId="0" fontId="6" fillId="5" borderId="4" xfId="0" applyFont="1" applyFill="1" applyBorder="1" applyAlignment="1">
      <alignment horizontal="center" vertical="center"/>
    </xf>
    <xf numFmtId="0" fontId="6" fillId="5" borderId="11" xfId="0" applyFont="1" applyFill="1" applyBorder="1" applyAlignment="1"/>
    <xf numFmtId="0" fontId="7" fillId="5" borderId="0" xfId="0" applyFont="1" applyFill="1" applyAlignment="1"/>
    <xf numFmtId="0" fontId="9" fillId="5" borderId="0" xfId="0" applyFont="1" applyFill="1" applyAlignment="1"/>
    <xf numFmtId="0" fontId="14" fillId="5" borderId="0" xfId="0" applyFont="1" applyFill="1" applyAlignment="1">
      <alignment vertical="center"/>
    </xf>
    <xf numFmtId="2" fontId="9" fillId="5" borderId="0" xfId="0" applyNumberFormat="1" applyFont="1" applyFill="1" applyAlignment="1">
      <alignment vertical="center"/>
    </xf>
    <xf numFmtId="4" fontId="9" fillId="5" borderId="0" xfId="0" applyNumberFormat="1" applyFont="1" applyFill="1" applyAlignment="1">
      <alignment vertical="center"/>
    </xf>
    <xf numFmtId="0" fontId="8" fillId="5" borderId="0" xfId="0" applyFont="1" applyFill="1" applyBorder="1" applyAlignment="1"/>
    <xf numFmtId="0" fontId="10" fillId="5" borderId="0" xfId="0" applyFont="1" applyFill="1" applyAlignment="1">
      <alignment vertical="center"/>
    </xf>
    <xf numFmtId="0" fontId="0" fillId="5" borderId="0" xfId="0" applyFill="1" applyAlignment="1"/>
    <xf numFmtId="0" fontId="13" fillId="5" borderId="0" xfId="0" applyFont="1" applyFill="1"/>
    <xf numFmtId="0" fontId="0" fillId="5" borderId="0" xfId="0" applyFill="1"/>
    <xf numFmtId="0" fontId="2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/>
    <xf numFmtId="0" fontId="2" fillId="5" borderId="0" xfId="0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12" fillId="5" borderId="0" xfId="0" applyFont="1" applyFill="1" applyAlignment="1">
      <alignment vertical="center"/>
    </xf>
    <xf numFmtId="0" fontId="7" fillId="5" borderId="0" xfId="0" quotePrefix="1" applyFont="1" applyFill="1" applyAlignment="1"/>
    <xf numFmtId="0" fontId="9" fillId="0" borderId="0" xfId="0" applyFont="1" applyFill="1" applyBorder="1" applyAlignment="1"/>
    <xf numFmtId="0" fontId="7" fillId="5" borderId="1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12" xfId="0" applyFont="1" applyFill="1" applyBorder="1" applyAlignment="1"/>
    <xf numFmtId="0" fontId="7" fillId="5" borderId="1" xfId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top" wrapText="1"/>
    </xf>
    <xf numFmtId="0" fontId="8" fillId="6" borderId="0" xfId="0" applyFont="1" applyFill="1" applyBorder="1" applyAlignment="1">
      <alignment horizontal="left" vertical="top" wrapText="1"/>
    </xf>
    <xf numFmtId="0" fontId="18" fillId="6" borderId="0" xfId="0" applyFont="1" applyFill="1"/>
    <xf numFmtId="0" fontId="8" fillId="6" borderId="6" xfId="0" applyFont="1" applyFill="1" applyBorder="1" applyAlignment="1">
      <alignment horizontal="center" vertical="top" wrapText="1"/>
    </xf>
    <xf numFmtId="0" fontId="19" fillId="6" borderId="0" xfId="0" applyFont="1" applyFill="1" applyBorder="1" applyAlignment="1">
      <alignment horizontal="left" vertical="center"/>
    </xf>
    <xf numFmtId="0" fontId="8" fillId="6" borderId="0" xfId="0" applyFont="1" applyFill="1" applyAlignment="1"/>
    <xf numFmtId="0" fontId="8" fillId="6" borderId="0" xfId="0" applyFont="1" applyFill="1"/>
    <xf numFmtId="4" fontId="6" fillId="5" borderId="2" xfId="1" applyNumberFormat="1" applyFont="1" applyFill="1" applyBorder="1" applyAlignment="1">
      <alignment horizontal="center"/>
    </xf>
    <xf numFmtId="4" fontId="7" fillId="5" borderId="2" xfId="1" applyNumberFormat="1" applyFont="1" applyFill="1" applyBorder="1" applyAlignment="1">
      <alignment horizontal="center"/>
    </xf>
    <xf numFmtId="4" fontId="6" fillId="5" borderId="2" xfId="0" applyNumberFormat="1" applyFont="1" applyFill="1" applyBorder="1" applyAlignment="1">
      <alignment horizontal="center"/>
    </xf>
    <xf numFmtId="4" fontId="11" fillId="5" borderId="2" xfId="0" applyNumberFormat="1" applyFont="1" applyFill="1" applyBorder="1" applyAlignment="1"/>
    <xf numFmtId="4" fontId="7" fillId="5" borderId="2" xfId="0" applyNumberFormat="1" applyFont="1" applyFill="1" applyBorder="1" applyAlignment="1">
      <alignment horizontal="center"/>
    </xf>
    <xf numFmtId="4" fontId="7" fillId="5" borderId="6" xfId="0" applyNumberFormat="1" applyFont="1" applyFill="1" applyBorder="1" applyAlignment="1">
      <alignment horizontal="center"/>
    </xf>
    <xf numFmtId="4" fontId="6" fillId="0" borderId="0" xfId="0" applyNumberFormat="1" applyFont="1" applyFill="1" applyAlignment="1"/>
    <xf numFmtId="0" fontId="7" fillId="5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top" wrapText="1"/>
    </xf>
    <xf numFmtId="0" fontId="0" fillId="0" borderId="8" xfId="0" applyBorder="1"/>
    <xf numFmtId="0" fontId="10" fillId="0" borderId="8" xfId="0" applyFont="1" applyBorder="1" applyAlignment="1">
      <alignment horizontal="left" vertical="top" wrapText="1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2" fontId="6" fillId="5" borderId="5" xfId="0" applyNumberFormat="1" applyFont="1" applyFill="1" applyBorder="1" applyAlignment="1">
      <alignment horizontal="center" vertical="center"/>
    </xf>
    <xf numFmtId="2" fontId="6" fillId="5" borderId="6" xfId="0" applyNumberFormat="1" applyFont="1" applyFill="1" applyBorder="1" applyAlignment="1">
      <alignment horizontal="center" vertical="center"/>
    </xf>
    <xf numFmtId="4" fontId="6" fillId="5" borderId="5" xfId="0" applyNumberFormat="1" applyFont="1" applyFill="1" applyBorder="1" applyAlignment="1">
      <alignment horizontal="center"/>
    </xf>
    <xf numFmtId="4" fontId="6" fillId="5" borderId="6" xfId="0" applyNumberFormat="1" applyFont="1" applyFill="1" applyBorder="1" applyAlignment="1">
      <alignment horizontal="center"/>
    </xf>
    <xf numFmtId="0" fontId="7" fillId="5" borderId="1" xfId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6" fillId="5" borderId="6" xfId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6" fillId="5" borderId="5" xfId="2" applyFont="1" applyFill="1" applyBorder="1" applyAlignment="1">
      <alignment horizontal="center" wrapText="1"/>
    </xf>
    <xf numFmtId="0" fontId="6" fillId="5" borderId="6" xfId="2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7" fillId="5" borderId="8" xfId="1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vertical="top" wrapText="1"/>
    </xf>
    <xf numFmtId="0" fontId="10" fillId="5" borderId="6" xfId="0" applyFont="1" applyFill="1" applyBorder="1" applyAlignment="1">
      <alignment vertical="top" wrapText="1"/>
    </xf>
    <xf numFmtId="0" fontId="6" fillId="5" borderId="10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distributed" wrapText="1"/>
    </xf>
    <xf numFmtId="0" fontId="6" fillId="5" borderId="10" xfId="0" applyFont="1" applyFill="1" applyBorder="1" applyAlignment="1">
      <alignment horizontal="center" vertical="distributed" wrapText="1"/>
    </xf>
    <xf numFmtId="0" fontId="6" fillId="5" borderId="5" xfId="0" applyFont="1" applyFill="1" applyBorder="1" applyAlignment="1">
      <alignment horizontal="left" vertical="center" wrapText="1"/>
    </xf>
    <xf numFmtId="0" fontId="10" fillId="5" borderId="6" xfId="0" applyFont="1" applyFill="1" applyBorder="1" applyAlignment="1">
      <alignment horizontal="left" vertical="center" wrapText="1"/>
    </xf>
    <xf numFmtId="0" fontId="1" fillId="5" borderId="0" xfId="0" quotePrefix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6" fillId="5" borderId="12" xfId="0" applyFont="1" applyFill="1" applyBorder="1" applyAlignment="1"/>
    <xf numFmtId="0" fontId="0" fillId="5" borderId="12" xfId="0" applyFill="1" applyBorder="1" applyAlignment="1"/>
    <xf numFmtId="0" fontId="0" fillId="5" borderId="6" xfId="0" applyFill="1" applyBorder="1" applyAlignment="1">
      <alignment horizontal="center" vertical="center" wrapText="1"/>
    </xf>
    <xf numFmtId="0" fontId="6" fillId="5" borderId="3" xfId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6" fillId="5" borderId="7" xfId="1" applyFont="1" applyFill="1" applyBorder="1" applyAlignment="1">
      <alignment horizontal="center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10" xfId="0" applyFont="1" applyFill="1" applyBorder="1" applyAlignment="1">
      <alignment horizontal="center" wrapText="1"/>
    </xf>
    <xf numFmtId="0" fontId="10" fillId="5" borderId="6" xfId="0" applyFont="1" applyFill="1" applyBorder="1" applyAlignment="1">
      <alignment horizont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2" fontId="6" fillId="5" borderId="10" xfId="0" applyNumberFormat="1" applyFont="1" applyFill="1" applyBorder="1" applyAlignment="1">
      <alignment horizontal="center" vertical="center"/>
    </xf>
    <xf numFmtId="4" fontId="6" fillId="5" borderId="10" xfId="0" applyNumberFormat="1" applyFont="1" applyFill="1" applyBorder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6" xfId="1" applyFont="1" applyFill="1" applyBorder="1" applyAlignment="1">
      <alignment horizontal="center" vertical="center"/>
    </xf>
    <xf numFmtId="4" fontId="6" fillId="5" borderId="5" xfId="1" applyNumberFormat="1" applyFont="1" applyFill="1" applyBorder="1" applyAlignment="1">
      <alignment horizontal="center"/>
    </xf>
    <xf numFmtId="4" fontId="6" fillId="5" borderId="6" xfId="1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wrapText="1"/>
    </xf>
    <xf numFmtId="0" fontId="10" fillId="5" borderId="6" xfId="0" applyFont="1" applyFill="1" applyBorder="1" applyAlignment="1">
      <alignment wrapText="1"/>
    </xf>
    <xf numFmtId="0" fontId="6" fillId="5" borderId="5" xfId="2" applyFont="1" applyFill="1" applyBorder="1" applyAlignment="1">
      <alignment horizontal="center" vertical="center" wrapText="1"/>
    </xf>
    <xf numFmtId="0" fontId="6" fillId="5" borderId="6" xfId="2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92"/>
  <sheetViews>
    <sheetView tabSelected="1" topLeftCell="A192" zoomScale="80" zoomScaleNormal="80" workbookViewId="0">
      <selection activeCell="A171" sqref="A171:J208"/>
    </sheetView>
  </sheetViews>
  <sheetFormatPr defaultColWidth="9.109375" defaultRowHeight="14.4"/>
  <cols>
    <col min="1" max="1" width="6.44140625" style="51" customWidth="1"/>
    <col min="2" max="2" width="19" style="52" customWidth="1"/>
    <col min="3" max="3" width="48.6640625" style="52" customWidth="1"/>
    <col min="4" max="4" width="7.5546875" style="51" customWidth="1"/>
    <col min="5" max="5" width="12.44140625" style="53" customWidth="1"/>
    <col min="6" max="6" width="10" style="54" customWidth="1"/>
    <col min="7" max="7" width="11.5546875" style="54" customWidth="1"/>
    <col min="8" max="8" width="10.33203125" style="54" customWidth="1"/>
    <col min="9" max="9" width="12.109375" style="54" customWidth="1"/>
    <col min="10" max="10" width="15.109375" style="54" customWidth="1"/>
    <col min="11" max="11" width="9.109375" style="1"/>
    <col min="12" max="12" width="15.6640625" style="1" customWidth="1"/>
    <col min="13" max="13" width="21.88671875" style="1" customWidth="1"/>
    <col min="14" max="14" width="19.6640625" style="1" customWidth="1"/>
    <col min="15" max="16384" width="9.109375" style="1"/>
  </cols>
  <sheetData>
    <row r="1" spans="1:73" ht="14.25" customHeight="1">
      <c r="A1" s="123" t="s">
        <v>82</v>
      </c>
      <c r="B1" s="123"/>
      <c r="C1" s="123"/>
      <c r="D1" s="123"/>
      <c r="E1" s="123"/>
      <c r="F1" s="123"/>
      <c r="G1" s="123"/>
      <c r="H1" s="123"/>
      <c r="I1" s="123"/>
      <c r="J1" s="123"/>
      <c r="K1" s="2"/>
      <c r="L1" s="10"/>
      <c r="M1" s="10"/>
    </row>
    <row r="2" spans="1:73" ht="9" customHeigh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2"/>
      <c r="L2" s="10"/>
      <c r="M2" s="10"/>
    </row>
    <row r="3" spans="1:73" ht="15" customHeight="1">
      <c r="A3" s="124" t="s">
        <v>116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0"/>
      <c r="M3" s="10"/>
    </row>
    <row r="4" spans="1:73" ht="15.6">
      <c r="A4" s="126" t="s">
        <v>27</v>
      </c>
      <c r="B4" s="127"/>
      <c r="C4" s="127"/>
      <c r="D4" s="127"/>
      <c r="E4" s="127"/>
      <c r="F4" s="127"/>
      <c r="G4" s="127"/>
      <c r="H4" s="127"/>
      <c r="I4" s="127"/>
      <c r="J4" s="18"/>
      <c r="K4" s="3"/>
      <c r="L4" s="10"/>
      <c r="M4" s="10"/>
      <c r="N4" s="14"/>
    </row>
    <row r="5" spans="1:73" s="4" customFormat="1" ht="15.75" customHeight="1">
      <c r="A5" s="98" t="s">
        <v>0</v>
      </c>
      <c r="B5" s="98" t="s">
        <v>1</v>
      </c>
      <c r="C5" s="98" t="s">
        <v>2</v>
      </c>
      <c r="D5" s="98" t="s">
        <v>3</v>
      </c>
      <c r="E5" s="129" t="s">
        <v>16</v>
      </c>
      <c r="F5" s="131" t="s">
        <v>17</v>
      </c>
      <c r="G5" s="132"/>
      <c r="H5" s="133"/>
      <c r="I5" s="103" t="s">
        <v>22</v>
      </c>
      <c r="J5" s="137" t="s">
        <v>21</v>
      </c>
    </row>
    <row r="6" spans="1:73" s="8" customFormat="1" ht="30.75" customHeight="1">
      <c r="A6" s="128"/>
      <c r="B6" s="128"/>
      <c r="C6" s="128"/>
      <c r="D6" s="128"/>
      <c r="E6" s="130"/>
      <c r="F6" s="59" t="s">
        <v>18</v>
      </c>
      <c r="G6" s="59" t="s">
        <v>19</v>
      </c>
      <c r="H6" s="59" t="s">
        <v>20</v>
      </c>
      <c r="I6" s="128"/>
      <c r="J6" s="138"/>
    </row>
    <row r="7" spans="1:73" s="4" customFormat="1" ht="16.5" customHeight="1">
      <c r="A7" s="61"/>
      <c r="B7" s="131"/>
      <c r="C7" s="133"/>
      <c r="D7" s="19"/>
      <c r="E7" s="20"/>
      <c r="F7" s="21"/>
      <c r="G7" s="22"/>
      <c r="H7" s="22"/>
      <c r="I7" s="23"/>
      <c r="J7" s="77"/>
    </row>
    <row r="8" spans="1:73" s="9" customFormat="1" ht="60.75" customHeight="1">
      <c r="A8" s="101">
        <v>1</v>
      </c>
      <c r="B8" s="103" t="s">
        <v>28</v>
      </c>
      <c r="C8" s="134" t="s">
        <v>87</v>
      </c>
      <c r="D8" s="101" t="s">
        <v>11</v>
      </c>
      <c r="E8" s="90">
        <v>200</v>
      </c>
      <c r="F8" s="92">
        <v>65</v>
      </c>
      <c r="G8" s="92">
        <v>107</v>
      </c>
      <c r="H8" s="92">
        <v>54</v>
      </c>
      <c r="I8" s="92">
        <f t="shared" ref="I8" si="0">ROUND((F8+G8+H8)/3,2)</f>
        <v>75.33</v>
      </c>
      <c r="J8" s="94">
        <f>E8*I8</f>
        <v>15066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s="9" customFormat="1" ht="20.399999999999999" customHeight="1">
      <c r="A9" s="110"/>
      <c r="B9" s="107"/>
      <c r="C9" s="135"/>
      <c r="D9" s="110"/>
      <c r="E9" s="118"/>
      <c r="F9" s="139"/>
      <c r="G9" s="139"/>
      <c r="H9" s="139"/>
      <c r="I9" s="139"/>
      <c r="J9" s="140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s="9" customFormat="1" ht="23.4" hidden="1" customHeight="1">
      <c r="A10" s="109"/>
      <c r="B10" s="109"/>
      <c r="C10" s="136"/>
      <c r="D10" s="102"/>
      <c r="E10" s="91"/>
      <c r="F10" s="93"/>
      <c r="G10" s="93"/>
      <c r="H10" s="93"/>
      <c r="I10" s="93"/>
      <c r="J10" s="95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s="11" customFormat="1" ht="15.6">
      <c r="A11" s="58"/>
      <c r="B11" s="96" t="s">
        <v>23</v>
      </c>
      <c r="C11" s="111"/>
      <c r="D11" s="26" t="s">
        <v>11</v>
      </c>
      <c r="E11" s="27">
        <f>SUM(E8:E10)</f>
        <v>200</v>
      </c>
      <c r="F11" s="28"/>
      <c r="G11" s="29"/>
      <c r="H11" s="29"/>
      <c r="I11" s="30"/>
      <c r="J11" s="78">
        <f>SUM(J8:J10)</f>
        <v>15066</v>
      </c>
    </row>
    <row r="12" spans="1:73" s="9" customFormat="1" ht="15.6">
      <c r="A12" s="101">
        <v>2</v>
      </c>
      <c r="B12" s="103" t="s">
        <v>29</v>
      </c>
      <c r="C12" s="101" t="s">
        <v>117</v>
      </c>
      <c r="D12" s="101" t="s">
        <v>15</v>
      </c>
      <c r="E12" s="90">
        <v>3</v>
      </c>
      <c r="F12" s="92">
        <v>24.96</v>
      </c>
      <c r="G12" s="92">
        <v>19.05</v>
      </c>
      <c r="H12" s="92">
        <v>20</v>
      </c>
      <c r="I12" s="92">
        <f t="shared" ref="I12" si="1">ROUND((F12+G12+H12)/3,2)</f>
        <v>21.34</v>
      </c>
      <c r="J12" s="94">
        <f>E12*I12</f>
        <v>64.02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s="9" customFormat="1" ht="15.6">
      <c r="A13" s="108"/>
      <c r="B13" s="108"/>
      <c r="C13" s="108"/>
      <c r="D13" s="110"/>
      <c r="E13" s="118"/>
      <c r="F13" s="139"/>
      <c r="G13" s="139"/>
      <c r="H13" s="139"/>
      <c r="I13" s="139"/>
      <c r="J13" s="140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s="9" customFormat="1" ht="15.6">
      <c r="A14" s="108"/>
      <c r="B14" s="108"/>
      <c r="C14" s="108"/>
      <c r="D14" s="110"/>
      <c r="E14" s="118"/>
      <c r="F14" s="139"/>
      <c r="G14" s="139"/>
      <c r="H14" s="139"/>
      <c r="I14" s="139"/>
      <c r="J14" s="140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s="9" customFormat="1" ht="15.6">
      <c r="A15" s="109"/>
      <c r="B15" s="109"/>
      <c r="C15" s="109"/>
      <c r="D15" s="102"/>
      <c r="E15" s="91"/>
      <c r="F15" s="93"/>
      <c r="G15" s="93"/>
      <c r="H15" s="93"/>
      <c r="I15" s="93"/>
      <c r="J15" s="95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s="11" customFormat="1" ht="15.6">
      <c r="A16" s="58"/>
      <c r="B16" s="96" t="s">
        <v>23</v>
      </c>
      <c r="C16" s="111"/>
      <c r="D16" s="26" t="s">
        <v>15</v>
      </c>
      <c r="E16" s="27">
        <f>SUM(E12:E15)</f>
        <v>3</v>
      </c>
      <c r="F16" s="28"/>
      <c r="G16" s="29"/>
      <c r="H16" s="29"/>
      <c r="I16" s="30"/>
      <c r="J16" s="78">
        <f>SUM(J12:J15)</f>
        <v>64.02</v>
      </c>
    </row>
    <row r="17" spans="1:73" s="4" customFormat="1" ht="35.25" customHeight="1">
      <c r="A17" s="98">
        <v>3</v>
      </c>
      <c r="B17" s="103" t="s">
        <v>9</v>
      </c>
      <c r="C17" s="101" t="s">
        <v>88</v>
      </c>
      <c r="D17" s="101" t="s">
        <v>15</v>
      </c>
      <c r="E17" s="90">
        <v>50</v>
      </c>
      <c r="F17" s="92">
        <v>38</v>
      </c>
      <c r="G17" s="92">
        <v>39</v>
      </c>
      <c r="H17" s="92">
        <v>40</v>
      </c>
      <c r="I17" s="92">
        <f t="shared" ref="I17:I20" si="2">ROUND((F17+G17+H17)/3,2)</f>
        <v>39</v>
      </c>
      <c r="J17" s="94">
        <f>E17*I17</f>
        <v>1950</v>
      </c>
    </row>
    <row r="18" spans="1:73" s="9" customFormat="1" ht="44.25" customHeight="1">
      <c r="A18" s="100"/>
      <c r="B18" s="104"/>
      <c r="C18" s="102"/>
      <c r="D18" s="102"/>
      <c r="E18" s="91"/>
      <c r="F18" s="93"/>
      <c r="G18" s="93"/>
      <c r="H18" s="93"/>
      <c r="I18" s="93"/>
      <c r="J18" s="95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</row>
    <row r="19" spans="1:73" s="11" customFormat="1" ht="15.6">
      <c r="A19" s="58"/>
      <c r="B19" s="96" t="s">
        <v>23</v>
      </c>
      <c r="C19" s="111"/>
      <c r="D19" s="26" t="s">
        <v>15</v>
      </c>
      <c r="E19" s="27">
        <f>SUM(E17,E18)</f>
        <v>50</v>
      </c>
      <c r="F19" s="28"/>
      <c r="G19" s="29"/>
      <c r="H19" s="29"/>
      <c r="I19" s="30"/>
      <c r="J19" s="78">
        <f>SUM(J17+J18)</f>
        <v>1950</v>
      </c>
    </row>
    <row r="20" spans="1:73" s="9" customFormat="1" ht="94.5" customHeight="1">
      <c r="A20" s="101">
        <v>4</v>
      </c>
      <c r="B20" s="112" t="s">
        <v>9</v>
      </c>
      <c r="C20" s="113" t="s">
        <v>89</v>
      </c>
      <c r="D20" s="101" t="s">
        <v>15</v>
      </c>
      <c r="E20" s="90">
        <v>54</v>
      </c>
      <c r="F20" s="92">
        <v>458</v>
      </c>
      <c r="G20" s="92">
        <v>328</v>
      </c>
      <c r="H20" s="92">
        <v>289</v>
      </c>
      <c r="I20" s="92">
        <f t="shared" si="2"/>
        <v>358.33</v>
      </c>
      <c r="J20" s="94">
        <f>E20*I20</f>
        <v>19349.82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</row>
    <row r="21" spans="1:73" s="9" customFormat="1" ht="20.25" customHeight="1">
      <c r="A21" s="110"/>
      <c r="B21" s="112"/>
      <c r="C21" s="113"/>
      <c r="D21" s="110"/>
      <c r="E21" s="118"/>
      <c r="F21" s="139"/>
      <c r="G21" s="139"/>
      <c r="H21" s="139"/>
      <c r="I21" s="139"/>
      <c r="J21" s="140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</row>
    <row r="22" spans="1:73" s="9" customFormat="1" ht="15.75" customHeight="1">
      <c r="A22" s="102"/>
      <c r="B22" s="112"/>
      <c r="C22" s="113"/>
      <c r="D22" s="102"/>
      <c r="E22" s="91"/>
      <c r="F22" s="93"/>
      <c r="G22" s="93"/>
      <c r="H22" s="93"/>
      <c r="I22" s="93"/>
      <c r="J22" s="95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</row>
    <row r="23" spans="1:73" s="11" customFormat="1" ht="15.6">
      <c r="A23" s="58"/>
      <c r="B23" s="96" t="s">
        <v>23</v>
      </c>
      <c r="C23" s="111"/>
      <c r="D23" s="26" t="s">
        <v>15</v>
      </c>
      <c r="E23" s="27">
        <f>SUM(E20:E22)</f>
        <v>54</v>
      </c>
      <c r="F23" s="28"/>
      <c r="G23" s="29"/>
      <c r="H23" s="29"/>
      <c r="I23" s="30"/>
      <c r="J23" s="78">
        <f>SUM(J20+J21+J22)</f>
        <v>19349.82</v>
      </c>
    </row>
    <row r="24" spans="1:73" s="9" customFormat="1" ht="15" customHeight="1">
      <c r="A24" s="101">
        <v>5</v>
      </c>
      <c r="B24" s="103" t="s">
        <v>30</v>
      </c>
      <c r="C24" s="101" t="s">
        <v>90</v>
      </c>
      <c r="D24" s="101" t="s">
        <v>15</v>
      </c>
      <c r="E24" s="90">
        <v>200</v>
      </c>
      <c r="F24" s="92">
        <v>132</v>
      </c>
      <c r="G24" s="92">
        <v>654.5</v>
      </c>
      <c r="H24" s="92">
        <v>21</v>
      </c>
      <c r="I24" s="92">
        <f t="shared" ref="I24" si="3">ROUND((F24+G24+H24)/3,2)</f>
        <v>269.17</v>
      </c>
      <c r="J24" s="94">
        <f>E24*I24</f>
        <v>53834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</row>
    <row r="25" spans="1:73" s="9" customFormat="1" ht="15.6">
      <c r="A25" s="108"/>
      <c r="B25" s="107"/>
      <c r="C25" s="110"/>
      <c r="D25" s="110"/>
      <c r="E25" s="118"/>
      <c r="F25" s="139"/>
      <c r="G25" s="139"/>
      <c r="H25" s="139"/>
      <c r="I25" s="139"/>
      <c r="J25" s="140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</row>
    <row r="26" spans="1:73" s="9" customFormat="1" ht="15.6">
      <c r="A26" s="108"/>
      <c r="B26" s="107"/>
      <c r="C26" s="110"/>
      <c r="D26" s="110"/>
      <c r="E26" s="118"/>
      <c r="F26" s="139"/>
      <c r="G26" s="139"/>
      <c r="H26" s="139"/>
      <c r="I26" s="139"/>
      <c r="J26" s="140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</row>
    <row r="27" spans="1:73" s="9" customFormat="1" ht="15.6">
      <c r="A27" s="109"/>
      <c r="B27" s="104"/>
      <c r="C27" s="102"/>
      <c r="D27" s="102"/>
      <c r="E27" s="91"/>
      <c r="F27" s="93"/>
      <c r="G27" s="93"/>
      <c r="H27" s="93"/>
      <c r="I27" s="93"/>
      <c r="J27" s="9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</row>
    <row r="28" spans="1:73" s="11" customFormat="1" ht="15.6">
      <c r="A28" s="58"/>
      <c r="B28" s="96" t="s">
        <v>23</v>
      </c>
      <c r="C28" s="111"/>
      <c r="D28" s="26" t="s">
        <v>15</v>
      </c>
      <c r="E28" s="27">
        <f>SUM(E24:E27)</f>
        <v>200</v>
      </c>
      <c r="F28" s="28"/>
      <c r="G28" s="29"/>
      <c r="H28" s="29"/>
      <c r="I28" s="30"/>
      <c r="J28" s="78">
        <f>SUM(J24:J27)</f>
        <v>53834</v>
      </c>
    </row>
    <row r="29" spans="1:73" s="4" customFormat="1" ht="18.75" customHeight="1">
      <c r="A29" s="98">
        <v>6</v>
      </c>
      <c r="B29" s="103" t="s">
        <v>30</v>
      </c>
      <c r="C29" s="101" t="s">
        <v>91</v>
      </c>
      <c r="D29" s="101" t="s">
        <v>15</v>
      </c>
      <c r="E29" s="90">
        <v>101</v>
      </c>
      <c r="F29" s="92">
        <v>132</v>
      </c>
      <c r="G29" s="92">
        <v>654.46</v>
      </c>
      <c r="H29" s="92">
        <v>21</v>
      </c>
      <c r="I29" s="92">
        <f t="shared" ref="I29:I34" si="4">ROUND((F29+G29+H29)/3,2)</f>
        <v>269.14999999999998</v>
      </c>
      <c r="J29" s="94">
        <f>E29*I29</f>
        <v>27184.149999999998</v>
      </c>
    </row>
    <row r="30" spans="1:73" s="9" customFormat="1" ht="25.5" customHeight="1">
      <c r="A30" s="99"/>
      <c r="B30" s="107"/>
      <c r="C30" s="110"/>
      <c r="D30" s="110"/>
      <c r="E30" s="118"/>
      <c r="F30" s="139"/>
      <c r="G30" s="139"/>
      <c r="H30" s="139"/>
      <c r="I30" s="139"/>
      <c r="J30" s="140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</row>
    <row r="31" spans="1:73" s="9" customFormat="1" ht="17.25" customHeight="1">
      <c r="A31" s="31"/>
      <c r="B31" s="107"/>
      <c r="C31" s="110"/>
      <c r="D31" s="110"/>
      <c r="E31" s="118"/>
      <c r="F31" s="139"/>
      <c r="G31" s="139"/>
      <c r="H31" s="139"/>
      <c r="I31" s="139"/>
      <c r="J31" s="140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</row>
    <row r="32" spans="1:73" s="9" customFormat="1" ht="15.6">
      <c r="A32" s="32"/>
      <c r="B32" s="104"/>
      <c r="C32" s="102"/>
      <c r="D32" s="102"/>
      <c r="E32" s="91"/>
      <c r="F32" s="93"/>
      <c r="G32" s="93"/>
      <c r="H32" s="93"/>
      <c r="I32" s="93"/>
      <c r="J32" s="95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</row>
    <row r="33" spans="1:73" s="11" customFormat="1" ht="15.6">
      <c r="A33" s="58"/>
      <c r="B33" s="96" t="s">
        <v>23</v>
      </c>
      <c r="C33" s="111"/>
      <c r="D33" s="26" t="s">
        <v>15</v>
      </c>
      <c r="E33" s="27">
        <f>SUM(E29:E32)</f>
        <v>101</v>
      </c>
      <c r="F33" s="28"/>
      <c r="G33" s="29"/>
      <c r="H33" s="29"/>
      <c r="I33" s="30"/>
      <c r="J33" s="78">
        <f>SUM(J29:J32)</f>
        <v>27184.149999999998</v>
      </c>
    </row>
    <row r="34" spans="1:73" s="9" customFormat="1" ht="62.4">
      <c r="A34" s="33">
        <v>7</v>
      </c>
      <c r="B34" s="65" t="s">
        <v>31</v>
      </c>
      <c r="C34" s="86" t="s">
        <v>118</v>
      </c>
      <c r="D34" s="66" t="s">
        <v>11</v>
      </c>
      <c r="E34" s="24">
        <v>30</v>
      </c>
      <c r="F34" s="25">
        <v>20</v>
      </c>
      <c r="G34" s="25">
        <v>15</v>
      </c>
      <c r="H34" s="25">
        <v>15</v>
      </c>
      <c r="I34" s="25">
        <f t="shared" si="4"/>
        <v>16.670000000000002</v>
      </c>
      <c r="J34" s="79">
        <f>E34*I34</f>
        <v>500.1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</row>
    <row r="35" spans="1:73" s="11" customFormat="1" ht="15.6">
      <c r="A35" s="58"/>
      <c r="B35" s="96" t="s">
        <v>23</v>
      </c>
      <c r="C35" s="111"/>
      <c r="D35" s="26" t="s">
        <v>11</v>
      </c>
      <c r="E35" s="27">
        <f>SUM(E34)</f>
        <v>30</v>
      </c>
      <c r="F35" s="28"/>
      <c r="G35" s="29"/>
      <c r="H35" s="29"/>
      <c r="I35" s="30"/>
      <c r="J35" s="78">
        <f>SUM(J34)</f>
        <v>500.1</v>
      </c>
    </row>
    <row r="36" spans="1:73" s="9" customFormat="1" ht="15.6">
      <c r="A36" s="101">
        <v>8</v>
      </c>
      <c r="B36" s="103" t="s">
        <v>32</v>
      </c>
      <c r="C36" s="101" t="s">
        <v>119</v>
      </c>
      <c r="D36" s="101" t="s">
        <v>11</v>
      </c>
      <c r="E36" s="90">
        <v>300</v>
      </c>
      <c r="F36" s="92">
        <v>11</v>
      </c>
      <c r="G36" s="92">
        <v>62</v>
      </c>
      <c r="H36" s="92">
        <v>12</v>
      </c>
      <c r="I36" s="92">
        <f t="shared" ref="I36" si="5">ROUND((F36+G36+H36)/3,2)</f>
        <v>28.33</v>
      </c>
      <c r="J36" s="94">
        <f>E36*I36</f>
        <v>8499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</row>
    <row r="37" spans="1:73" s="9" customFormat="1" ht="15.6">
      <c r="A37" s="108"/>
      <c r="B37" s="108"/>
      <c r="C37" s="108"/>
      <c r="D37" s="110"/>
      <c r="E37" s="118"/>
      <c r="F37" s="139"/>
      <c r="G37" s="139"/>
      <c r="H37" s="139"/>
      <c r="I37" s="139"/>
      <c r="J37" s="140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</row>
    <row r="38" spans="1:73" s="9" customFormat="1" ht="15.6">
      <c r="A38" s="108"/>
      <c r="B38" s="108"/>
      <c r="C38" s="108"/>
      <c r="D38" s="110"/>
      <c r="E38" s="118"/>
      <c r="F38" s="139"/>
      <c r="G38" s="139"/>
      <c r="H38" s="139"/>
      <c r="I38" s="139"/>
      <c r="J38" s="140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</row>
    <row r="39" spans="1:73" s="9" customFormat="1" ht="85.2" customHeight="1">
      <c r="A39" s="109"/>
      <c r="B39" s="109"/>
      <c r="C39" s="109"/>
      <c r="D39" s="102"/>
      <c r="E39" s="91"/>
      <c r="F39" s="93"/>
      <c r="G39" s="93"/>
      <c r="H39" s="93"/>
      <c r="I39" s="93"/>
      <c r="J39" s="95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</row>
    <row r="40" spans="1:73" s="11" customFormat="1" ht="25.2" customHeight="1">
      <c r="A40" s="58"/>
      <c r="B40" s="96" t="s">
        <v>23</v>
      </c>
      <c r="C40" s="114"/>
      <c r="D40" s="26" t="s">
        <v>11</v>
      </c>
      <c r="E40" s="27">
        <f>SUM(E36:E39)</f>
        <v>300</v>
      </c>
      <c r="F40" s="28"/>
      <c r="G40" s="29"/>
      <c r="H40" s="29"/>
      <c r="I40" s="30"/>
      <c r="J40" s="78">
        <f>SUM(J36:J39)</f>
        <v>8499</v>
      </c>
    </row>
    <row r="41" spans="1:73" s="9" customFormat="1" ht="15.6">
      <c r="A41" s="101">
        <v>9</v>
      </c>
      <c r="B41" s="103" t="s">
        <v>32</v>
      </c>
      <c r="C41" s="101" t="s">
        <v>92</v>
      </c>
      <c r="D41" s="101" t="s">
        <v>11</v>
      </c>
      <c r="E41" s="90">
        <v>100</v>
      </c>
      <c r="F41" s="92">
        <v>12</v>
      </c>
      <c r="G41" s="92">
        <v>13</v>
      </c>
      <c r="H41" s="92">
        <v>7</v>
      </c>
      <c r="I41" s="92">
        <f t="shared" ref="I41" si="6">ROUND((F41+G41+H41)/3,2)</f>
        <v>10.67</v>
      </c>
      <c r="J41" s="94">
        <f>E41*I41</f>
        <v>1067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</row>
    <row r="42" spans="1:73" s="9" customFormat="1" ht="15.6">
      <c r="A42" s="108"/>
      <c r="B42" s="108"/>
      <c r="C42" s="108"/>
      <c r="D42" s="110"/>
      <c r="E42" s="118"/>
      <c r="F42" s="139"/>
      <c r="G42" s="139"/>
      <c r="H42" s="139"/>
      <c r="I42" s="139"/>
      <c r="J42" s="140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</row>
    <row r="43" spans="1:73" s="9" customFormat="1" ht="15.6">
      <c r="A43" s="108"/>
      <c r="B43" s="108"/>
      <c r="C43" s="108"/>
      <c r="D43" s="110"/>
      <c r="E43" s="118"/>
      <c r="F43" s="139"/>
      <c r="G43" s="139"/>
      <c r="H43" s="139"/>
      <c r="I43" s="139"/>
      <c r="J43" s="140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</row>
    <row r="44" spans="1:73" s="9" customFormat="1" ht="15.6">
      <c r="A44" s="109"/>
      <c r="B44" s="109"/>
      <c r="C44" s="109"/>
      <c r="D44" s="102"/>
      <c r="E44" s="91"/>
      <c r="F44" s="93"/>
      <c r="G44" s="93"/>
      <c r="H44" s="93"/>
      <c r="I44" s="93"/>
      <c r="J44" s="95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</row>
    <row r="45" spans="1:73" s="11" customFormat="1" ht="15.6">
      <c r="A45" s="58"/>
      <c r="B45" s="96" t="s">
        <v>23</v>
      </c>
      <c r="C45" s="111"/>
      <c r="D45" s="26" t="s">
        <v>11</v>
      </c>
      <c r="E45" s="27">
        <f>SUM(E41:E44)</f>
        <v>100</v>
      </c>
      <c r="F45" s="28"/>
      <c r="G45" s="29"/>
      <c r="H45" s="29"/>
      <c r="I45" s="30"/>
      <c r="J45" s="78">
        <f>SUM(J41:J44)</f>
        <v>1067</v>
      </c>
    </row>
    <row r="46" spans="1:73" s="9" customFormat="1" ht="29.25" customHeight="1">
      <c r="A46" s="101">
        <v>10</v>
      </c>
      <c r="B46" s="103" t="s">
        <v>6</v>
      </c>
      <c r="C46" s="101" t="s">
        <v>120</v>
      </c>
      <c r="D46" s="101" t="s">
        <v>11</v>
      </c>
      <c r="E46" s="90">
        <v>50</v>
      </c>
      <c r="F46" s="92">
        <v>19.62</v>
      </c>
      <c r="G46" s="92">
        <v>20.99</v>
      </c>
      <c r="H46" s="92">
        <v>11.09</v>
      </c>
      <c r="I46" s="92">
        <f t="shared" ref="I46" si="7">ROUND((F46+G46+H46)/3,2)</f>
        <v>17.23</v>
      </c>
      <c r="J46" s="94">
        <f>E46*I46</f>
        <v>861.5</v>
      </c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s="9" customFormat="1" ht="15.6">
      <c r="A47" s="108"/>
      <c r="B47" s="108"/>
      <c r="C47" s="108"/>
      <c r="D47" s="110"/>
      <c r="E47" s="118"/>
      <c r="F47" s="139"/>
      <c r="G47" s="139"/>
      <c r="H47" s="139"/>
      <c r="I47" s="139"/>
      <c r="J47" s="140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</row>
    <row r="48" spans="1:73" s="9" customFormat="1" ht="11.4" customHeight="1">
      <c r="A48" s="108"/>
      <c r="B48" s="108"/>
      <c r="C48" s="108"/>
      <c r="D48" s="110"/>
      <c r="E48" s="118"/>
      <c r="F48" s="139"/>
      <c r="G48" s="139"/>
      <c r="H48" s="139"/>
      <c r="I48" s="139"/>
      <c r="J48" s="140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</row>
    <row r="49" spans="1:73" s="9" customFormat="1" ht="27.6" hidden="1" customHeight="1">
      <c r="A49" s="109"/>
      <c r="B49" s="109"/>
      <c r="C49" s="109"/>
      <c r="D49" s="102"/>
      <c r="E49" s="91"/>
      <c r="F49" s="93"/>
      <c r="G49" s="93"/>
      <c r="H49" s="93"/>
      <c r="I49" s="93"/>
      <c r="J49" s="95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</row>
    <row r="50" spans="1:73" s="11" customFormat="1" ht="15.6">
      <c r="A50" s="58"/>
      <c r="B50" s="96" t="s">
        <v>23</v>
      </c>
      <c r="C50" s="111"/>
      <c r="D50" s="26" t="s">
        <v>11</v>
      </c>
      <c r="E50" s="27">
        <f>SUM(E46:E49)</f>
        <v>50</v>
      </c>
      <c r="F50" s="28"/>
      <c r="G50" s="29"/>
      <c r="H50" s="29"/>
      <c r="I50" s="30"/>
      <c r="J50" s="78">
        <f>SUM(J46:J49)</f>
        <v>861.5</v>
      </c>
    </row>
    <row r="51" spans="1:73" s="9" customFormat="1" ht="29.25" customHeight="1">
      <c r="A51" s="101">
        <v>11</v>
      </c>
      <c r="B51" s="103" t="s">
        <v>6</v>
      </c>
      <c r="C51" s="101" t="s">
        <v>121</v>
      </c>
      <c r="D51" s="101" t="s">
        <v>11</v>
      </c>
      <c r="E51" s="90">
        <v>5</v>
      </c>
      <c r="F51" s="92">
        <v>65</v>
      </c>
      <c r="G51" s="92">
        <v>64</v>
      </c>
      <c r="H51" s="92">
        <v>27</v>
      </c>
      <c r="I51" s="92">
        <f t="shared" ref="I51" si="8">ROUND((F51+G51+H51)/3,2)</f>
        <v>52</v>
      </c>
      <c r="J51" s="94">
        <f>E51*I51</f>
        <v>260</v>
      </c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</row>
    <row r="52" spans="1:73" s="9" customFormat="1" ht="15.6">
      <c r="A52" s="108"/>
      <c r="B52" s="108"/>
      <c r="C52" s="108"/>
      <c r="D52" s="110"/>
      <c r="E52" s="118"/>
      <c r="F52" s="139"/>
      <c r="G52" s="139"/>
      <c r="H52" s="139"/>
      <c r="I52" s="139"/>
      <c r="J52" s="140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</row>
    <row r="53" spans="1:73" s="9" customFormat="1" ht="11.4" customHeight="1">
      <c r="A53" s="108"/>
      <c r="B53" s="108"/>
      <c r="C53" s="108"/>
      <c r="D53" s="110"/>
      <c r="E53" s="118"/>
      <c r="F53" s="139"/>
      <c r="G53" s="139"/>
      <c r="H53" s="139"/>
      <c r="I53" s="139"/>
      <c r="J53" s="140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</row>
    <row r="54" spans="1:73" s="9" customFormat="1" ht="27.6" hidden="1" customHeight="1">
      <c r="A54" s="109"/>
      <c r="B54" s="109"/>
      <c r="C54" s="109"/>
      <c r="D54" s="102"/>
      <c r="E54" s="91"/>
      <c r="F54" s="93"/>
      <c r="G54" s="93"/>
      <c r="H54" s="93"/>
      <c r="I54" s="93"/>
      <c r="J54" s="95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</row>
    <row r="55" spans="1:73" s="11" customFormat="1" ht="15.6">
      <c r="A55" s="85"/>
      <c r="B55" s="96" t="s">
        <v>23</v>
      </c>
      <c r="C55" s="111"/>
      <c r="D55" s="26" t="s">
        <v>11</v>
      </c>
      <c r="E55" s="27">
        <f>SUM(E51:E54)</f>
        <v>5</v>
      </c>
      <c r="F55" s="28"/>
      <c r="G55" s="29"/>
      <c r="H55" s="29"/>
      <c r="I55" s="30"/>
      <c r="J55" s="78">
        <f>SUM(J51:J54)</f>
        <v>260</v>
      </c>
    </row>
    <row r="56" spans="1:73" s="9" customFormat="1" ht="15.6">
      <c r="A56" s="101">
        <v>12</v>
      </c>
      <c r="B56" s="103" t="s">
        <v>33</v>
      </c>
      <c r="C56" s="121" t="s">
        <v>93</v>
      </c>
      <c r="D56" s="90" t="s">
        <v>15</v>
      </c>
      <c r="E56" s="90">
        <v>60</v>
      </c>
      <c r="F56" s="92">
        <v>17</v>
      </c>
      <c r="G56" s="92">
        <v>38</v>
      </c>
      <c r="H56" s="92">
        <v>24</v>
      </c>
      <c r="I56" s="92">
        <f>ROUND((F56+G56+H56)/3,2)</f>
        <v>26.33</v>
      </c>
      <c r="J56" s="94">
        <f>E56*I56</f>
        <v>1579.8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</row>
    <row r="57" spans="1:73" s="9" customFormat="1" ht="51.6" customHeight="1">
      <c r="A57" s="109"/>
      <c r="B57" s="109"/>
      <c r="C57" s="122"/>
      <c r="D57" s="91"/>
      <c r="E57" s="91"/>
      <c r="F57" s="93"/>
      <c r="G57" s="93"/>
      <c r="H57" s="93"/>
      <c r="I57" s="93"/>
      <c r="J57" s="95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</row>
    <row r="58" spans="1:73" s="11" customFormat="1" ht="15.6">
      <c r="A58" s="58"/>
      <c r="B58" s="96" t="s">
        <v>23</v>
      </c>
      <c r="C58" s="111"/>
      <c r="D58" s="26" t="s">
        <v>15</v>
      </c>
      <c r="E58" s="27">
        <f>SUM(E56:E57)</f>
        <v>60</v>
      </c>
      <c r="F58" s="28"/>
      <c r="G58" s="29"/>
      <c r="H58" s="29"/>
      <c r="I58" s="30"/>
      <c r="J58" s="78">
        <f>SUM(J56+J57)</f>
        <v>1579.8</v>
      </c>
    </row>
    <row r="59" spans="1:73" s="9" customFormat="1" ht="15" customHeight="1">
      <c r="A59" s="101">
        <v>13</v>
      </c>
      <c r="B59" s="103" t="s">
        <v>13</v>
      </c>
      <c r="C59" s="101" t="s">
        <v>94</v>
      </c>
      <c r="D59" s="90" t="s">
        <v>11</v>
      </c>
      <c r="E59" s="90">
        <v>30</v>
      </c>
      <c r="F59" s="92">
        <v>10</v>
      </c>
      <c r="G59" s="92">
        <v>16</v>
      </c>
      <c r="H59" s="92">
        <v>5</v>
      </c>
      <c r="I59" s="92">
        <f t="shared" ref="I59" si="9">ROUND((F59+G59+H59)/3,2)</f>
        <v>10.33</v>
      </c>
      <c r="J59" s="94">
        <f>E59*I59</f>
        <v>309.89999999999998</v>
      </c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</row>
    <row r="60" spans="1:73" s="9" customFormat="1" ht="15.6">
      <c r="A60" s="110"/>
      <c r="B60" s="107"/>
      <c r="C60" s="110"/>
      <c r="D60" s="118"/>
      <c r="E60" s="118"/>
      <c r="F60" s="139"/>
      <c r="G60" s="139"/>
      <c r="H60" s="139"/>
      <c r="I60" s="139"/>
      <c r="J60" s="140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</row>
    <row r="61" spans="1:73" s="9" customFormat="1" ht="15" customHeight="1">
      <c r="A61" s="108"/>
      <c r="B61" s="108"/>
      <c r="C61" s="108"/>
      <c r="D61" s="118"/>
      <c r="E61" s="118"/>
      <c r="F61" s="139"/>
      <c r="G61" s="139"/>
      <c r="H61" s="139"/>
      <c r="I61" s="139"/>
      <c r="J61" s="140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</row>
    <row r="62" spans="1:73" s="9" customFormat="1" ht="15.6" hidden="1">
      <c r="A62" s="109"/>
      <c r="B62" s="109"/>
      <c r="C62" s="109"/>
      <c r="D62" s="91"/>
      <c r="E62" s="91"/>
      <c r="F62" s="93"/>
      <c r="G62" s="93"/>
      <c r="H62" s="93"/>
      <c r="I62" s="93"/>
      <c r="J62" s="95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</row>
    <row r="63" spans="1:73" s="11" customFormat="1" ht="15.6">
      <c r="A63" s="58"/>
      <c r="B63" s="96" t="s">
        <v>23</v>
      </c>
      <c r="C63" s="111"/>
      <c r="D63" s="26" t="s">
        <v>11</v>
      </c>
      <c r="E63" s="27">
        <f>SUM(E59:E62)</f>
        <v>30</v>
      </c>
      <c r="F63" s="28"/>
      <c r="G63" s="29"/>
      <c r="H63" s="29"/>
      <c r="I63" s="30"/>
      <c r="J63" s="78">
        <f>SUM(J59:J62)</f>
        <v>309.89999999999998</v>
      </c>
    </row>
    <row r="64" spans="1:73" s="9" customFormat="1" ht="15.6">
      <c r="A64" s="90">
        <v>14</v>
      </c>
      <c r="B64" s="103" t="s">
        <v>14</v>
      </c>
      <c r="C64" s="119" t="s">
        <v>26</v>
      </c>
      <c r="D64" s="90" t="s">
        <v>11</v>
      </c>
      <c r="E64" s="90">
        <v>30</v>
      </c>
      <c r="F64" s="92">
        <v>83</v>
      </c>
      <c r="G64" s="92">
        <v>94</v>
      </c>
      <c r="H64" s="92">
        <v>75</v>
      </c>
      <c r="I64" s="92">
        <f t="shared" ref="I64" si="10">ROUND((F64+G64+H64)/3,2)</f>
        <v>84</v>
      </c>
      <c r="J64" s="94">
        <f>E64*I64</f>
        <v>2520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</row>
    <row r="65" spans="1:73" s="9" customFormat="1" ht="68.400000000000006" customHeight="1">
      <c r="A65" s="118"/>
      <c r="B65" s="107"/>
      <c r="C65" s="120"/>
      <c r="D65" s="91"/>
      <c r="E65" s="91"/>
      <c r="F65" s="93"/>
      <c r="G65" s="93"/>
      <c r="H65" s="93"/>
      <c r="I65" s="93"/>
      <c r="J65" s="95"/>
      <c r="K65" s="4"/>
      <c r="L65" s="4"/>
      <c r="M65" s="6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</row>
    <row r="66" spans="1:73" s="11" customFormat="1" ht="15.6">
      <c r="A66" s="58"/>
      <c r="B66" s="96" t="s">
        <v>23</v>
      </c>
      <c r="C66" s="111"/>
      <c r="D66" s="26" t="s">
        <v>11</v>
      </c>
      <c r="E66" s="27">
        <f>SUM(E64:E65)</f>
        <v>30</v>
      </c>
      <c r="F66" s="28"/>
      <c r="G66" s="29"/>
      <c r="H66" s="29"/>
      <c r="I66" s="30"/>
      <c r="J66" s="78">
        <f>SUM(J64:J65)</f>
        <v>2520</v>
      </c>
    </row>
    <row r="67" spans="1:73" s="9" customFormat="1" ht="15.6">
      <c r="A67" s="90">
        <v>15</v>
      </c>
      <c r="B67" s="103" t="s">
        <v>34</v>
      </c>
      <c r="C67" s="116" t="s">
        <v>95</v>
      </c>
      <c r="D67" s="90" t="s">
        <v>15</v>
      </c>
      <c r="E67" s="90">
        <v>4</v>
      </c>
      <c r="F67" s="92">
        <v>316</v>
      </c>
      <c r="G67" s="92">
        <v>408</v>
      </c>
      <c r="H67" s="92">
        <v>289</v>
      </c>
      <c r="I67" s="92">
        <f t="shared" ref="I67" si="11">ROUND((F67+G67+H67)/3,2)</f>
        <v>337.67</v>
      </c>
      <c r="J67" s="94">
        <f>E67*I67</f>
        <v>1350.68</v>
      </c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</row>
    <row r="68" spans="1:73" s="9" customFormat="1" ht="43.2" customHeight="1">
      <c r="A68" s="115"/>
      <c r="B68" s="109"/>
      <c r="C68" s="117"/>
      <c r="D68" s="91"/>
      <c r="E68" s="91"/>
      <c r="F68" s="93"/>
      <c r="G68" s="93"/>
      <c r="H68" s="93"/>
      <c r="I68" s="93"/>
      <c r="J68" s="95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</row>
    <row r="69" spans="1:73" s="11" customFormat="1" ht="15.6">
      <c r="A69" s="58"/>
      <c r="B69" s="96" t="s">
        <v>23</v>
      </c>
      <c r="C69" s="97"/>
      <c r="D69" s="26" t="s">
        <v>15</v>
      </c>
      <c r="E69" s="27">
        <f>SUM(E67:E68)</f>
        <v>4</v>
      </c>
      <c r="F69" s="28"/>
      <c r="G69" s="29"/>
      <c r="H69" s="29"/>
      <c r="I69" s="30"/>
      <c r="J69" s="78">
        <f>SUM(J67:J68)</f>
        <v>1350.68</v>
      </c>
    </row>
    <row r="70" spans="1:73" s="4" customFormat="1" ht="15.6">
      <c r="A70" s="90">
        <v>16</v>
      </c>
      <c r="B70" s="112" t="s">
        <v>34</v>
      </c>
      <c r="C70" s="113" t="s">
        <v>96</v>
      </c>
      <c r="D70" s="90" t="s">
        <v>15</v>
      </c>
      <c r="E70" s="141">
        <v>100</v>
      </c>
      <c r="F70" s="92">
        <v>112</v>
      </c>
      <c r="G70" s="92">
        <v>130</v>
      </c>
      <c r="H70" s="92">
        <v>145</v>
      </c>
      <c r="I70" s="92">
        <f t="shared" ref="I70:I75" si="12">ROUND((F70+G70+H70)/3,2)</f>
        <v>129</v>
      </c>
      <c r="J70" s="143">
        <f>E70*I70</f>
        <v>12900</v>
      </c>
    </row>
    <row r="71" spans="1:73" s="9" customFormat="1" ht="33" customHeight="1">
      <c r="A71" s="91"/>
      <c r="B71" s="112"/>
      <c r="C71" s="113"/>
      <c r="D71" s="91"/>
      <c r="E71" s="142"/>
      <c r="F71" s="93"/>
      <c r="G71" s="93"/>
      <c r="H71" s="93"/>
      <c r="I71" s="93"/>
      <c r="J71" s="144"/>
      <c r="K71" s="4"/>
      <c r="L71" s="4"/>
      <c r="M71" s="4"/>
      <c r="N71" s="4"/>
      <c r="O71" s="4"/>
      <c r="P71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</row>
    <row r="72" spans="1:73" s="11" customFormat="1" ht="16.5" customHeight="1">
      <c r="A72" s="58"/>
      <c r="B72" s="96" t="s">
        <v>23</v>
      </c>
      <c r="C72" s="114"/>
      <c r="D72" s="26" t="s">
        <v>15</v>
      </c>
      <c r="E72" s="27">
        <f>SUM(E70:E71)</f>
        <v>100</v>
      </c>
      <c r="F72" s="28"/>
      <c r="G72" s="29"/>
      <c r="H72" s="29"/>
      <c r="I72" s="34"/>
      <c r="J72" s="78">
        <f>SUM(J70:J71)</f>
        <v>12900</v>
      </c>
    </row>
    <row r="73" spans="1:73" s="4" customFormat="1" ht="86.4" customHeight="1">
      <c r="A73" s="60">
        <v>17</v>
      </c>
      <c r="B73" s="65" t="s">
        <v>7</v>
      </c>
      <c r="C73" s="35" t="s">
        <v>8</v>
      </c>
      <c r="D73" s="64" t="s">
        <v>11</v>
      </c>
      <c r="E73" s="24">
        <v>200</v>
      </c>
      <c r="F73" s="25">
        <v>9</v>
      </c>
      <c r="G73" s="25">
        <v>11</v>
      </c>
      <c r="H73" s="25">
        <v>4</v>
      </c>
      <c r="I73" s="25">
        <f t="shared" si="12"/>
        <v>8</v>
      </c>
      <c r="J73" s="79">
        <f>I73*E73</f>
        <v>1600</v>
      </c>
    </row>
    <row r="74" spans="1:73" s="11" customFormat="1" ht="28.5" customHeight="1">
      <c r="A74" s="59"/>
      <c r="B74" s="96" t="s">
        <v>23</v>
      </c>
      <c r="C74" s="97"/>
      <c r="D74" s="26" t="s">
        <v>11</v>
      </c>
      <c r="E74" s="36">
        <f>E73</f>
        <v>200</v>
      </c>
      <c r="F74" s="37"/>
      <c r="G74" s="37"/>
      <c r="H74" s="37"/>
      <c r="I74" s="34"/>
      <c r="J74" s="80">
        <f>J73</f>
        <v>1600</v>
      </c>
    </row>
    <row r="75" spans="1:73" s="4" customFormat="1" ht="22.5" customHeight="1">
      <c r="A75" s="101">
        <v>18</v>
      </c>
      <c r="B75" s="103" t="s">
        <v>35</v>
      </c>
      <c r="C75" s="105" t="s">
        <v>129</v>
      </c>
      <c r="D75" s="90" t="s">
        <v>11</v>
      </c>
      <c r="E75" s="90">
        <v>40</v>
      </c>
      <c r="F75" s="92">
        <v>692</v>
      </c>
      <c r="G75" s="92">
        <v>791</v>
      </c>
      <c r="H75" s="92">
        <v>658</v>
      </c>
      <c r="I75" s="92">
        <f t="shared" si="12"/>
        <v>713.67</v>
      </c>
      <c r="J75" s="94">
        <f>I75*E75</f>
        <v>28546.799999999999</v>
      </c>
    </row>
    <row r="76" spans="1:73" s="4" customFormat="1" ht="208.2" customHeight="1">
      <c r="A76" s="102"/>
      <c r="B76" s="104"/>
      <c r="C76" s="106"/>
      <c r="D76" s="91"/>
      <c r="E76" s="91"/>
      <c r="F76" s="93"/>
      <c r="G76" s="93"/>
      <c r="H76" s="93"/>
      <c r="I76" s="93"/>
      <c r="J76" s="95"/>
    </row>
    <row r="77" spans="1:73" s="11" customFormat="1" ht="15.6">
      <c r="A77" s="59"/>
      <c r="B77" s="96" t="s">
        <v>23</v>
      </c>
      <c r="C77" s="97"/>
      <c r="D77" s="26" t="s">
        <v>11</v>
      </c>
      <c r="E77" s="36">
        <f>E75+E76</f>
        <v>40</v>
      </c>
      <c r="F77" s="37"/>
      <c r="G77" s="37"/>
      <c r="H77" s="37"/>
      <c r="I77" s="34"/>
      <c r="J77" s="80">
        <f>J75+J76</f>
        <v>28546.799999999999</v>
      </c>
    </row>
    <row r="78" spans="1:73" s="9" customFormat="1" ht="15.6">
      <c r="A78" s="101">
        <v>19</v>
      </c>
      <c r="B78" s="103" t="s">
        <v>5</v>
      </c>
      <c r="C78" s="101" t="s">
        <v>97</v>
      </c>
      <c r="D78" s="101" t="s">
        <v>4</v>
      </c>
      <c r="E78" s="90">
        <v>40</v>
      </c>
      <c r="F78" s="92">
        <v>170</v>
      </c>
      <c r="G78" s="92">
        <v>356</v>
      </c>
      <c r="H78" s="92">
        <v>89</v>
      </c>
      <c r="I78" s="92">
        <f t="shared" ref="I78" si="13">ROUND((F78+G78+H78)/3,2)</f>
        <v>205</v>
      </c>
      <c r="J78" s="94">
        <f>E78*I78</f>
        <v>8200</v>
      </c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</row>
    <row r="79" spans="1:73" s="9" customFormat="1" ht="15.6">
      <c r="A79" s="108"/>
      <c r="B79" s="108"/>
      <c r="C79" s="108"/>
      <c r="D79" s="110"/>
      <c r="E79" s="118"/>
      <c r="F79" s="139"/>
      <c r="G79" s="139"/>
      <c r="H79" s="139"/>
      <c r="I79" s="139"/>
      <c r="J79" s="140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</row>
    <row r="80" spans="1:73" s="9" customFormat="1" ht="15.6">
      <c r="A80" s="108"/>
      <c r="B80" s="108"/>
      <c r="C80" s="108"/>
      <c r="D80" s="110"/>
      <c r="E80" s="118"/>
      <c r="F80" s="139"/>
      <c r="G80" s="139"/>
      <c r="H80" s="139"/>
      <c r="I80" s="139"/>
      <c r="J80" s="140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</row>
    <row r="81" spans="1:73" s="9" customFormat="1" ht="15.6">
      <c r="A81" s="109"/>
      <c r="B81" s="109"/>
      <c r="C81" s="109"/>
      <c r="D81" s="102"/>
      <c r="E81" s="91"/>
      <c r="F81" s="93"/>
      <c r="G81" s="93"/>
      <c r="H81" s="93"/>
      <c r="I81" s="93"/>
      <c r="J81" s="95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</row>
    <row r="82" spans="1:73" s="11" customFormat="1" ht="15.6">
      <c r="A82" s="63"/>
      <c r="B82" s="96" t="s">
        <v>23</v>
      </c>
      <c r="C82" s="111"/>
      <c r="D82" s="26" t="s">
        <v>4</v>
      </c>
      <c r="E82" s="27">
        <f>SUM(E78:E81)</f>
        <v>40</v>
      </c>
      <c r="F82" s="28"/>
      <c r="G82" s="29"/>
      <c r="H82" s="29"/>
      <c r="I82" s="30"/>
      <c r="J82" s="78">
        <f>SUM(J78:J81)</f>
        <v>8200</v>
      </c>
    </row>
    <row r="83" spans="1:73" s="9" customFormat="1" ht="15.6">
      <c r="A83" s="101">
        <v>20</v>
      </c>
      <c r="B83" s="103" t="s">
        <v>36</v>
      </c>
      <c r="C83" s="101" t="s">
        <v>122</v>
      </c>
      <c r="D83" s="101" t="s">
        <v>24</v>
      </c>
      <c r="E83" s="90">
        <v>35</v>
      </c>
      <c r="F83" s="92">
        <v>121</v>
      </c>
      <c r="G83" s="92">
        <v>350</v>
      </c>
      <c r="H83" s="92">
        <v>316</v>
      </c>
      <c r="I83" s="92">
        <f t="shared" ref="I83" si="14">ROUND((F83+G83+H83)/3,2)</f>
        <v>262.33</v>
      </c>
      <c r="J83" s="94">
        <f>E83*I83</f>
        <v>9181.5499999999993</v>
      </c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</row>
    <row r="84" spans="1:73" s="9" customFormat="1" ht="15.6">
      <c r="A84" s="108"/>
      <c r="B84" s="108"/>
      <c r="C84" s="108"/>
      <c r="D84" s="110"/>
      <c r="E84" s="118"/>
      <c r="F84" s="139"/>
      <c r="G84" s="139"/>
      <c r="H84" s="139"/>
      <c r="I84" s="139"/>
      <c r="J84" s="140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</row>
    <row r="85" spans="1:73" s="9" customFormat="1" ht="15.6">
      <c r="A85" s="108"/>
      <c r="B85" s="108"/>
      <c r="C85" s="108"/>
      <c r="D85" s="110"/>
      <c r="E85" s="118"/>
      <c r="F85" s="139"/>
      <c r="G85" s="139"/>
      <c r="H85" s="139"/>
      <c r="I85" s="139"/>
      <c r="J85" s="140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</row>
    <row r="86" spans="1:73" s="9" customFormat="1" ht="64.8" customHeight="1">
      <c r="A86" s="109"/>
      <c r="B86" s="109"/>
      <c r="C86" s="109"/>
      <c r="D86" s="102"/>
      <c r="E86" s="91"/>
      <c r="F86" s="93"/>
      <c r="G86" s="93"/>
      <c r="H86" s="93"/>
      <c r="I86" s="93"/>
      <c r="J86" s="95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</row>
    <row r="87" spans="1:73" s="11" customFormat="1" ht="15.6">
      <c r="A87" s="63"/>
      <c r="B87" s="96" t="s">
        <v>23</v>
      </c>
      <c r="C87" s="111"/>
      <c r="D87" s="26" t="s">
        <v>24</v>
      </c>
      <c r="E87" s="27">
        <f>SUM(E83:E86)</f>
        <v>35</v>
      </c>
      <c r="F87" s="28"/>
      <c r="G87" s="29"/>
      <c r="H87" s="29"/>
      <c r="I87" s="30"/>
      <c r="J87" s="78">
        <f>SUM(J83:J86)</f>
        <v>9181.5499999999993</v>
      </c>
    </row>
    <row r="88" spans="1:73" s="9" customFormat="1" ht="30.75" customHeight="1">
      <c r="A88" s="101">
        <v>21</v>
      </c>
      <c r="B88" s="103" t="s">
        <v>36</v>
      </c>
      <c r="C88" s="101" t="s">
        <v>123</v>
      </c>
      <c r="D88" s="101" t="s">
        <v>24</v>
      </c>
      <c r="E88" s="90">
        <v>25</v>
      </c>
      <c r="F88" s="92">
        <v>129</v>
      </c>
      <c r="G88" s="92">
        <v>260</v>
      </c>
      <c r="H88" s="92">
        <v>77</v>
      </c>
      <c r="I88" s="92">
        <f t="shared" ref="I88" si="15">ROUND((F88+G88+H88)/3,2)</f>
        <v>155.33000000000001</v>
      </c>
      <c r="J88" s="94">
        <f>E88*I88</f>
        <v>3883.2500000000005</v>
      </c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</row>
    <row r="89" spans="1:73" s="9" customFormat="1" ht="15.6">
      <c r="A89" s="108"/>
      <c r="B89" s="108"/>
      <c r="C89" s="108"/>
      <c r="D89" s="110"/>
      <c r="E89" s="118"/>
      <c r="F89" s="139"/>
      <c r="G89" s="139"/>
      <c r="H89" s="139"/>
      <c r="I89" s="139"/>
      <c r="J89" s="140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</row>
    <row r="90" spans="1:73" s="9" customFormat="1" ht="15.6">
      <c r="A90" s="108"/>
      <c r="B90" s="108"/>
      <c r="C90" s="108"/>
      <c r="D90" s="110"/>
      <c r="E90" s="118"/>
      <c r="F90" s="139"/>
      <c r="G90" s="139"/>
      <c r="H90" s="139"/>
      <c r="I90" s="139"/>
      <c r="J90" s="140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</row>
    <row r="91" spans="1:73" s="9" customFormat="1" ht="54.6" customHeight="1">
      <c r="A91" s="109"/>
      <c r="B91" s="109"/>
      <c r="C91" s="109"/>
      <c r="D91" s="102"/>
      <c r="E91" s="91"/>
      <c r="F91" s="93"/>
      <c r="G91" s="93"/>
      <c r="H91" s="93"/>
      <c r="I91" s="93"/>
      <c r="J91" s="95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</row>
    <row r="92" spans="1:73" s="11" customFormat="1" ht="15.6">
      <c r="A92" s="63"/>
      <c r="B92" s="96" t="s">
        <v>23</v>
      </c>
      <c r="C92" s="111"/>
      <c r="D92" s="26" t="s">
        <v>24</v>
      </c>
      <c r="E92" s="27">
        <f>SUM(E88:E91)</f>
        <v>25</v>
      </c>
      <c r="F92" s="28"/>
      <c r="G92" s="29"/>
      <c r="H92" s="29"/>
      <c r="I92" s="30"/>
      <c r="J92" s="78">
        <f>SUM(J88+J90+J91)</f>
        <v>3883.2500000000005</v>
      </c>
    </row>
    <row r="93" spans="1:73" s="9" customFormat="1" ht="15.6">
      <c r="A93" s="101">
        <v>22</v>
      </c>
      <c r="B93" s="103" t="s">
        <v>83</v>
      </c>
      <c r="C93" s="101" t="s">
        <v>124</v>
      </c>
      <c r="D93" s="101" t="s">
        <v>11</v>
      </c>
      <c r="E93" s="90">
        <v>300</v>
      </c>
      <c r="F93" s="92">
        <v>11</v>
      </c>
      <c r="G93" s="92">
        <v>11</v>
      </c>
      <c r="H93" s="92">
        <v>6</v>
      </c>
      <c r="I93" s="92">
        <f t="shared" ref="I93" si="16">ROUND((F93+G93+H93)/3,2)</f>
        <v>9.33</v>
      </c>
      <c r="J93" s="94">
        <f>E93*I93</f>
        <v>2799</v>
      </c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</row>
    <row r="94" spans="1:73" s="9" customFormat="1" ht="15.6">
      <c r="A94" s="110"/>
      <c r="B94" s="107"/>
      <c r="C94" s="110"/>
      <c r="D94" s="110"/>
      <c r="E94" s="118"/>
      <c r="F94" s="139"/>
      <c r="G94" s="139"/>
      <c r="H94" s="139"/>
      <c r="I94" s="139"/>
      <c r="J94" s="140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</row>
    <row r="95" spans="1:73" s="9" customFormat="1" ht="77.400000000000006" customHeight="1">
      <c r="A95" s="102"/>
      <c r="B95" s="104"/>
      <c r="C95" s="102"/>
      <c r="D95" s="102"/>
      <c r="E95" s="91"/>
      <c r="F95" s="93"/>
      <c r="G95" s="93"/>
      <c r="H95" s="93"/>
      <c r="I95" s="93"/>
      <c r="J95" s="95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</row>
    <row r="96" spans="1:73" s="11" customFormat="1" ht="26.4" customHeight="1">
      <c r="A96" s="63"/>
      <c r="B96" s="96" t="s">
        <v>23</v>
      </c>
      <c r="C96" s="111"/>
      <c r="D96" s="26" t="s">
        <v>11</v>
      </c>
      <c r="E96" s="27">
        <f>SUM(E93:E95)</f>
        <v>300</v>
      </c>
      <c r="F96" s="28"/>
      <c r="G96" s="29"/>
      <c r="H96" s="29"/>
      <c r="I96" s="30"/>
      <c r="J96" s="78">
        <f>SUM(J93:J95)</f>
        <v>2799</v>
      </c>
    </row>
    <row r="97" spans="1:73" s="9" customFormat="1" ht="29.25" customHeight="1">
      <c r="A97" s="101">
        <v>23</v>
      </c>
      <c r="B97" s="103" t="s">
        <v>37</v>
      </c>
      <c r="C97" s="101" t="s">
        <v>38</v>
      </c>
      <c r="D97" s="101" t="s">
        <v>11</v>
      </c>
      <c r="E97" s="90">
        <v>200</v>
      </c>
      <c r="F97" s="92">
        <v>59</v>
      </c>
      <c r="G97" s="92">
        <v>11</v>
      </c>
      <c r="H97" s="92">
        <v>75</v>
      </c>
      <c r="I97" s="92">
        <f t="shared" ref="I97" si="17">ROUND((F97+G97+H97)/3,2)</f>
        <v>48.33</v>
      </c>
      <c r="J97" s="94">
        <f>E97*I97</f>
        <v>9666</v>
      </c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</row>
    <row r="98" spans="1:73" s="9" customFormat="1" ht="15.6">
      <c r="A98" s="108"/>
      <c r="B98" s="108"/>
      <c r="C98" s="108"/>
      <c r="D98" s="110"/>
      <c r="E98" s="118"/>
      <c r="F98" s="139"/>
      <c r="G98" s="139"/>
      <c r="H98" s="139"/>
      <c r="I98" s="139"/>
      <c r="J98" s="140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</row>
    <row r="99" spans="1:73" s="9" customFormat="1" ht="48.6" customHeight="1">
      <c r="A99" s="109"/>
      <c r="B99" s="109"/>
      <c r="C99" s="109"/>
      <c r="D99" s="102"/>
      <c r="E99" s="91"/>
      <c r="F99" s="93"/>
      <c r="G99" s="93"/>
      <c r="H99" s="93"/>
      <c r="I99" s="93"/>
      <c r="J99" s="95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</row>
    <row r="100" spans="1:73" s="11" customFormat="1" ht="15.6">
      <c r="A100" s="63"/>
      <c r="B100" s="96" t="s">
        <v>23</v>
      </c>
      <c r="C100" s="111"/>
      <c r="D100" s="26" t="s">
        <v>11</v>
      </c>
      <c r="E100" s="27">
        <f>SUM(E97:E99)</f>
        <v>200</v>
      </c>
      <c r="F100" s="28"/>
      <c r="G100" s="29"/>
      <c r="H100" s="29"/>
      <c r="I100" s="30"/>
      <c r="J100" s="78">
        <f>SUM(J97:J99)</f>
        <v>9666</v>
      </c>
    </row>
    <row r="101" spans="1:73" s="9" customFormat="1" ht="29.25" customHeight="1">
      <c r="A101" s="101">
        <v>24</v>
      </c>
      <c r="B101" s="103" t="s">
        <v>39</v>
      </c>
      <c r="C101" s="101" t="s">
        <v>98</v>
      </c>
      <c r="D101" s="101" t="s">
        <v>11</v>
      </c>
      <c r="E101" s="90">
        <v>50</v>
      </c>
      <c r="F101" s="92">
        <v>65</v>
      </c>
      <c r="G101" s="92">
        <v>110</v>
      </c>
      <c r="H101" s="92">
        <v>62</v>
      </c>
      <c r="I101" s="92">
        <f t="shared" ref="I101" si="18">ROUND((F101+G101+H101)/3,2)</f>
        <v>79</v>
      </c>
      <c r="J101" s="94">
        <f>E101*I101</f>
        <v>3950</v>
      </c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</row>
    <row r="102" spans="1:73" s="9" customFormat="1" ht="15.6">
      <c r="A102" s="108"/>
      <c r="B102" s="108"/>
      <c r="C102" s="108"/>
      <c r="D102" s="110"/>
      <c r="E102" s="118"/>
      <c r="F102" s="139"/>
      <c r="G102" s="139"/>
      <c r="H102" s="139"/>
      <c r="I102" s="139"/>
      <c r="J102" s="140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</row>
    <row r="103" spans="1:73" s="9" customFormat="1" ht="15.6">
      <c r="A103" s="108"/>
      <c r="B103" s="108"/>
      <c r="C103" s="108"/>
      <c r="D103" s="110"/>
      <c r="E103" s="118"/>
      <c r="F103" s="139"/>
      <c r="G103" s="139"/>
      <c r="H103" s="139"/>
      <c r="I103" s="139"/>
      <c r="J103" s="140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</row>
    <row r="104" spans="1:73" s="9" customFormat="1" ht="2.4" customHeight="1">
      <c r="A104" s="109"/>
      <c r="B104" s="109"/>
      <c r="C104" s="109"/>
      <c r="D104" s="102"/>
      <c r="E104" s="91"/>
      <c r="F104" s="93"/>
      <c r="G104" s="93"/>
      <c r="H104" s="93"/>
      <c r="I104" s="93"/>
      <c r="J104" s="95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</row>
    <row r="105" spans="1:73" s="11" customFormat="1" ht="15.6">
      <c r="A105" s="63"/>
      <c r="B105" s="96" t="s">
        <v>23</v>
      </c>
      <c r="C105" s="111"/>
      <c r="D105" s="26" t="s">
        <v>11</v>
      </c>
      <c r="E105" s="27">
        <f>SUM(E101:E104)</f>
        <v>50</v>
      </c>
      <c r="F105" s="28"/>
      <c r="G105" s="29"/>
      <c r="H105" s="29"/>
      <c r="I105" s="30"/>
      <c r="J105" s="78">
        <f>SUM(J101:J104)</f>
        <v>3950</v>
      </c>
    </row>
    <row r="106" spans="1:73" s="9" customFormat="1" ht="15.6">
      <c r="A106" s="101">
        <v>25</v>
      </c>
      <c r="B106" s="103" t="s">
        <v>40</v>
      </c>
      <c r="C106" s="101" t="s">
        <v>125</v>
      </c>
      <c r="D106" s="90" t="s">
        <v>11</v>
      </c>
      <c r="E106" s="90">
        <v>60</v>
      </c>
      <c r="F106" s="92">
        <v>35</v>
      </c>
      <c r="G106" s="92">
        <v>176</v>
      </c>
      <c r="H106" s="92">
        <v>20</v>
      </c>
      <c r="I106" s="92">
        <f>ROUND((F106+G106+H106)/3,2)</f>
        <v>77</v>
      </c>
      <c r="J106" s="94">
        <f>E106*I106</f>
        <v>4620</v>
      </c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</row>
    <row r="107" spans="1:73" s="9" customFormat="1" ht="54.6" customHeight="1">
      <c r="A107" s="109"/>
      <c r="B107" s="109"/>
      <c r="C107" s="109"/>
      <c r="D107" s="91"/>
      <c r="E107" s="91"/>
      <c r="F107" s="93"/>
      <c r="G107" s="93"/>
      <c r="H107" s="93"/>
      <c r="I107" s="93"/>
      <c r="J107" s="95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</row>
    <row r="108" spans="1:73" s="11" customFormat="1" ht="15.6">
      <c r="A108" s="63"/>
      <c r="B108" s="96" t="s">
        <v>23</v>
      </c>
      <c r="C108" s="111"/>
      <c r="D108" s="26" t="s">
        <v>11</v>
      </c>
      <c r="E108" s="27">
        <f>SUM(E106:E107)</f>
        <v>60</v>
      </c>
      <c r="F108" s="28"/>
      <c r="G108" s="29"/>
      <c r="H108" s="29"/>
      <c r="I108" s="30"/>
      <c r="J108" s="78">
        <f>SUM(J106+J107)</f>
        <v>4620</v>
      </c>
    </row>
    <row r="109" spans="1:73" s="9" customFormat="1" ht="15" customHeight="1">
      <c r="A109" s="101">
        <v>26</v>
      </c>
      <c r="B109" s="103" t="s">
        <v>41</v>
      </c>
      <c r="C109" s="101" t="s">
        <v>99</v>
      </c>
      <c r="D109" s="101" t="s">
        <v>24</v>
      </c>
      <c r="E109" s="90">
        <v>100</v>
      </c>
      <c r="F109" s="92">
        <v>47</v>
      </c>
      <c r="G109" s="92">
        <v>67</v>
      </c>
      <c r="H109" s="92">
        <v>21</v>
      </c>
      <c r="I109" s="92">
        <f t="shared" ref="I109" si="19">ROUND((F109+G109+H109)/3,2)</f>
        <v>45</v>
      </c>
      <c r="J109" s="94">
        <f>E109*I109</f>
        <v>4500</v>
      </c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</row>
    <row r="110" spans="1:73" s="9" customFormat="1" ht="15.6">
      <c r="A110" s="110"/>
      <c r="B110" s="107"/>
      <c r="C110" s="110"/>
      <c r="D110" s="110"/>
      <c r="E110" s="118"/>
      <c r="F110" s="139"/>
      <c r="G110" s="139"/>
      <c r="H110" s="139"/>
      <c r="I110" s="139"/>
      <c r="J110" s="140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</row>
    <row r="111" spans="1:73" s="9" customFormat="1" ht="38.25" customHeight="1">
      <c r="A111" s="108"/>
      <c r="B111" s="108"/>
      <c r="C111" s="108"/>
      <c r="D111" s="110"/>
      <c r="E111" s="118"/>
      <c r="F111" s="139"/>
      <c r="G111" s="139"/>
      <c r="H111" s="139"/>
      <c r="I111" s="139"/>
      <c r="J111" s="140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</row>
    <row r="112" spans="1:73" s="9" customFormat="1" ht="15.6">
      <c r="A112" s="109"/>
      <c r="B112" s="109"/>
      <c r="C112" s="109"/>
      <c r="D112" s="102"/>
      <c r="E112" s="91"/>
      <c r="F112" s="93"/>
      <c r="G112" s="93"/>
      <c r="H112" s="93"/>
      <c r="I112" s="93"/>
      <c r="J112" s="95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</row>
    <row r="113" spans="1:73" s="11" customFormat="1" ht="15.6">
      <c r="A113" s="63"/>
      <c r="B113" s="96" t="s">
        <v>23</v>
      </c>
      <c r="C113" s="111"/>
      <c r="D113" s="26" t="s">
        <v>24</v>
      </c>
      <c r="E113" s="27">
        <f>SUM(E109:E112)</f>
        <v>100</v>
      </c>
      <c r="F113" s="28"/>
      <c r="G113" s="29"/>
      <c r="H113" s="29"/>
      <c r="I113" s="30"/>
      <c r="J113" s="78">
        <f>SUM(J109:J112)</f>
        <v>4500</v>
      </c>
    </row>
    <row r="114" spans="1:73" s="9" customFormat="1" ht="15.6">
      <c r="A114" s="90">
        <v>27</v>
      </c>
      <c r="B114" s="103" t="s">
        <v>10</v>
      </c>
      <c r="C114" s="119" t="s">
        <v>100</v>
      </c>
      <c r="D114" s="90" t="s">
        <v>24</v>
      </c>
      <c r="E114" s="90">
        <v>30</v>
      </c>
      <c r="F114" s="92">
        <v>41</v>
      </c>
      <c r="G114" s="92">
        <v>80</v>
      </c>
      <c r="H114" s="92">
        <v>9</v>
      </c>
      <c r="I114" s="92">
        <f t="shared" ref="I114" si="20">ROUND((F114+G114+H114)/3,2)</f>
        <v>43.33</v>
      </c>
      <c r="J114" s="94">
        <f>E114*I114</f>
        <v>1299.8999999999999</v>
      </c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</row>
    <row r="115" spans="1:73" s="9" customFormat="1" ht="60" customHeight="1">
      <c r="A115" s="118"/>
      <c r="B115" s="107"/>
      <c r="C115" s="120"/>
      <c r="D115" s="91"/>
      <c r="E115" s="91"/>
      <c r="F115" s="93"/>
      <c r="G115" s="93"/>
      <c r="H115" s="93"/>
      <c r="I115" s="93"/>
      <c r="J115" s="95"/>
      <c r="K115" s="4"/>
      <c r="L115" s="4"/>
      <c r="M115" s="6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</row>
    <row r="116" spans="1:73" s="11" customFormat="1" ht="15.6">
      <c r="A116" s="63"/>
      <c r="B116" s="96" t="s">
        <v>23</v>
      </c>
      <c r="C116" s="111"/>
      <c r="D116" s="26" t="s">
        <v>24</v>
      </c>
      <c r="E116" s="27">
        <f>SUM(E114:E115)</f>
        <v>30</v>
      </c>
      <c r="F116" s="28"/>
      <c r="G116" s="29"/>
      <c r="H116" s="29"/>
      <c r="I116" s="30"/>
      <c r="J116" s="78">
        <f>SUM(J114:J115)</f>
        <v>1299.8999999999999</v>
      </c>
    </row>
    <row r="117" spans="1:73" s="9" customFormat="1" ht="15.6">
      <c r="A117" s="90">
        <v>28</v>
      </c>
      <c r="B117" s="103" t="s">
        <v>32</v>
      </c>
      <c r="C117" s="145" t="s">
        <v>126</v>
      </c>
      <c r="D117" s="90" t="s">
        <v>11</v>
      </c>
      <c r="E117" s="90">
        <v>40</v>
      </c>
      <c r="F117" s="92">
        <v>19</v>
      </c>
      <c r="G117" s="92">
        <v>27</v>
      </c>
      <c r="H117" s="92">
        <v>23</v>
      </c>
      <c r="I117" s="92">
        <f t="shared" ref="I117" si="21">ROUND((F117+G117+H117)/3,2)</f>
        <v>23</v>
      </c>
      <c r="J117" s="94">
        <f>E117*I117</f>
        <v>920</v>
      </c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</row>
    <row r="118" spans="1:73" s="9" customFormat="1" ht="81.599999999999994" customHeight="1">
      <c r="A118" s="115"/>
      <c r="B118" s="109"/>
      <c r="C118" s="146"/>
      <c r="D118" s="91"/>
      <c r="E118" s="91"/>
      <c r="F118" s="93"/>
      <c r="G118" s="93"/>
      <c r="H118" s="93"/>
      <c r="I118" s="93"/>
      <c r="J118" s="95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</row>
    <row r="119" spans="1:73" s="11" customFormat="1" ht="15.6">
      <c r="A119" s="63"/>
      <c r="B119" s="96" t="s">
        <v>23</v>
      </c>
      <c r="C119" s="97"/>
      <c r="D119" s="26" t="s">
        <v>11</v>
      </c>
      <c r="E119" s="27">
        <f>SUM(E117:E118)</f>
        <v>40</v>
      </c>
      <c r="F119" s="28"/>
      <c r="G119" s="29"/>
      <c r="H119" s="29"/>
      <c r="I119" s="30"/>
      <c r="J119" s="78">
        <f>SUM(J117:J118)</f>
        <v>920</v>
      </c>
    </row>
    <row r="120" spans="1:73" s="4" customFormat="1" ht="15.6">
      <c r="A120" s="90">
        <v>29</v>
      </c>
      <c r="B120" s="112" t="s">
        <v>42</v>
      </c>
      <c r="C120" s="113" t="s">
        <v>43</v>
      </c>
      <c r="D120" s="98" t="s">
        <v>25</v>
      </c>
      <c r="E120" s="141">
        <v>30</v>
      </c>
      <c r="F120" s="92">
        <v>39</v>
      </c>
      <c r="G120" s="92">
        <v>24</v>
      </c>
      <c r="H120" s="92">
        <v>30</v>
      </c>
      <c r="I120" s="92">
        <f t="shared" ref="I120" si="22">ROUND((F120+G120+H120)/3,2)</f>
        <v>31</v>
      </c>
      <c r="J120" s="143">
        <f>E120*I120</f>
        <v>930</v>
      </c>
    </row>
    <row r="121" spans="1:73" s="9" customFormat="1" ht="15.6">
      <c r="A121" s="91"/>
      <c r="B121" s="112"/>
      <c r="C121" s="113"/>
      <c r="D121" s="100"/>
      <c r="E121" s="142"/>
      <c r="F121" s="93"/>
      <c r="G121" s="93"/>
      <c r="H121" s="93"/>
      <c r="I121" s="93"/>
      <c r="J121" s="144"/>
      <c r="K121" s="4"/>
      <c r="L121" s="4"/>
      <c r="M121" s="4"/>
      <c r="N121" s="4"/>
      <c r="O121" s="4"/>
      <c r="P121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</row>
    <row r="122" spans="1:73" s="11" customFormat="1" ht="16.5" customHeight="1">
      <c r="A122" s="63"/>
      <c r="B122" s="96" t="s">
        <v>23</v>
      </c>
      <c r="C122" s="114"/>
      <c r="D122" s="26" t="s">
        <v>25</v>
      </c>
      <c r="E122" s="27">
        <f>SUM(E120:E121)</f>
        <v>30</v>
      </c>
      <c r="F122" s="28"/>
      <c r="G122" s="29"/>
      <c r="H122" s="29"/>
      <c r="I122" s="34"/>
      <c r="J122" s="78">
        <f>SUM(J120:J121)</f>
        <v>930</v>
      </c>
    </row>
    <row r="123" spans="1:73" s="4" customFormat="1" ht="33" customHeight="1">
      <c r="A123" s="66">
        <v>30</v>
      </c>
      <c r="B123" s="65" t="s">
        <v>44</v>
      </c>
      <c r="C123" s="35" t="s">
        <v>127</v>
      </c>
      <c r="D123" s="64" t="s">
        <v>11</v>
      </c>
      <c r="E123" s="24">
        <v>20</v>
      </c>
      <c r="F123" s="25">
        <v>9</v>
      </c>
      <c r="G123" s="25">
        <v>6</v>
      </c>
      <c r="H123" s="25">
        <v>10</v>
      </c>
      <c r="I123" s="25">
        <f t="shared" ref="I123" si="23">ROUND((F123+G123+H123)/3,2)</f>
        <v>8.33</v>
      </c>
      <c r="J123" s="79">
        <f>I123*E123</f>
        <v>166.6</v>
      </c>
    </row>
    <row r="124" spans="1:73" s="11" customFormat="1" ht="22.2" customHeight="1">
      <c r="A124" s="65"/>
      <c r="B124" s="96" t="s">
        <v>23</v>
      </c>
      <c r="C124" s="97"/>
      <c r="D124" s="26" t="s">
        <v>25</v>
      </c>
      <c r="E124" s="36">
        <f>E123</f>
        <v>20</v>
      </c>
      <c r="F124" s="37"/>
      <c r="G124" s="37"/>
      <c r="H124" s="37"/>
      <c r="I124" s="34"/>
      <c r="J124" s="80">
        <f>J123</f>
        <v>166.6</v>
      </c>
    </row>
    <row r="125" spans="1:73" s="4" customFormat="1" ht="22.5" customHeight="1">
      <c r="A125" s="101">
        <v>31</v>
      </c>
      <c r="B125" s="103" t="s">
        <v>45</v>
      </c>
      <c r="C125" s="105" t="s">
        <v>101</v>
      </c>
      <c r="D125" s="90" t="s">
        <v>11</v>
      </c>
      <c r="E125" s="90">
        <v>300</v>
      </c>
      <c r="F125" s="92">
        <v>168</v>
      </c>
      <c r="G125" s="92">
        <v>150</v>
      </c>
      <c r="H125" s="92">
        <v>135</v>
      </c>
      <c r="I125" s="92">
        <f t="shared" ref="I125" si="24">ROUND((F125+G125+H125)/3,2)</f>
        <v>151</v>
      </c>
      <c r="J125" s="94">
        <f>I125*E125</f>
        <v>45300</v>
      </c>
    </row>
    <row r="126" spans="1:73" s="4" customFormat="1" ht="126" customHeight="1">
      <c r="A126" s="102"/>
      <c r="B126" s="104"/>
      <c r="C126" s="106"/>
      <c r="D126" s="91"/>
      <c r="E126" s="91"/>
      <c r="F126" s="93"/>
      <c r="G126" s="93"/>
      <c r="H126" s="93"/>
      <c r="I126" s="93"/>
      <c r="J126" s="95"/>
    </row>
    <row r="127" spans="1:73" s="11" customFormat="1" ht="27" customHeight="1">
      <c r="A127" s="65"/>
      <c r="B127" s="96" t="s">
        <v>23</v>
      </c>
      <c r="C127" s="97"/>
      <c r="D127" s="26" t="s">
        <v>25</v>
      </c>
      <c r="E127" s="36">
        <f>E125+E126</f>
        <v>300</v>
      </c>
      <c r="F127" s="37"/>
      <c r="G127" s="37"/>
      <c r="H127" s="37"/>
      <c r="I127" s="34"/>
      <c r="J127" s="80">
        <f>J125+J126</f>
        <v>45300</v>
      </c>
    </row>
    <row r="128" spans="1:73" s="4" customFormat="1" ht="97.2" customHeight="1">
      <c r="A128" s="66">
        <v>32</v>
      </c>
      <c r="B128" s="65" t="s">
        <v>46</v>
      </c>
      <c r="C128" s="38" t="s">
        <v>102</v>
      </c>
      <c r="D128" s="64" t="s">
        <v>25</v>
      </c>
      <c r="E128" s="24">
        <v>50</v>
      </c>
      <c r="F128" s="25">
        <v>175</v>
      </c>
      <c r="G128" s="25">
        <v>104</v>
      </c>
      <c r="H128" s="25">
        <v>80</v>
      </c>
      <c r="I128" s="25">
        <f t="shared" ref="I128" si="25">ROUND((F128+G128+H128)/3,2)</f>
        <v>119.67</v>
      </c>
      <c r="J128" s="79">
        <f>I128*E128</f>
        <v>5983.5</v>
      </c>
    </row>
    <row r="129" spans="1:73" s="11" customFormat="1" ht="15.6">
      <c r="A129" s="65"/>
      <c r="B129" s="96" t="s">
        <v>23</v>
      </c>
      <c r="C129" s="97"/>
      <c r="D129" s="26" t="s">
        <v>25</v>
      </c>
      <c r="E129" s="36">
        <f>E128</f>
        <v>50</v>
      </c>
      <c r="F129" s="37"/>
      <c r="G129" s="37"/>
      <c r="H129" s="37"/>
      <c r="I129" s="34"/>
      <c r="J129" s="80">
        <f>J128</f>
        <v>5983.5</v>
      </c>
    </row>
    <row r="130" spans="1:73" s="4" customFormat="1" ht="15.6">
      <c r="A130" s="101">
        <v>33</v>
      </c>
      <c r="B130" s="103" t="s">
        <v>46</v>
      </c>
      <c r="C130" s="105" t="s">
        <v>103</v>
      </c>
      <c r="D130" s="90" t="s">
        <v>25</v>
      </c>
      <c r="E130" s="90">
        <v>50</v>
      </c>
      <c r="F130" s="92">
        <v>19</v>
      </c>
      <c r="G130" s="92">
        <v>25</v>
      </c>
      <c r="H130" s="92">
        <v>22</v>
      </c>
      <c r="I130" s="92">
        <f t="shared" ref="I130" si="26">ROUND((F130+G130+H130)/3,2)</f>
        <v>22</v>
      </c>
      <c r="J130" s="94">
        <f>I130*E130</f>
        <v>1100</v>
      </c>
    </row>
    <row r="131" spans="1:73" s="4" customFormat="1" ht="33.75" customHeight="1">
      <c r="A131" s="102"/>
      <c r="B131" s="104"/>
      <c r="C131" s="106"/>
      <c r="D131" s="91"/>
      <c r="E131" s="91"/>
      <c r="F131" s="93"/>
      <c r="G131" s="93"/>
      <c r="H131" s="93"/>
      <c r="I131" s="93"/>
      <c r="J131" s="95"/>
    </row>
    <row r="132" spans="1:73" s="11" customFormat="1" ht="15.6">
      <c r="A132" s="65"/>
      <c r="B132" s="96" t="s">
        <v>23</v>
      </c>
      <c r="C132" s="97"/>
      <c r="D132" s="26" t="s">
        <v>25</v>
      </c>
      <c r="E132" s="36">
        <f>E130+E131</f>
        <v>50</v>
      </c>
      <c r="F132" s="37"/>
      <c r="G132" s="37"/>
      <c r="H132" s="37"/>
      <c r="I132" s="34"/>
      <c r="J132" s="80">
        <f>J130+J131</f>
        <v>1100</v>
      </c>
    </row>
    <row r="133" spans="1:73" s="4" customFormat="1" ht="15.6">
      <c r="A133" s="101">
        <v>34</v>
      </c>
      <c r="B133" s="103" t="s">
        <v>47</v>
      </c>
      <c r="C133" s="105" t="s">
        <v>104</v>
      </c>
      <c r="D133" s="90" t="s">
        <v>25</v>
      </c>
      <c r="E133" s="90">
        <v>50</v>
      </c>
      <c r="F133" s="92">
        <v>19</v>
      </c>
      <c r="G133" s="92">
        <v>52</v>
      </c>
      <c r="H133" s="92">
        <v>24</v>
      </c>
      <c r="I133" s="92">
        <f t="shared" ref="I133" si="27">ROUND((F133+G133+H133)/3,2)</f>
        <v>31.67</v>
      </c>
      <c r="J133" s="94">
        <f>I133*E133</f>
        <v>1583.5</v>
      </c>
    </row>
    <row r="134" spans="1:73" s="4" customFormat="1" ht="33.75" customHeight="1">
      <c r="A134" s="102"/>
      <c r="B134" s="104"/>
      <c r="C134" s="106"/>
      <c r="D134" s="91"/>
      <c r="E134" s="91"/>
      <c r="F134" s="93"/>
      <c r="G134" s="93"/>
      <c r="H134" s="93"/>
      <c r="I134" s="93"/>
      <c r="J134" s="95"/>
    </row>
    <row r="135" spans="1:73" s="41" customFormat="1" ht="15.6">
      <c r="A135" s="67"/>
      <c r="B135" s="96" t="s">
        <v>23</v>
      </c>
      <c r="C135" s="97"/>
      <c r="D135" s="36" t="s">
        <v>25</v>
      </c>
      <c r="E135" s="36">
        <f>E133+E134</f>
        <v>50</v>
      </c>
      <c r="F135" s="37"/>
      <c r="G135" s="37"/>
      <c r="H135" s="37"/>
      <c r="I135" s="34"/>
      <c r="J135" s="80">
        <f>J133+J134</f>
        <v>1583.5</v>
      </c>
    </row>
    <row r="136" spans="1:73" s="4" customFormat="1" ht="21" customHeight="1">
      <c r="A136" s="101">
        <v>35</v>
      </c>
      <c r="B136" s="103" t="s">
        <v>48</v>
      </c>
      <c r="C136" s="105" t="s">
        <v>49</v>
      </c>
      <c r="D136" s="90" t="s">
        <v>11</v>
      </c>
      <c r="E136" s="90">
        <v>10</v>
      </c>
      <c r="F136" s="92">
        <v>81</v>
      </c>
      <c r="G136" s="92">
        <v>123</v>
      </c>
      <c r="H136" s="92">
        <v>132</v>
      </c>
      <c r="I136" s="92">
        <f t="shared" ref="I136" si="28">ROUND((F136+G136+H136)/3,2)</f>
        <v>112</v>
      </c>
      <c r="J136" s="94">
        <f>I136*E136</f>
        <v>1120</v>
      </c>
    </row>
    <row r="137" spans="1:73" s="4" customFormat="1" ht="28.5" customHeight="1">
      <c r="A137" s="102"/>
      <c r="B137" s="104"/>
      <c r="C137" s="106"/>
      <c r="D137" s="91"/>
      <c r="E137" s="91"/>
      <c r="F137" s="93"/>
      <c r="G137" s="93"/>
      <c r="H137" s="93"/>
      <c r="I137" s="93"/>
      <c r="J137" s="95"/>
    </row>
    <row r="138" spans="1:73" s="11" customFormat="1" ht="21" customHeight="1">
      <c r="A138" s="65"/>
      <c r="B138" s="96" t="s">
        <v>23</v>
      </c>
      <c r="C138" s="97"/>
      <c r="D138" s="36" t="s">
        <v>25</v>
      </c>
      <c r="E138" s="36">
        <f>E136+E137</f>
        <v>10</v>
      </c>
      <c r="F138" s="37"/>
      <c r="G138" s="37"/>
      <c r="H138" s="37"/>
      <c r="I138" s="37"/>
      <c r="J138" s="81">
        <f>J136+J137</f>
        <v>1120</v>
      </c>
    </row>
    <row r="139" spans="1:73" s="4" customFormat="1" ht="37.799999999999997" customHeight="1">
      <c r="A139" s="66">
        <v>36</v>
      </c>
      <c r="B139" s="67" t="s">
        <v>50</v>
      </c>
      <c r="C139" s="38" t="s">
        <v>51</v>
      </c>
      <c r="D139" s="24" t="s">
        <v>25</v>
      </c>
      <c r="E139" s="24">
        <v>30</v>
      </c>
      <c r="F139" s="25">
        <v>199</v>
      </c>
      <c r="G139" s="25">
        <v>204</v>
      </c>
      <c r="H139" s="25">
        <v>135.6</v>
      </c>
      <c r="I139" s="25">
        <f t="shared" ref="I139" si="29">ROUND((F139+G139+H139)/3,2)</f>
        <v>179.53</v>
      </c>
      <c r="J139" s="79">
        <f>E139*I139</f>
        <v>5385.9</v>
      </c>
    </row>
    <row r="140" spans="1:73" s="11" customFormat="1" ht="21" customHeight="1">
      <c r="A140" s="65"/>
      <c r="B140" s="96" t="s">
        <v>23</v>
      </c>
      <c r="C140" s="97"/>
      <c r="D140" s="36" t="s">
        <v>25</v>
      </c>
      <c r="E140" s="36">
        <f>E139</f>
        <v>30</v>
      </c>
      <c r="F140" s="37"/>
      <c r="G140" s="37"/>
      <c r="H140" s="37"/>
      <c r="I140" s="37"/>
      <c r="J140" s="81">
        <f>J139</f>
        <v>5385.9</v>
      </c>
    </row>
    <row r="141" spans="1:73" s="9" customFormat="1" ht="60.75" customHeight="1">
      <c r="A141" s="101">
        <v>37</v>
      </c>
      <c r="B141" s="103" t="s">
        <v>52</v>
      </c>
      <c r="C141" s="101" t="s">
        <v>105</v>
      </c>
      <c r="D141" s="101" t="s">
        <v>4</v>
      </c>
      <c r="E141" s="90">
        <v>100</v>
      </c>
      <c r="F141" s="92">
        <v>27</v>
      </c>
      <c r="G141" s="92">
        <v>31</v>
      </c>
      <c r="H141" s="92">
        <v>33</v>
      </c>
      <c r="I141" s="92">
        <f t="shared" ref="I141" si="30">ROUND((F141+G141+H141)/3,2)</f>
        <v>30.33</v>
      </c>
      <c r="J141" s="94">
        <f>E141*I141</f>
        <v>3033</v>
      </c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</row>
    <row r="142" spans="1:73" s="9" customFormat="1" ht="16.8" customHeight="1">
      <c r="A142" s="110"/>
      <c r="B142" s="107"/>
      <c r="C142" s="110"/>
      <c r="D142" s="110"/>
      <c r="E142" s="118"/>
      <c r="F142" s="139"/>
      <c r="G142" s="139"/>
      <c r="H142" s="139"/>
      <c r="I142" s="139"/>
      <c r="J142" s="140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</row>
    <row r="143" spans="1:73" s="9" customFormat="1" ht="201.6" hidden="1" customHeight="1">
      <c r="A143" s="109"/>
      <c r="B143" s="109"/>
      <c r="C143" s="109"/>
      <c r="D143" s="102"/>
      <c r="E143" s="91"/>
      <c r="F143" s="93"/>
      <c r="G143" s="93"/>
      <c r="H143" s="93"/>
      <c r="I143" s="93"/>
      <c r="J143" s="95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</row>
    <row r="144" spans="1:73" s="11" customFormat="1" ht="15.6">
      <c r="A144" s="63"/>
      <c r="B144" s="96" t="s">
        <v>23</v>
      </c>
      <c r="C144" s="111"/>
      <c r="D144" s="26" t="s">
        <v>4</v>
      </c>
      <c r="E144" s="27">
        <f>SUM(E141:E143)</f>
        <v>100</v>
      </c>
      <c r="F144" s="28"/>
      <c r="G144" s="29"/>
      <c r="H144" s="29"/>
      <c r="I144" s="30"/>
      <c r="J144" s="78">
        <f>SUM(J141:J143)</f>
        <v>3033</v>
      </c>
    </row>
    <row r="145" spans="1:73" s="9" customFormat="1" ht="15.6">
      <c r="A145" s="101">
        <v>38</v>
      </c>
      <c r="B145" s="103" t="s">
        <v>53</v>
      </c>
      <c r="C145" s="101" t="s">
        <v>106</v>
      </c>
      <c r="D145" s="101" t="s">
        <v>4</v>
      </c>
      <c r="E145" s="90">
        <v>200</v>
      </c>
      <c r="F145" s="92">
        <v>6</v>
      </c>
      <c r="G145" s="92">
        <v>10</v>
      </c>
      <c r="H145" s="92">
        <v>11</v>
      </c>
      <c r="I145" s="92">
        <f t="shared" ref="I145" si="31">ROUND((F145+G145+H145)/3,2)</f>
        <v>9</v>
      </c>
      <c r="J145" s="94">
        <f>E145*I145</f>
        <v>1800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</row>
    <row r="146" spans="1:73" s="9" customFormat="1" ht="15.6">
      <c r="A146" s="108"/>
      <c r="B146" s="108"/>
      <c r="C146" s="108"/>
      <c r="D146" s="110"/>
      <c r="E146" s="118"/>
      <c r="F146" s="139"/>
      <c r="G146" s="139"/>
      <c r="H146" s="139"/>
      <c r="I146" s="139"/>
      <c r="J146" s="140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</row>
    <row r="147" spans="1:73" s="9" customFormat="1" ht="15.6">
      <c r="A147" s="108"/>
      <c r="B147" s="108"/>
      <c r="C147" s="108"/>
      <c r="D147" s="110"/>
      <c r="E147" s="118"/>
      <c r="F147" s="139"/>
      <c r="G147" s="139"/>
      <c r="H147" s="139"/>
      <c r="I147" s="139"/>
      <c r="J147" s="140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</row>
    <row r="148" spans="1:73" s="9" customFormat="1" ht="15.6">
      <c r="A148" s="109"/>
      <c r="B148" s="109"/>
      <c r="C148" s="109"/>
      <c r="D148" s="102"/>
      <c r="E148" s="91"/>
      <c r="F148" s="93"/>
      <c r="G148" s="93"/>
      <c r="H148" s="93"/>
      <c r="I148" s="93"/>
      <c r="J148" s="95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</row>
    <row r="149" spans="1:73" s="11" customFormat="1" ht="15.6">
      <c r="A149" s="63"/>
      <c r="B149" s="96" t="s">
        <v>23</v>
      </c>
      <c r="C149" s="111"/>
      <c r="D149" s="26" t="s">
        <v>4</v>
      </c>
      <c r="E149" s="27">
        <f>SUM(E145:E148)</f>
        <v>200</v>
      </c>
      <c r="F149" s="28"/>
      <c r="G149" s="29"/>
      <c r="H149" s="29"/>
      <c r="I149" s="30"/>
      <c r="J149" s="78">
        <f>SUM(J145:J148)</f>
        <v>1800</v>
      </c>
    </row>
    <row r="150" spans="1:73" s="4" customFormat="1" ht="35.25" customHeight="1">
      <c r="A150" s="98">
        <v>39</v>
      </c>
      <c r="B150" s="103" t="s">
        <v>53</v>
      </c>
      <c r="C150" s="101" t="s">
        <v>107</v>
      </c>
      <c r="D150" s="101" t="s">
        <v>4</v>
      </c>
      <c r="E150" s="90">
        <v>100</v>
      </c>
      <c r="F150" s="92">
        <v>6</v>
      </c>
      <c r="G150" s="92">
        <v>10</v>
      </c>
      <c r="H150" s="92">
        <v>11</v>
      </c>
      <c r="I150" s="92">
        <f t="shared" ref="I150" si="32">ROUND((F150+G150+H150)/3,2)</f>
        <v>9</v>
      </c>
      <c r="J150" s="94">
        <f>E150*I150</f>
        <v>900</v>
      </c>
    </row>
    <row r="151" spans="1:73" s="9" customFormat="1" ht="26.4" customHeight="1">
      <c r="A151" s="100"/>
      <c r="B151" s="104"/>
      <c r="C151" s="102"/>
      <c r="D151" s="102"/>
      <c r="E151" s="91"/>
      <c r="F151" s="93"/>
      <c r="G151" s="93"/>
      <c r="H151" s="93"/>
      <c r="I151" s="93"/>
      <c r="J151" s="95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</row>
    <row r="152" spans="1:73" s="11" customFormat="1" ht="15.6">
      <c r="A152" s="63"/>
      <c r="B152" s="96" t="s">
        <v>23</v>
      </c>
      <c r="C152" s="111"/>
      <c r="D152" s="26" t="s">
        <v>4</v>
      </c>
      <c r="E152" s="27">
        <f>SUM(E150,E151)</f>
        <v>100</v>
      </c>
      <c r="F152" s="28"/>
      <c r="G152" s="29"/>
      <c r="H152" s="29"/>
      <c r="I152" s="30"/>
      <c r="J152" s="78">
        <f>SUM(J150+J151)</f>
        <v>900</v>
      </c>
    </row>
    <row r="153" spans="1:73" s="9" customFormat="1" ht="94.5" customHeight="1">
      <c r="A153" s="101">
        <v>40</v>
      </c>
      <c r="B153" s="112" t="s">
        <v>54</v>
      </c>
      <c r="C153" s="113" t="s">
        <v>55</v>
      </c>
      <c r="D153" s="101" t="s">
        <v>4</v>
      </c>
      <c r="E153" s="90">
        <v>60</v>
      </c>
      <c r="F153" s="92">
        <v>309</v>
      </c>
      <c r="G153" s="92">
        <v>219</v>
      </c>
      <c r="H153" s="92">
        <v>162</v>
      </c>
      <c r="I153" s="92">
        <f t="shared" ref="I153" si="33">ROUND((F153+G153+H153)/3,2)</f>
        <v>230</v>
      </c>
      <c r="J153" s="94">
        <f>E153*I153</f>
        <v>13800</v>
      </c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</row>
    <row r="154" spans="1:73" s="9" customFormat="1" ht="20.25" customHeight="1">
      <c r="A154" s="110"/>
      <c r="B154" s="112"/>
      <c r="C154" s="113"/>
      <c r="D154" s="110"/>
      <c r="E154" s="118"/>
      <c r="F154" s="139"/>
      <c r="G154" s="139"/>
      <c r="H154" s="139"/>
      <c r="I154" s="139"/>
      <c r="J154" s="140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</row>
    <row r="155" spans="1:73" s="9" customFormat="1" ht="10.8" customHeight="1">
      <c r="A155" s="102"/>
      <c r="B155" s="112"/>
      <c r="C155" s="113"/>
      <c r="D155" s="102"/>
      <c r="E155" s="91"/>
      <c r="F155" s="93"/>
      <c r="G155" s="93"/>
      <c r="H155" s="93"/>
      <c r="I155" s="93"/>
      <c r="J155" s="95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</row>
    <row r="156" spans="1:73" s="11" customFormat="1" ht="15.6">
      <c r="A156" s="63"/>
      <c r="B156" s="96" t="s">
        <v>23</v>
      </c>
      <c r="C156" s="111"/>
      <c r="D156" s="26" t="s">
        <v>4</v>
      </c>
      <c r="E156" s="27">
        <f>SUM(E153:E155)</f>
        <v>60</v>
      </c>
      <c r="F156" s="28"/>
      <c r="G156" s="29"/>
      <c r="H156" s="29"/>
      <c r="I156" s="30"/>
      <c r="J156" s="78">
        <f>SUM(J153+J154+J155)</f>
        <v>13800</v>
      </c>
    </row>
    <row r="157" spans="1:73" s="9" customFormat="1" ht="15" customHeight="1">
      <c r="A157" s="101">
        <v>41</v>
      </c>
      <c r="B157" s="103" t="s">
        <v>54</v>
      </c>
      <c r="C157" s="101" t="s">
        <v>56</v>
      </c>
      <c r="D157" s="101" t="s">
        <v>4</v>
      </c>
      <c r="E157" s="90">
        <v>50</v>
      </c>
      <c r="F157" s="92">
        <v>200</v>
      </c>
      <c r="G157" s="92">
        <v>159</v>
      </c>
      <c r="H157" s="92">
        <v>137</v>
      </c>
      <c r="I157" s="92">
        <f t="shared" ref="I157" si="34">ROUND((F157+G157+H157)/3,2)</f>
        <v>165.33</v>
      </c>
      <c r="J157" s="94">
        <f>E157*I157</f>
        <v>8266.5</v>
      </c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</row>
    <row r="158" spans="1:73" s="9" customFormat="1" ht="15.6">
      <c r="A158" s="108"/>
      <c r="B158" s="108"/>
      <c r="C158" s="108"/>
      <c r="D158" s="110"/>
      <c r="E158" s="118"/>
      <c r="F158" s="139"/>
      <c r="G158" s="139"/>
      <c r="H158" s="139"/>
      <c r="I158" s="139"/>
      <c r="J158" s="140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</row>
    <row r="159" spans="1:73" s="9" customFormat="1" ht="15.6">
      <c r="A159" s="108"/>
      <c r="B159" s="108"/>
      <c r="C159" s="108"/>
      <c r="D159" s="110"/>
      <c r="E159" s="118"/>
      <c r="F159" s="139"/>
      <c r="G159" s="139"/>
      <c r="H159" s="139"/>
      <c r="I159" s="139"/>
      <c r="J159" s="140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</row>
    <row r="160" spans="1:73" s="9" customFormat="1" ht="36.6" customHeight="1">
      <c r="A160" s="109"/>
      <c r="B160" s="109"/>
      <c r="C160" s="109"/>
      <c r="D160" s="102"/>
      <c r="E160" s="91"/>
      <c r="F160" s="93"/>
      <c r="G160" s="93"/>
      <c r="H160" s="93"/>
      <c r="I160" s="93"/>
      <c r="J160" s="95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</row>
    <row r="161" spans="1:73" s="11" customFormat="1" ht="15.6">
      <c r="A161" s="63"/>
      <c r="B161" s="96" t="s">
        <v>23</v>
      </c>
      <c r="C161" s="111"/>
      <c r="D161" s="26" t="s">
        <v>4</v>
      </c>
      <c r="E161" s="27">
        <f>SUM(E157:E160)</f>
        <v>50</v>
      </c>
      <c r="F161" s="28"/>
      <c r="G161" s="29"/>
      <c r="H161" s="29"/>
      <c r="I161" s="30"/>
      <c r="J161" s="78">
        <f>SUM(J157:J160)</f>
        <v>8266.5</v>
      </c>
    </row>
    <row r="162" spans="1:73" s="4" customFormat="1" ht="18.75" customHeight="1">
      <c r="A162" s="98">
        <v>42</v>
      </c>
      <c r="B162" s="103" t="s">
        <v>57</v>
      </c>
      <c r="C162" s="101" t="s">
        <v>58</v>
      </c>
      <c r="D162" s="101" t="s">
        <v>4</v>
      </c>
      <c r="E162" s="90">
        <v>30</v>
      </c>
      <c r="F162" s="92">
        <v>94</v>
      </c>
      <c r="G162" s="92">
        <v>134</v>
      </c>
      <c r="H162" s="92">
        <v>130</v>
      </c>
      <c r="I162" s="92">
        <f t="shared" ref="I162" si="35">ROUND((F162+G162+H162)/3,2)</f>
        <v>119.33</v>
      </c>
      <c r="J162" s="94">
        <f>E162*I162</f>
        <v>3579.9</v>
      </c>
    </row>
    <row r="163" spans="1:73" s="9" customFormat="1" ht="25.5" customHeight="1">
      <c r="A163" s="99"/>
      <c r="B163" s="107"/>
      <c r="C163" s="110"/>
      <c r="D163" s="110"/>
      <c r="E163" s="118"/>
      <c r="F163" s="139"/>
      <c r="G163" s="139"/>
      <c r="H163" s="139"/>
      <c r="I163" s="139"/>
      <c r="J163" s="140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  <c r="BP163" s="4"/>
      <c r="BQ163" s="4"/>
      <c r="BR163" s="4"/>
      <c r="BS163" s="4"/>
      <c r="BT163" s="4"/>
      <c r="BU163" s="4"/>
    </row>
    <row r="164" spans="1:73" s="9" customFormat="1" ht="17.25" customHeight="1">
      <c r="A164" s="99"/>
      <c r="B164" s="107"/>
      <c r="C164" s="110"/>
      <c r="D164" s="110"/>
      <c r="E164" s="118"/>
      <c r="F164" s="139"/>
      <c r="G164" s="139"/>
      <c r="H164" s="139"/>
      <c r="I164" s="139"/>
      <c r="J164" s="140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</row>
    <row r="165" spans="1:73" s="9" customFormat="1" ht="79.2" customHeight="1">
      <c r="A165" s="100"/>
      <c r="B165" s="104"/>
      <c r="C165" s="102"/>
      <c r="D165" s="102"/>
      <c r="E165" s="91"/>
      <c r="F165" s="93"/>
      <c r="G165" s="93"/>
      <c r="H165" s="93"/>
      <c r="I165" s="93"/>
      <c r="J165" s="95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</row>
    <row r="166" spans="1:73" s="11" customFormat="1" ht="20.399999999999999" customHeight="1">
      <c r="A166" s="63"/>
      <c r="B166" s="96" t="s">
        <v>23</v>
      </c>
      <c r="C166" s="111"/>
      <c r="D166" s="26" t="s">
        <v>4</v>
      </c>
      <c r="E166" s="27">
        <f>SUM(E162:E165)</f>
        <v>30</v>
      </c>
      <c r="F166" s="28"/>
      <c r="G166" s="29"/>
      <c r="H166" s="29"/>
      <c r="I166" s="30"/>
      <c r="J166" s="78">
        <f>SUM(J162:J165)</f>
        <v>3579.9</v>
      </c>
    </row>
    <row r="167" spans="1:73" s="9" customFormat="1" ht="15.6">
      <c r="A167" s="101">
        <v>43</v>
      </c>
      <c r="B167" s="103" t="s">
        <v>59</v>
      </c>
      <c r="C167" s="101" t="s">
        <v>128</v>
      </c>
      <c r="D167" s="101" t="s">
        <v>24</v>
      </c>
      <c r="E167" s="90">
        <v>70</v>
      </c>
      <c r="F167" s="92">
        <v>14</v>
      </c>
      <c r="G167" s="92">
        <v>14</v>
      </c>
      <c r="H167" s="92">
        <v>29</v>
      </c>
      <c r="I167" s="92">
        <f t="shared" ref="I167" si="36">ROUND((F167+G167+H167)/3,2)</f>
        <v>19</v>
      </c>
      <c r="J167" s="94">
        <f>E167*I167</f>
        <v>1330</v>
      </c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  <c r="BP167" s="4"/>
      <c r="BQ167" s="4"/>
      <c r="BR167" s="4"/>
      <c r="BS167" s="4"/>
      <c r="BT167" s="4"/>
      <c r="BU167" s="4"/>
    </row>
    <row r="168" spans="1:73" s="9" customFormat="1" ht="15.6">
      <c r="A168" s="108"/>
      <c r="B168" s="108"/>
      <c r="C168" s="108"/>
      <c r="D168" s="110"/>
      <c r="E168" s="118"/>
      <c r="F168" s="139"/>
      <c r="G168" s="139"/>
      <c r="H168" s="139"/>
      <c r="I168" s="139"/>
      <c r="J168" s="140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  <c r="BP168" s="4"/>
      <c r="BQ168" s="4"/>
      <c r="BR168" s="4"/>
      <c r="BS168" s="4"/>
      <c r="BT168" s="4"/>
      <c r="BU168" s="4"/>
    </row>
    <row r="169" spans="1:73" s="9" customFormat="1" ht="15.6">
      <c r="A169" s="108"/>
      <c r="B169" s="108"/>
      <c r="C169" s="108"/>
      <c r="D169" s="110"/>
      <c r="E169" s="118"/>
      <c r="F169" s="139"/>
      <c r="G169" s="139"/>
      <c r="H169" s="139"/>
      <c r="I169" s="139"/>
      <c r="J169" s="140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"/>
    </row>
    <row r="170" spans="1:73" s="9" customFormat="1" ht="15.6">
      <c r="A170" s="109"/>
      <c r="B170" s="109"/>
      <c r="C170" s="109"/>
      <c r="D170" s="102"/>
      <c r="E170" s="91"/>
      <c r="F170" s="93"/>
      <c r="G170" s="93"/>
      <c r="H170" s="93"/>
      <c r="I170" s="93"/>
      <c r="J170" s="95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  <c r="BP170" s="4"/>
      <c r="BQ170" s="4"/>
      <c r="BR170" s="4"/>
      <c r="BS170" s="4"/>
      <c r="BT170" s="4"/>
      <c r="BU170" s="4"/>
    </row>
    <row r="171" spans="1:73" s="11" customFormat="1" ht="31.5" customHeight="1">
      <c r="A171" s="63"/>
      <c r="B171" s="96" t="s">
        <v>23</v>
      </c>
      <c r="C171" s="114"/>
      <c r="D171" s="26" t="s">
        <v>24</v>
      </c>
      <c r="E171" s="27">
        <f>SUM(E167:E170)</f>
        <v>70</v>
      </c>
      <c r="F171" s="28"/>
      <c r="G171" s="29"/>
      <c r="H171" s="29"/>
      <c r="I171" s="30"/>
      <c r="J171" s="78">
        <f>SUM(J167:J170)</f>
        <v>1330</v>
      </c>
    </row>
    <row r="172" spans="1:73" s="9" customFormat="1" ht="15.6">
      <c r="A172" s="101">
        <v>44</v>
      </c>
      <c r="B172" s="103" t="s">
        <v>59</v>
      </c>
      <c r="C172" s="101" t="s">
        <v>131</v>
      </c>
      <c r="D172" s="101" t="s">
        <v>24</v>
      </c>
      <c r="E172" s="90">
        <v>50</v>
      </c>
      <c r="F172" s="92">
        <v>119</v>
      </c>
      <c r="G172" s="92">
        <v>115</v>
      </c>
      <c r="H172" s="92">
        <v>121</v>
      </c>
      <c r="I172" s="92">
        <f t="shared" ref="I172" si="37">ROUND((F172+G172+H172)/3,2)</f>
        <v>118.33</v>
      </c>
      <c r="J172" s="94">
        <f>E172*I172</f>
        <v>5916.5</v>
      </c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  <c r="BP172" s="4"/>
      <c r="BQ172" s="4"/>
      <c r="BR172" s="4"/>
      <c r="BS172" s="4"/>
      <c r="BT172" s="4"/>
      <c r="BU172" s="4"/>
    </row>
    <row r="173" spans="1:73" s="9" customFormat="1" ht="15.6">
      <c r="A173" s="108"/>
      <c r="B173" s="108"/>
      <c r="C173" s="108"/>
      <c r="D173" s="110"/>
      <c r="E173" s="118"/>
      <c r="F173" s="139"/>
      <c r="G173" s="139"/>
      <c r="H173" s="139"/>
      <c r="I173" s="139"/>
      <c r="J173" s="140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  <c r="BP173" s="4"/>
      <c r="BQ173" s="4"/>
      <c r="BR173" s="4"/>
      <c r="BS173" s="4"/>
      <c r="BT173" s="4"/>
      <c r="BU173" s="4"/>
    </row>
    <row r="174" spans="1:73" s="9" customFormat="1" ht="15.6">
      <c r="A174" s="108"/>
      <c r="B174" s="108"/>
      <c r="C174" s="108"/>
      <c r="D174" s="110"/>
      <c r="E174" s="118"/>
      <c r="F174" s="139"/>
      <c r="G174" s="139"/>
      <c r="H174" s="139"/>
      <c r="I174" s="139"/>
      <c r="J174" s="140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  <c r="BP174" s="4"/>
      <c r="BQ174" s="4"/>
      <c r="BR174" s="4"/>
      <c r="BS174" s="4"/>
      <c r="BT174" s="4"/>
      <c r="BU174" s="4"/>
    </row>
    <row r="175" spans="1:73" s="9" customFormat="1" ht="52.8" customHeight="1">
      <c r="A175" s="109"/>
      <c r="B175" s="109"/>
      <c r="C175" s="109"/>
      <c r="D175" s="102"/>
      <c r="E175" s="91"/>
      <c r="F175" s="93"/>
      <c r="G175" s="93"/>
      <c r="H175" s="93"/>
      <c r="I175" s="93"/>
      <c r="J175" s="95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  <c r="BP175" s="4"/>
      <c r="BQ175" s="4"/>
      <c r="BR175" s="4"/>
      <c r="BS175" s="4"/>
      <c r="BT175" s="4"/>
      <c r="BU175" s="4"/>
    </row>
    <row r="176" spans="1:73" s="11" customFormat="1" ht="15.6">
      <c r="A176" s="63"/>
      <c r="B176" s="96" t="s">
        <v>23</v>
      </c>
      <c r="C176" s="111"/>
      <c r="D176" s="26" t="s">
        <v>24</v>
      </c>
      <c r="E176" s="27">
        <f>SUM(E172:E175)</f>
        <v>50</v>
      </c>
      <c r="F176" s="28"/>
      <c r="G176" s="29"/>
      <c r="H176" s="29"/>
      <c r="I176" s="30"/>
      <c r="J176" s="78">
        <f>SUM(J172:J175)</f>
        <v>5916.5</v>
      </c>
    </row>
    <row r="177" spans="1:73" s="9" customFormat="1" ht="30.75" customHeight="1">
      <c r="A177" s="101">
        <v>45</v>
      </c>
      <c r="B177" s="103" t="s">
        <v>60</v>
      </c>
      <c r="C177" s="101" t="s">
        <v>61</v>
      </c>
      <c r="D177" s="101" t="s">
        <v>11</v>
      </c>
      <c r="E177" s="90">
        <v>25</v>
      </c>
      <c r="F177" s="92">
        <v>156</v>
      </c>
      <c r="G177" s="92">
        <v>82</v>
      </c>
      <c r="H177" s="92">
        <v>99</v>
      </c>
      <c r="I177" s="92">
        <f t="shared" ref="I177" si="38">ROUND((F177+G177+H177)/3,2)</f>
        <v>112.33</v>
      </c>
      <c r="J177" s="94">
        <f>E177*I177</f>
        <v>2808.25</v>
      </c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  <c r="BP177" s="4"/>
      <c r="BQ177" s="4"/>
      <c r="BR177" s="4"/>
      <c r="BS177" s="4"/>
      <c r="BT177" s="4"/>
      <c r="BU177" s="4"/>
    </row>
    <row r="178" spans="1:73" s="9" customFormat="1" ht="15.6">
      <c r="A178" s="108"/>
      <c r="B178" s="108"/>
      <c r="C178" s="108"/>
      <c r="D178" s="110"/>
      <c r="E178" s="118"/>
      <c r="F178" s="139"/>
      <c r="G178" s="139"/>
      <c r="H178" s="139"/>
      <c r="I178" s="139"/>
      <c r="J178" s="140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</row>
    <row r="179" spans="1:73" s="9" customFormat="1" ht="15.6">
      <c r="A179" s="108"/>
      <c r="B179" s="108"/>
      <c r="C179" s="108"/>
      <c r="D179" s="110"/>
      <c r="E179" s="118"/>
      <c r="F179" s="139"/>
      <c r="G179" s="139"/>
      <c r="H179" s="139"/>
      <c r="I179" s="139"/>
      <c r="J179" s="140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  <c r="BP179" s="4"/>
      <c r="BQ179" s="4"/>
      <c r="BR179" s="4"/>
      <c r="BS179" s="4"/>
      <c r="BT179" s="4"/>
      <c r="BU179" s="4"/>
    </row>
    <row r="180" spans="1:73" s="9" customFormat="1" ht="15.6">
      <c r="A180" s="109"/>
      <c r="B180" s="109"/>
      <c r="C180" s="109"/>
      <c r="D180" s="102"/>
      <c r="E180" s="91"/>
      <c r="F180" s="93"/>
      <c r="G180" s="93"/>
      <c r="H180" s="93"/>
      <c r="I180" s="93"/>
      <c r="J180" s="95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  <c r="BO180" s="4"/>
      <c r="BP180" s="4"/>
      <c r="BQ180" s="4"/>
      <c r="BR180" s="4"/>
      <c r="BS180" s="4"/>
      <c r="BT180" s="4"/>
      <c r="BU180" s="4"/>
    </row>
    <row r="181" spans="1:73" s="11" customFormat="1" ht="15.6">
      <c r="A181" s="63"/>
      <c r="B181" s="96" t="s">
        <v>23</v>
      </c>
      <c r="C181" s="111"/>
      <c r="D181" s="26" t="s">
        <v>11</v>
      </c>
      <c r="E181" s="27">
        <f>SUM(E177:E180)</f>
        <v>25</v>
      </c>
      <c r="F181" s="28"/>
      <c r="G181" s="29"/>
      <c r="H181" s="29"/>
      <c r="I181" s="30"/>
      <c r="J181" s="78">
        <f>SUM(J177+J179+J180)</f>
        <v>2808.25</v>
      </c>
    </row>
    <row r="182" spans="1:73" s="9" customFormat="1" ht="15.6">
      <c r="A182" s="101">
        <v>46</v>
      </c>
      <c r="B182" s="103" t="s">
        <v>62</v>
      </c>
      <c r="C182" s="101" t="s">
        <v>108</v>
      </c>
      <c r="D182" s="101" t="s">
        <v>11</v>
      </c>
      <c r="E182" s="90">
        <v>50</v>
      </c>
      <c r="F182" s="92">
        <v>39</v>
      </c>
      <c r="G182" s="92">
        <v>46</v>
      </c>
      <c r="H182" s="92">
        <v>45</v>
      </c>
      <c r="I182" s="92">
        <f t="shared" ref="I182" si="39">ROUND((F182+G182+H182)/3,2)</f>
        <v>43.33</v>
      </c>
      <c r="J182" s="94">
        <f>E182*I182</f>
        <v>2166.5</v>
      </c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  <c r="BO182" s="4"/>
      <c r="BP182" s="4"/>
      <c r="BQ182" s="4"/>
      <c r="BR182" s="4"/>
      <c r="BS182" s="4"/>
      <c r="BT182" s="4"/>
      <c r="BU182" s="4"/>
    </row>
    <row r="183" spans="1:73" s="9" customFormat="1" ht="15.6">
      <c r="A183" s="110"/>
      <c r="B183" s="107"/>
      <c r="C183" s="110"/>
      <c r="D183" s="110"/>
      <c r="E183" s="118"/>
      <c r="F183" s="139"/>
      <c r="G183" s="139"/>
      <c r="H183" s="139"/>
      <c r="I183" s="139"/>
      <c r="J183" s="140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  <c r="BO183" s="4"/>
      <c r="BP183" s="4"/>
      <c r="BQ183" s="4"/>
      <c r="BR183" s="4"/>
      <c r="BS183" s="4"/>
      <c r="BT183" s="4"/>
      <c r="BU183" s="4"/>
    </row>
    <row r="184" spans="1:73" s="9" customFormat="1" ht="21" customHeight="1">
      <c r="A184" s="102"/>
      <c r="B184" s="104"/>
      <c r="C184" s="102"/>
      <c r="D184" s="102"/>
      <c r="E184" s="91"/>
      <c r="F184" s="93"/>
      <c r="G184" s="93"/>
      <c r="H184" s="93"/>
      <c r="I184" s="93"/>
      <c r="J184" s="95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  <c r="BO184" s="4"/>
      <c r="BP184" s="4"/>
      <c r="BQ184" s="4"/>
      <c r="BR184" s="4"/>
      <c r="BS184" s="4"/>
      <c r="BT184" s="4"/>
      <c r="BU184" s="4"/>
    </row>
    <row r="185" spans="1:73" s="11" customFormat="1" ht="15.6">
      <c r="A185" s="63"/>
      <c r="B185" s="96" t="s">
        <v>23</v>
      </c>
      <c r="C185" s="111"/>
      <c r="D185" s="26" t="s">
        <v>11</v>
      </c>
      <c r="E185" s="27">
        <f>SUM(E182:E184)</f>
        <v>50</v>
      </c>
      <c r="F185" s="28"/>
      <c r="G185" s="29"/>
      <c r="H185" s="29"/>
      <c r="I185" s="30"/>
      <c r="J185" s="78">
        <f>SUM(J182:J184)</f>
        <v>2166.5</v>
      </c>
    </row>
    <row r="186" spans="1:73" s="9" customFormat="1" ht="29.25" customHeight="1">
      <c r="A186" s="101">
        <v>47</v>
      </c>
      <c r="B186" s="103" t="s">
        <v>12</v>
      </c>
      <c r="C186" s="101" t="s">
        <v>109</v>
      </c>
      <c r="D186" s="101" t="s">
        <v>24</v>
      </c>
      <c r="E186" s="90">
        <v>30</v>
      </c>
      <c r="F186" s="92">
        <v>214</v>
      </c>
      <c r="G186" s="92">
        <v>108</v>
      </c>
      <c r="H186" s="92">
        <v>118</v>
      </c>
      <c r="I186" s="92">
        <f>ROUND((F186+G186+H186)/3,2)</f>
        <v>146.66999999999999</v>
      </c>
      <c r="J186" s="94">
        <f>E186*I186</f>
        <v>4400.0999999999995</v>
      </c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  <c r="BO186" s="4"/>
      <c r="BP186" s="4"/>
      <c r="BQ186" s="4"/>
      <c r="BR186" s="4"/>
      <c r="BS186" s="4"/>
      <c r="BT186" s="4"/>
      <c r="BU186" s="4"/>
    </row>
    <row r="187" spans="1:73" s="9" customFormat="1" ht="15.6">
      <c r="A187" s="108"/>
      <c r="B187" s="108"/>
      <c r="C187" s="108"/>
      <c r="D187" s="110"/>
      <c r="E187" s="118"/>
      <c r="F187" s="139"/>
      <c r="G187" s="139"/>
      <c r="H187" s="139"/>
      <c r="I187" s="139"/>
      <c r="J187" s="140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  <c r="BO187" s="4"/>
      <c r="BP187" s="4"/>
      <c r="BQ187" s="4"/>
      <c r="BR187" s="4"/>
      <c r="BS187" s="4"/>
      <c r="BT187" s="4"/>
      <c r="BU187" s="4"/>
    </row>
    <row r="188" spans="1:73" s="9" customFormat="1" ht="15.6">
      <c r="A188" s="109"/>
      <c r="B188" s="109"/>
      <c r="C188" s="109"/>
      <c r="D188" s="102"/>
      <c r="E188" s="91"/>
      <c r="F188" s="93"/>
      <c r="G188" s="93"/>
      <c r="H188" s="93"/>
      <c r="I188" s="93"/>
      <c r="J188" s="95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  <c r="BO188" s="4"/>
      <c r="BP188" s="4"/>
      <c r="BQ188" s="4"/>
      <c r="BR188" s="4"/>
      <c r="BS188" s="4"/>
      <c r="BT188" s="4"/>
      <c r="BU188" s="4"/>
    </row>
    <row r="189" spans="1:73" s="11" customFormat="1" ht="15.6">
      <c r="A189" s="63"/>
      <c r="B189" s="96" t="s">
        <v>23</v>
      </c>
      <c r="C189" s="111"/>
      <c r="D189" s="26" t="s">
        <v>24</v>
      </c>
      <c r="E189" s="27">
        <f>SUM(E186:E188)</f>
        <v>30</v>
      </c>
      <c r="F189" s="28"/>
      <c r="G189" s="29"/>
      <c r="H189" s="29"/>
      <c r="I189" s="30"/>
      <c r="J189" s="78">
        <f>SUM(J186:J188)</f>
        <v>4400.0999999999995</v>
      </c>
    </row>
    <row r="190" spans="1:73" s="9" customFormat="1" ht="29.25" customHeight="1">
      <c r="A190" s="101">
        <v>48</v>
      </c>
      <c r="B190" s="103" t="s">
        <v>63</v>
      </c>
      <c r="C190" s="101" t="s">
        <v>64</v>
      </c>
      <c r="D190" s="101" t="s">
        <v>11</v>
      </c>
      <c r="E190" s="90">
        <v>30</v>
      </c>
      <c r="F190" s="92">
        <v>49</v>
      </c>
      <c r="G190" s="92">
        <v>35</v>
      </c>
      <c r="H190" s="92">
        <v>50</v>
      </c>
      <c r="I190" s="92">
        <f t="shared" ref="I190" si="40">ROUND((F190+G190+H190)/3,2)</f>
        <v>44.67</v>
      </c>
      <c r="J190" s="94">
        <f>E190*I190</f>
        <v>1340.1000000000001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  <c r="BO190" s="4"/>
      <c r="BP190" s="4"/>
      <c r="BQ190" s="4"/>
      <c r="BR190" s="4"/>
      <c r="BS190" s="4"/>
      <c r="BT190" s="4"/>
      <c r="BU190" s="4"/>
    </row>
    <row r="191" spans="1:73" s="9" customFormat="1" ht="15.6">
      <c r="A191" s="108"/>
      <c r="B191" s="108"/>
      <c r="C191" s="108"/>
      <c r="D191" s="110"/>
      <c r="E191" s="118"/>
      <c r="F191" s="139"/>
      <c r="G191" s="139"/>
      <c r="H191" s="139"/>
      <c r="I191" s="139"/>
      <c r="J191" s="140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  <c r="BO191" s="4"/>
      <c r="BP191" s="4"/>
      <c r="BQ191" s="4"/>
      <c r="BR191" s="4"/>
      <c r="BS191" s="4"/>
      <c r="BT191" s="4"/>
      <c r="BU191" s="4"/>
    </row>
    <row r="192" spans="1:73" s="9" customFormat="1" ht="15.6">
      <c r="A192" s="108"/>
      <c r="B192" s="108"/>
      <c r="C192" s="108"/>
      <c r="D192" s="110"/>
      <c r="E192" s="118"/>
      <c r="F192" s="139"/>
      <c r="G192" s="139"/>
      <c r="H192" s="139"/>
      <c r="I192" s="139"/>
      <c r="J192" s="140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  <c r="BO192" s="4"/>
      <c r="BP192" s="4"/>
      <c r="BQ192" s="4"/>
      <c r="BR192" s="4"/>
      <c r="BS192" s="4"/>
      <c r="BT192" s="4"/>
      <c r="BU192" s="4"/>
    </row>
    <row r="193" spans="1:73" s="9" customFormat="1" ht="16.2" customHeight="1">
      <c r="A193" s="109"/>
      <c r="B193" s="109"/>
      <c r="C193" s="109"/>
      <c r="D193" s="102"/>
      <c r="E193" s="91"/>
      <c r="F193" s="93"/>
      <c r="G193" s="93"/>
      <c r="H193" s="93"/>
      <c r="I193" s="93"/>
      <c r="J193" s="95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  <c r="BO193" s="4"/>
      <c r="BP193" s="4"/>
      <c r="BQ193" s="4"/>
      <c r="BR193" s="4"/>
      <c r="BS193" s="4"/>
      <c r="BT193" s="4"/>
      <c r="BU193" s="4"/>
    </row>
    <row r="194" spans="1:73" s="11" customFormat="1" ht="15.6">
      <c r="A194" s="63"/>
      <c r="B194" s="96" t="s">
        <v>23</v>
      </c>
      <c r="C194" s="111"/>
      <c r="D194" s="26" t="s">
        <v>11</v>
      </c>
      <c r="E194" s="27">
        <f>SUM(E190:E193)</f>
        <v>30</v>
      </c>
      <c r="F194" s="28"/>
      <c r="G194" s="29"/>
      <c r="H194" s="29"/>
      <c r="I194" s="30"/>
      <c r="J194" s="78">
        <f>SUM(J190:J193)</f>
        <v>1340.1000000000001</v>
      </c>
    </row>
    <row r="195" spans="1:73" s="9" customFormat="1" ht="15.6">
      <c r="A195" s="101">
        <v>49</v>
      </c>
      <c r="B195" s="103" t="s">
        <v>65</v>
      </c>
      <c r="C195" s="101" t="s">
        <v>66</v>
      </c>
      <c r="D195" s="90" t="s">
        <v>11</v>
      </c>
      <c r="E195" s="90">
        <v>20</v>
      </c>
      <c r="F195" s="92">
        <v>35</v>
      </c>
      <c r="G195" s="92">
        <v>45</v>
      </c>
      <c r="H195" s="92">
        <v>43</v>
      </c>
      <c r="I195" s="92">
        <f>ROUND((F195+G195+H195)/3,2)</f>
        <v>41</v>
      </c>
      <c r="J195" s="94">
        <f>E195*I195</f>
        <v>820</v>
      </c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  <c r="BO195" s="4"/>
      <c r="BP195" s="4"/>
      <c r="BQ195" s="4"/>
      <c r="BR195" s="4"/>
      <c r="BS195" s="4"/>
      <c r="BT195" s="4"/>
      <c r="BU195" s="4"/>
    </row>
    <row r="196" spans="1:73" s="9" customFormat="1" ht="54" customHeight="1">
      <c r="A196" s="109"/>
      <c r="B196" s="109"/>
      <c r="C196" s="109"/>
      <c r="D196" s="91"/>
      <c r="E196" s="91"/>
      <c r="F196" s="93"/>
      <c r="G196" s="93"/>
      <c r="H196" s="93"/>
      <c r="I196" s="93"/>
      <c r="J196" s="95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  <c r="BO196" s="4"/>
      <c r="BP196" s="4"/>
      <c r="BQ196" s="4"/>
      <c r="BR196" s="4"/>
      <c r="BS196" s="4"/>
      <c r="BT196" s="4"/>
      <c r="BU196" s="4"/>
    </row>
    <row r="197" spans="1:73" s="11" customFormat="1" ht="15.6">
      <c r="A197" s="63"/>
      <c r="B197" s="96" t="s">
        <v>23</v>
      </c>
      <c r="C197" s="111"/>
      <c r="D197" s="26" t="s">
        <v>11</v>
      </c>
      <c r="E197" s="27">
        <f>SUM(E195:E196)</f>
        <v>20</v>
      </c>
      <c r="F197" s="28"/>
      <c r="G197" s="29"/>
      <c r="H197" s="29"/>
      <c r="I197" s="30"/>
      <c r="J197" s="78">
        <f>SUM(J195+J196)</f>
        <v>820</v>
      </c>
    </row>
    <row r="198" spans="1:73" s="9" customFormat="1" ht="15.6">
      <c r="A198" s="101">
        <v>50</v>
      </c>
      <c r="B198" s="103" t="s">
        <v>84</v>
      </c>
      <c r="C198" s="101" t="s">
        <v>85</v>
      </c>
      <c r="D198" s="90" t="s">
        <v>11</v>
      </c>
      <c r="E198" s="90">
        <v>20</v>
      </c>
      <c r="F198" s="92">
        <v>35</v>
      </c>
      <c r="G198" s="92">
        <v>30</v>
      </c>
      <c r="H198" s="92">
        <v>33</v>
      </c>
      <c r="I198" s="92">
        <f>ROUND((F198+G198+H198)/3,2)</f>
        <v>32.67</v>
      </c>
      <c r="J198" s="94">
        <f>E198*I198</f>
        <v>653.40000000000009</v>
      </c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  <c r="BO198" s="4"/>
      <c r="BP198" s="4"/>
      <c r="BQ198" s="4"/>
      <c r="BR198" s="4"/>
      <c r="BS198" s="4"/>
      <c r="BT198" s="4"/>
      <c r="BU198" s="4"/>
    </row>
    <row r="199" spans="1:73" s="9" customFormat="1" ht="54" customHeight="1">
      <c r="A199" s="109"/>
      <c r="B199" s="109"/>
      <c r="C199" s="109"/>
      <c r="D199" s="91"/>
      <c r="E199" s="91"/>
      <c r="F199" s="93"/>
      <c r="G199" s="93"/>
      <c r="H199" s="93"/>
      <c r="I199" s="93"/>
      <c r="J199" s="95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  <c r="BO199" s="4"/>
      <c r="BP199" s="4"/>
      <c r="BQ199" s="4"/>
      <c r="BR199" s="4"/>
      <c r="BS199" s="4"/>
      <c r="BT199" s="4"/>
      <c r="BU199" s="4"/>
    </row>
    <row r="200" spans="1:73" s="11" customFormat="1" ht="15.6">
      <c r="A200" s="84"/>
      <c r="B200" s="96" t="s">
        <v>23</v>
      </c>
      <c r="C200" s="111"/>
      <c r="D200" s="26" t="s">
        <v>11</v>
      </c>
      <c r="E200" s="27">
        <f>SUM(E198:E199)</f>
        <v>20</v>
      </c>
      <c r="F200" s="28"/>
      <c r="G200" s="29"/>
      <c r="H200" s="29"/>
      <c r="I200" s="30"/>
      <c r="J200" s="78">
        <f>SUM(J198+J199)</f>
        <v>653.40000000000009</v>
      </c>
    </row>
    <row r="201" spans="1:73" s="9" customFormat="1" ht="15" customHeight="1">
      <c r="A201" s="101">
        <v>51</v>
      </c>
      <c r="B201" s="103" t="s">
        <v>67</v>
      </c>
      <c r="C201" s="101" t="s">
        <v>110</v>
      </c>
      <c r="D201" s="90" t="s">
        <v>11</v>
      </c>
      <c r="E201" s="90">
        <v>60</v>
      </c>
      <c r="F201" s="92">
        <v>48</v>
      </c>
      <c r="G201" s="92">
        <v>102</v>
      </c>
      <c r="H201" s="92">
        <v>90</v>
      </c>
      <c r="I201" s="92">
        <f t="shared" ref="I201" si="41">ROUND((F201+G201+H201)/3,2)</f>
        <v>80</v>
      </c>
      <c r="J201" s="94">
        <f>E201*I201</f>
        <v>4800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  <c r="BO201" s="4"/>
      <c r="BP201" s="4"/>
      <c r="BQ201" s="4"/>
      <c r="BR201" s="4"/>
      <c r="BS201" s="4"/>
      <c r="BT201" s="4"/>
      <c r="BU201" s="4"/>
    </row>
    <row r="202" spans="1:73" s="9" customFormat="1" ht="15.6">
      <c r="A202" s="110"/>
      <c r="B202" s="107"/>
      <c r="C202" s="110"/>
      <c r="D202" s="118"/>
      <c r="E202" s="118"/>
      <c r="F202" s="139"/>
      <c r="G202" s="139"/>
      <c r="H202" s="139"/>
      <c r="I202" s="139"/>
      <c r="J202" s="140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  <c r="BO202" s="4"/>
      <c r="BP202" s="4"/>
      <c r="BQ202" s="4"/>
      <c r="BR202" s="4"/>
      <c r="BS202" s="4"/>
      <c r="BT202" s="4"/>
      <c r="BU202" s="4"/>
    </row>
    <row r="203" spans="1:73" s="9" customFormat="1" ht="38.25" customHeight="1">
      <c r="A203" s="108"/>
      <c r="B203" s="108"/>
      <c r="C203" s="108"/>
      <c r="D203" s="118"/>
      <c r="E203" s="118"/>
      <c r="F203" s="139"/>
      <c r="G203" s="139"/>
      <c r="H203" s="139"/>
      <c r="I203" s="139"/>
      <c r="J203" s="140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  <c r="BO203" s="4"/>
      <c r="BP203" s="4"/>
      <c r="BQ203" s="4"/>
      <c r="BR203" s="4"/>
      <c r="BS203" s="4"/>
      <c r="BT203" s="4"/>
      <c r="BU203" s="4"/>
    </row>
    <row r="204" spans="1:73" s="9" customFormat="1" ht="27" customHeight="1">
      <c r="A204" s="109"/>
      <c r="B204" s="109"/>
      <c r="C204" s="109"/>
      <c r="D204" s="91"/>
      <c r="E204" s="91"/>
      <c r="F204" s="93"/>
      <c r="G204" s="93"/>
      <c r="H204" s="93"/>
      <c r="I204" s="93"/>
      <c r="J204" s="95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  <c r="BO204" s="4"/>
      <c r="BP204" s="4"/>
      <c r="BQ204" s="4"/>
      <c r="BR204" s="4"/>
      <c r="BS204" s="4"/>
      <c r="BT204" s="4"/>
      <c r="BU204" s="4"/>
    </row>
    <row r="205" spans="1:73" s="11" customFormat="1" ht="15.6">
      <c r="A205" s="63"/>
      <c r="B205" s="96" t="s">
        <v>23</v>
      </c>
      <c r="C205" s="111"/>
      <c r="D205" s="26" t="s">
        <v>11</v>
      </c>
      <c r="E205" s="27">
        <f>SUM(E201:E204)</f>
        <v>60</v>
      </c>
      <c r="F205" s="28"/>
      <c r="G205" s="29"/>
      <c r="H205" s="29"/>
      <c r="I205" s="30"/>
      <c r="J205" s="78">
        <f>SUM(J201:J204)</f>
        <v>4800</v>
      </c>
    </row>
    <row r="206" spans="1:73" s="9" customFormat="1" ht="15.6">
      <c r="A206" s="90">
        <v>52</v>
      </c>
      <c r="B206" s="103" t="s">
        <v>67</v>
      </c>
      <c r="C206" s="119" t="s">
        <v>111</v>
      </c>
      <c r="D206" s="90" t="s">
        <v>11</v>
      </c>
      <c r="E206" s="90">
        <v>50</v>
      </c>
      <c r="F206" s="92">
        <v>13</v>
      </c>
      <c r="G206" s="92">
        <v>67</v>
      </c>
      <c r="H206" s="92">
        <v>70</v>
      </c>
      <c r="I206" s="92">
        <f t="shared" ref="I206" si="42">ROUND((F206+G206+H206)/3,2)</f>
        <v>50</v>
      </c>
      <c r="J206" s="94">
        <f>E206*I206</f>
        <v>2500</v>
      </c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  <c r="BO206" s="4"/>
      <c r="BP206" s="4"/>
      <c r="BQ206" s="4"/>
      <c r="BR206" s="4"/>
      <c r="BS206" s="4"/>
      <c r="BT206" s="4"/>
      <c r="BU206" s="4"/>
    </row>
    <row r="207" spans="1:73" s="9" customFormat="1" ht="70.8" customHeight="1">
      <c r="A207" s="118"/>
      <c r="B207" s="107"/>
      <c r="C207" s="120"/>
      <c r="D207" s="91"/>
      <c r="E207" s="91"/>
      <c r="F207" s="93"/>
      <c r="G207" s="93"/>
      <c r="H207" s="93"/>
      <c r="I207" s="93"/>
      <c r="J207" s="95"/>
      <c r="K207" s="4"/>
      <c r="L207" s="4"/>
      <c r="M207" s="6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  <c r="BO207" s="4"/>
      <c r="BP207" s="4"/>
      <c r="BQ207" s="4"/>
      <c r="BR207" s="4"/>
      <c r="BS207" s="4"/>
      <c r="BT207" s="4"/>
      <c r="BU207" s="4"/>
    </row>
    <row r="208" spans="1:73" s="11" customFormat="1" ht="15.6">
      <c r="A208" s="63"/>
      <c r="B208" s="96" t="s">
        <v>23</v>
      </c>
      <c r="C208" s="111"/>
      <c r="D208" s="26" t="s">
        <v>11</v>
      </c>
      <c r="E208" s="27">
        <f>SUM(E206:E207)</f>
        <v>50</v>
      </c>
      <c r="F208" s="28"/>
      <c r="G208" s="29"/>
      <c r="H208" s="29"/>
      <c r="I208" s="30"/>
      <c r="J208" s="78">
        <f>SUM(J206:J207)</f>
        <v>2500</v>
      </c>
    </row>
    <row r="209" spans="1:73" s="4" customFormat="1" ht="15.6">
      <c r="A209" s="90">
        <v>53</v>
      </c>
      <c r="B209" s="112" t="s">
        <v>67</v>
      </c>
      <c r="C209" s="113" t="s">
        <v>112</v>
      </c>
      <c r="D209" s="98" t="s">
        <v>25</v>
      </c>
      <c r="E209" s="141">
        <v>30</v>
      </c>
      <c r="F209" s="92">
        <v>188</v>
      </c>
      <c r="G209" s="92">
        <v>347</v>
      </c>
      <c r="H209" s="92">
        <v>330</v>
      </c>
      <c r="I209" s="92">
        <f t="shared" ref="I209" si="43">ROUND((F209+G209+H209)/3,2)</f>
        <v>288.33</v>
      </c>
      <c r="J209" s="143">
        <f>E209*I209</f>
        <v>8649.9</v>
      </c>
    </row>
    <row r="210" spans="1:73" s="9" customFormat="1" ht="82.2" customHeight="1">
      <c r="A210" s="91"/>
      <c r="B210" s="112"/>
      <c r="C210" s="113"/>
      <c r="D210" s="100"/>
      <c r="E210" s="142"/>
      <c r="F210" s="93"/>
      <c r="G210" s="93"/>
      <c r="H210" s="93"/>
      <c r="I210" s="93"/>
      <c r="J210" s="144"/>
      <c r="K210" s="4"/>
      <c r="L210" s="4"/>
      <c r="M210" s="4"/>
      <c r="N210" s="4"/>
      <c r="O210" s="4"/>
      <c r="P210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  <c r="BO210" s="4"/>
      <c r="BP210" s="4"/>
      <c r="BQ210" s="4"/>
      <c r="BR210" s="4"/>
      <c r="BS210" s="4"/>
      <c r="BT210" s="4"/>
      <c r="BU210" s="4"/>
    </row>
    <row r="211" spans="1:73" s="11" customFormat="1" ht="16.5" customHeight="1">
      <c r="A211" s="63"/>
      <c r="B211" s="96" t="s">
        <v>23</v>
      </c>
      <c r="C211" s="114"/>
      <c r="D211" s="26" t="s">
        <v>25</v>
      </c>
      <c r="E211" s="27">
        <f>SUM(E209:E210)</f>
        <v>30</v>
      </c>
      <c r="F211" s="28"/>
      <c r="G211" s="29"/>
      <c r="H211" s="29"/>
      <c r="I211" s="34"/>
      <c r="J211" s="78">
        <f>SUM(J209:J210)</f>
        <v>8649.9</v>
      </c>
    </row>
    <row r="212" spans="1:73" s="4" customFormat="1" ht="22.5" customHeight="1">
      <c r="A212" s="101">
        <v>54</v>
      </c>
      <c r="B212" s="103" t="s">
        <v>68</v>
      </c>
      <c r="C212" s="147" t="s">
        <v>69</v>
      </c>
      <c r="D212" s="90" t="s">
        <v>15</v>
      </c>
      <c r="E212" s="90">
        <v>30</v>
      </c>
      <c r="F212" s="92">
        <v>117</v>
      </c>
      <c r="G212" s="92">
        <v>251</v>
      </c>
      <c r="H212" s="92">
        <v>217</v>
      </c>
      <c r="I212" s="92">
        <f t="shared" ref="I212" si="44">ROUND((F212+G212+H212)/3,2)</f>
        <v>195</v>
      </c>
      <c r="J212" s="94">
        <f>I212*E212</f>
        <v>5850</v>
      </c>
    </row>
    <row r="213" spans="1:73" s="4" customFormat="1" ht="94.2" customHeight="1">
      <c r="A213" s="102"/>
      <c r="B213" s="104"/>
      <c r="C213" s="148"/>
      <c r="D213" s="91"/>
      <c r="E213" s="91"/>
      <c r="F213" s="93"/>
      <c r="G213" s="93"/>
      <c r="H213" s="93"/>
      <c r="I213" s="93"/>
      <c r="J213" s="95"/>
    </row>
    <row r="214" spans="1:73" s="11" customFormat="1" ht="19.2" customHeight="1">
      <c r="A214" s="65"/>
      <c r="B214" s="96" t="s">
        <v>23</v>
      </c>
      <c r="C214" s="97"/>
      <c r="D214" s="36" t="s">
        <v>15</v>
      </c>
      <c r="E214" s="36">
        <f>E212+E213</f>
        <v>30</v>
      </c>
      <c r="F214" s="37"/>
      <c r="G214" s="37"/>
      <c r="H214" s="37"/>
      <c r="I214" s="34"/>
      <c r="J214" s="80">
        <f>J212+J213</f>
        <v>5850</v>
      </c>
    </row>
    <row r="215" spans="1:73" s="4" customFormat="1" ht="15.6">
      <c r="A215" s="101">
        <v>55</v>
      </c>
      <c r="B215" s="103" t="s">
        <v>70</v>
      </c>
      <c r="C215" s="105" t="s">
        <v>71</v>
      </c>
      <c r="D215" s="90" t="s">
        <v>15</v>
      </c>
      <c r="E215" s="90">
        <v>10</v>
      </c>
      <c r="F215" s="92">
        <v>73</v>
      </c>
      <c r="G215" s="92">
        <v>63</v>
      </c>
      <c r="H215" s="92">
        <v>51</v>
      </c>
      <c r="I215" s="92">
        <f t="shared" ref="I215" si="45">ROUND((F215+G215+H215)/3,2)</f>
        <v>62.33</v>
      </c>
      <c r="J215" s="94">
        <f>I215*E215</f>
        <v>623.29999999999995</v>
      </c>
    </row>
    <row r="216" spans="1:73" s="4" customFormat="1" ht="80.400000000000006" customHeight="1">
      <c r="A216" s="102"/>
      <c r="B216" s="104"/>
      <c r="C216" s="106"/>
      <c r="D216" s="91"/>
      <c r="E216" s="91"/>
      <c r="F216" s="93"/>
      <c r="G216" s="93"/>
      <c r="H216" s="93"/>
      <c r="I216" s="93"/>
      <c r="J216" s="95"/>
    </row>
    <row r="217" spans="1:73" s="11" customFormat="1" ht="15.6">
      <c r="A217" s="65"/>
      <c r="B217" s="96" t="s">
        <v>23</v>
      </c>
      <c r="C217" s="97"/>
      <c r="D217" s="36" t="s">
        <v>15</v>
      </c>
      <c r="E217" s="36">
        <f>E215+E216</f>
        <v>10</v>
      </c>
      <c r="F217" s="37"/>
      <c r="G217" s="37"/>
      <c r="H217" s="37"/>
      <c r="I217" s="34"/>
      <c r="J217" s="80">
        <f>J215+J216</f>
        <v>623.29999999999995</v>
      </c>
    </row>
    <row r="218" spans="1:73" s="4" customFormat="1" ht="21" customHeight="1">
      <c r="A218" s="101">
        <v>56</v>
      </c>
      <c r="B218" s="103" t="s">
        <v>72</v>
      </c>
      <c r="C218" s="105" t="s">
        <v>113</v>
      </c>
      <c r="D218" s="90" t="s">
        <v>11</v>
      </c>
      <c r="E218" s="90">
        <v>40</v>
      </c>
      <c r="F218" s="92">
        <v>122</v>
      </c>
      <c r="G218" s="92">
        <v>160</v>
      </c>
      <c r="H218" s="92">
        <v>150</v>
      </c>
      <c r="I218" s="92">
        <f>ROUND((F218+G218+H218)/3,2)</f>
        <v>144</v>
      </c>
      <c r="J218" s="94">
        <f>I218*E218</f>
        <v>5760</v>
      </c>
    </row>
    <row r="219" spans="1:73" s="4" customFormat="1" ht="28.5" customHeight="1">
      <c r="A219" s="102"/>
      <c r="B219" s="104"/>
      <c r="C219" s="106"/>
      <c r="D219" s="91"/>
      <c r="E219" s="91"/>
      <c r="F219" s="93"/>
      <c r="G219" s="93"/>
      <c r="H219" s="93"/>
      <c r="I219" s="93"/>
      <c r="J219" s="95"/>
    </row>
    <row r="220" spans="1:73" s="11" customFormat="1" ht="21" customHeight="1">
      <c r="A220" s="67"/>
      <c r="B220" s="96" t="s">
        <v>23</v>
      </c>
      <c r="C220" s="97"/>
      <c r="D220" s="36" t="s">
        <v>25</v>
      </c>
      <c r="E220" s="36">
        <f>E218+E219</f>
        <v>40</v>
      </c>
      <c r="F220" s="37"/>
      <c r="G220" s="37"/>
      <c r="H220" s="37"/>
      <c r="I220" s="37"/>
      <c r="J220" s="81">
        <f>J218+J219</f>
        <v>5760</v>
      </c>
    </row>
    <row r="221" spans="1:73" s="4" customFormat="1" ht="67.2" customHeight="1">
      <c r="A221" s="68">
        <v>57</v>
      </c>
      <c r="B221" s="67" t="s">
        <v>74</v>
      </c>
      <c r="C221" s="38" t="s">
        <v>114</v>
      </c>
      <c r="D221" s="69" t="s">
        <v>11</v>
      </c>
      <c r="E221" s="24">
        <v>40</v>
      </c>
      <c r="F221" s="25">
        <v>132</v>
      </c>
      <c r="G221" s="25">
        <v>142</v>
      </c>
      <c r="H221" s="25">
        <v>151</v>
      </c>
      <c r="I221" s="25">
        <f t="shared" ref="I221" si="46">ROUND((F221+G221+H221)/3,2)</f>
        <v>141.66999999999999</v>
      </c>
      <c r="J221" s="79">
        <f>E221*I221</f>
        <v>5666.7999999999993</v>
      </c>
    </row>
    <row r="222" spans="1:73" s="11" customFormat="1" ht="21" customHeight="1">
      <c r="A222" s="67"/>
      <c r="B222" s="96" t="s">
        <v>23</v>
      </c>
      <c r="C222" s="97"/>
      <c r="D222" s="36" t="s">
        <v>25</v>
      </c>
      <c r="E222" s="36">
        <f>E221</f>
        <v>40</v>
      </c>
      <c r="F222" s="37"/>
      <c r="G222" s="37"/>
      <c r="H222" s="37"/>
      <c r="I222" s="37"/>
      <c r="J222" s="81">
        <f>J221</f>
        <v>5666.7999999999993</v>
      </c>
    </row>
    <row r="223" spans="1:73" s="4" customFormat="1" ht="21" customHeight="1">
      <c r="A223" s="101">
        <v>58</v>
      </c>
      <c r="B223" s="103" t="s">
        <v>6</v>
      </c>
      <c r="C223" s="147" t="s">
        <v>130</v>
      </c>
      <c r="D223" s="90" t="s">
        <v>11</v>
      </c>
      <c r="E223" s="90">
        <v>5</v>
      </c>
      <c r="F223" s="92">
        <v>65</v>
      </c>
      <c r="G223" s="92">
        <v>68</v>
      </c>
      <c r="H223" s="92">
        <v>66.209999999999994</v>
      </c>
      <c r="I223" s="92">
        <f t="shared" ref="I223" si="47">ROUND((F223+G223+H223)/3,2)</f>
        <v>66.400000000000006</v>
      </c>
      <c r="J223" s="94">
        <f>I223*E223</f>
        <v>332</v>
      </c>
    </row>
    <row r="224" spans="1:73" s="4" customFormat="1" ht="13.8" customHeight="1">
      <c r="A224" s="102"/>
      <c r="B224" s="104"/>
      <c r="C224" s="148"/>
      <c r="D224" s="91"/>
      <c r="E224" s="91"/>
      <c r="F224" s="93"/>
      <c r="G224" s="93"/>
      <c r="H224" s="93"/>
      <c r="I224" s="93"/>
      <c r="J224" s="95"/>
    </row>
    <row r="225" spans="1:73" s="11" customFormat="1" ht="21" customHeight="1">
      <c r="A225" s="65"/>
      <c r="B225" s="96" t="s">
        <v>23</v>
      </c>
      <c r="C225" s="97"/>
      <c r="D225" s="36" t="s">
        <v>25</v>
      </c>
      <c r="E225" s="36">
        <f>E223+E224</f>
        <v>5</v>
      </c>
      <c r="F225" s="37"/>
      <c r="G225" s="37"/>
      <c r="H225" s="37"/>
      <c r="I225" s="37"/>
      <c r="J225" s="81">
        <f>J223+J224</f>
        <v>332</v>
      </c>
    </row>
    <row r="226" spans="1:73" s="4" customFormat="1" ht="131.4" customHeight="1">
      <c r="A226" s="66">
        <v>59</v>
      </c>
      <c r="B226" s="67" t="s">
        <v>73</v>
      </c>
      <c r="C226" s="38" t="s">
        <v>115</v>
      </c>
      <c r="D226" s="69" t="s">
        <v>11</v>
      </c>
      <c r="E226" s="24">
        <v>40</v>
      </c>
      <c r="F226" s="25">
        <v>22</v>
      </c>
      <c r="G226" s="25">
        <v>16</v>
      </c>
      <c r="H226" s="25">
        <v>20</v>
      </c>
      <c r="I226" s="25">
        <f t="shared" ref="I226" si="48">ROUND((F226+G226+H226)/3,2)</f>
        <v>19.329999999999998</v>
      </c>
      <c r="J226" s="79">
        <f>E226*I226</f>
        <v>773.19999999999993</v>
      </c>
    </row>
    <row r="227" spans="1:73" s="11" customFormat="1" ht="21" customHeight="1">
      <c r="A227" s="65"/>
      <c r="B227" s="96" t="s">
        <v>23</v>
      </c>
      <c r="C227" s="97"/>
      <c r="D227" s="36" t="s">
        <v>25</v>
      </c>
      <c r="E227" s="36">
        <f>E226</f>
        <v>40</v>
      </c>
      <c r="F227" s="37"/>
      <c r="G227" s="37"/>
      <c r="H227" s="37"/>
      <c r="I227" s="37"/>
      <c r="J227" s="81">
        <f>J226</f>
        <v>773.19999999999993</v>
      </c>
    </row>
    <row r="228" spans="1:73" s="5" customFormat="1" ht="15.6">
      <c r="A228" s="39"/>
      <c r="B228" s="62"/>
      <c r="C228" s="62"/>
      <c r="D228" s="62"/>
      <c r="E228" s="62"/>
      <c r="F228" s="62"/>
      <c r="G228" s="62"/>
      <c r="H228" s="62"/>
      <c r="I228" s="40"/>
      <c r="J228" s="82">
        <f>SUM(J11+J16+J19+J23+J28+J33+J35+J40+J45+J50+J55+J58+J63+J66+J69+J72+J74+J77+J82+J87+J92+J96+J100+J105+J108+J113+J116+J119+J122+J124+J127+J129+J132+J135+J138+J140+J144+J149+J152+J156+J161+J166+J171+J176+J181+J185+J189+J194+J197+J200+J205+J208+J211+J214+J217+J220+J222+J225+J227)</f>
        <v>373801.42</v>
      </c>
      <c r="K228" s="11"/>
      <c r="L228" s="83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  <c r="BO228" s="4"/>
      <c r="BP228" s="4"/>
      <c r="BQ228" s="4"/>
      <c r="BR228" s="4"/>
      <c r="BS228" s="4"/>
      <c r="BT228" s="4"/>
      <c r="BU228" s="4"/>
    </row>
    <row r="229" spans="1:73" s="7" customFormat="1" ht="15.75" customHeight="1">
      <c r="A229" s="56" t="s">
        <v>86</v>
      </c>
      <c r="B229" s="41"/>
      <c r="C229" s="41"/>
      <c r="D229" s="41"/>
      <c r="E229" s="41"/>
      <c r="F229" s="41"/>
      <c r="G229" s="41"/>
      <c r="H229" s="41"/>
      <c r="I229" s="41"/>
      <c r="J229" s="41"/>
      <c r="K229" s="57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</row>
    <row r="230" spans="1:73" s="7" customFormat="1" ht="13.8" customHeight="1">
      <c r="A230" s="42"/>
      <c r="B230" s="42"/>
      <c r="C230" s="42"/>
      <c r="D230" s="42"/>
      <c r="E230" s="43"/>
      <c r="F230" s="44"/>
      <c r="G230" s="44"/>
      <c r="H230" s="44"/>
      <c r="I230" s="44"/>
      <c r="J230" s="45"/>
      <c r="K230" s="12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</row>
    <row r="231" spans="1:73" s="72" customFormat="1" ht="15.75" customHeight="1">
      <c r="A231" s="70" t="s">
        <v>18</v>
      </c>
      <c r="B231" s="87" t="s">
        <v>78</v>
      </c>
      <c r="C231" s="88"/>
      <c r="D231" s="71"/>
      <c r="E231" s="71"/>
      <c r="F231" s="71"/>
      <c r="G231" s="71"/>
      <c r="H231" s="71"/>
      <c r="I231" s="71"/>
      <c r="J231" s="71"/>
    </row>
    <row r="232" spans="1:73" s="72" customFormat="1" ht="15.75" customHeight="1">
      <c r="A232" s="70" t="s">
        <v>19</v>
      </c>
      <c r="B232" s="87" t="s">
        <v>80</v>
      </c>
      <c r="C232" s="89"/>
      <c r="D232" s="71"/>
      <c r="E232" s="71"/>
      <c r="F232" s="71"/>
      <c r="G232" s="71"/>
      <c r="H232" s="71"/>
      <c r="I232" s="71"/>
      <c r="J232" s="71"/>
    </row>
    <row r="233" spans="1:73" s="72" customFormat="1">
      <c r="A233" s="73" t="s">
        <v>20</v>
      </c>
      <c r="B233" s="87" t="s">
        <v>79</v>
      </c>
      <c r="C233" s="89"/>
      <c r="D233" s="71"/>
      <c r="E233" s="71"/>
      <c r="F233" s="71"/>
      <c r="G233" s="71"/>
      <c r="H233" s="71"/>
      <c r="I233" s="71"/>
      <c r="J233" s="71"/>
    </row>
    <row r="234" spans="1:73" s="72" customFormat="1">
      <c r="A234" s="74"/>
      <c r="B234" s="75" t="s">
        <v>75</v>
      </c>
      <c r="C234" s="74"/>
      <c r="D234" s="74"/>
      <c r="E234" s="74"/>
      <c r="F234" s="74"/>
      <c r="G234" s="74"/>
      <c r="H234" s="74"/>
      <c r="I234" s="74"/>
      <c r="J234" s="74"/>
    </row>
    <row r="235" spans="1:73" s="72" customFormat="1">
      <c r="A235" s="74"/>
      <c r="B235" s="76" t="s">
        <v>76</v>
      </c>
      <c r="C235" s="75"/>
      <c r="D235" s="75"/>
      <c r="E235" s="74"/>
      <c r="F235" s="74"/>
      <c r="G235" s="74"/>
      <c r="H235" s="74"/>
      <c r="I235" s="74"/>
      <c r="J235" s="74"/>
    </row>
    <row r="236" spans="1:73" s="72" customFormat="1">
      <c r="A236" s="74"/>
      <c r="B236" s="75" t="s">
        <v>77</v>
      </c>
      <c r="C236" s="75"/>
      <c r="D236" s="75"/>
      <c r="E236" s="74"/>
      <c r="F236" s="74"/>
      <c r="G236" s="74"/>
      <c r="H236" s="74"/>
      <c r="I236" s="74"/>
      <c r="J236" s="74"/>
    </row>
    <row r="237" spans="1:73" s="72" customFormat="1">
      <c r="A237" s="74"/>
      <c r="B237" s="75" t="s">
        <v>81</v>
      </c>
      <c r="C237" s="75"/>
      <c r="D237" s="75"/>
      <c r="E237" s="74"/>
      <c r="F237" s="74"/>
      <c r="G237" s="74"/>
      <c r="H237" s="74"/>
      <c r="I237" s="74"/>
      <c r="J237" s="74"/>
    </row>
    <row r="238" spans="1:73">
      <c r="A238" s="48"/>
      <c r="B238" s="46"/>
      <c r="C238" s="46"/>
      <c r="D238" s="48"/>
      <c r="E238" s="48"/>
      <c r="F238" s="48"/>
      <c r="G238" s="47"/>
      <c r="H238" s="48"/>
      <c r="I238" s="48"/>
      <c r="J238" s="48"/>
    </row>
    <row r="239" spans="1:73" ht="15" customHeight="1">
      <c r="A239" s="49"/>
      <c r="B239" s="46"/>
      <c r="C239" s="15"/>
      <c r="D239" s="16"/>
      <c r="E239" s="16"/>
      <c r="F239" s="16"/>
      <c r="G239" s="16"/>
      <c r="H239" s="16"/>
      <c r="I239" s="16"/>
      <c r="J239" s="16"/>
    </row>
    <row r="240" spans="1:73" ht="14.25" customHeight="1">
      <c r="A240" s="49"/>
      <c r="B240" s="46"/>
      <c r="C240" s="15"/>
      <c r="D240" s="16"/>
      <c r="E240" s="16"/>
      <c r="F240" s="16"/>
      <c r="G240" s="16"/>
      <c r="H240" s="16"/>
      <c r="I240" s="16"/>
      <c r="J240" s="16"/>
    </row>
    <row r="241" spans="1:10" ht="13.5" customHeight="1">
      <c r="A241" s="49"/>
      <c r="B241" s="46"/>
      <c r="C241" s="15"/>
      <c r="D241" s="16"/>
      <c r="E241" s="16"/>
      <c r="F241" s="16"/>
      <c r="G241" s="17"/>
      <c r="H241" s="16"/>
      <c r="I241" s="16"/>
      <c r="J241" s="16"/>
    </row>
    <row r="242" spans="1:10" ht="17.25" customHeight="1">
      <c r="A242" s="49"/>
      <c r="B242" s="46"/>
      <c r="C242" s="17"/>
      <c r="D242" s="16"/>
      <c r="E242" s="16"/>
      <c r="F242" s="16"/>
      <c r="G242" s="16"/>
      <c r="H242" s="16"/>
      <c r="I242" s="16"/>
      <c r="J242" s="16"/>
    </row>
    <row r="243" spans="1:10">
      <c r="A243" s="49"/>
      <c r="B243" s="50"/>
      <c r="C243" s="48"/>
      <c r="D243" s="48"/>
      <c r="E243" s="48"/>
      <c r="F243" s="48"/>
      <c r="G243" s="48"/>
      <c r="H243" s="48"/>
      <c r="I243" s="48"/>
      <c r="J243" s="48"/>
    </row>
    <row r="244" spans="1:10" ht="12.75" customHeight="1">
      <c r="A244" s="49"/>
      <c r="B244" s="50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G248" s="48"/>
    </row>
    <row r="492" spans="10:10">
      <c r="J492" s="55"/>
    </row>
  </sheetData>
  <mergeCells count="594">
    <mergeCell ref="D51:D54"/>
    <mergeCell ref="E51:E54"/>
    <mergeCell ref="F51:F54"/>
    <mergeCell ref="G51:G54"/>
    <mergeCell ref="H51:H54"/>
    <mergeCell ref="I51:I54"/>
    <mergeCell ref="J51:J54"/>
    <mergeCell ref="B55:C55"/>
    <mergeCell ref="B217:C217"/>
    <mergeCell ref="G215:G216"/>
    <mergeCell ref="H215:H216"/>
    <mergeCell ref="I215:I216"/>
    <mergeCell ref="J215:J216"/>
    <mergeCell ref="B214:C214"/>
    <mergeCell ref="F209:F210"/>
    <mergeCell ref="G209:G210"/>
    <mergeCell ref="H209:H210"/>
    <mergeCell ref="I206:I207"/>
    <mergeCell ref="J206:J207"/>
    <mergeCell ref="B208:C208"/>
    <mergeCell ref="B205:C205"/>
    <mergeCell ref="J195:J196"/>
    <mergeCell ref="J201:J204"/>
    <mergeCell ref="F198:F199"/>
    <mergeCell ref="A223:A224"/>
    <mergeCell ref="B223:B224"/>
    <mergeCell ref="C223:C224"/>
    <mergeCell ref="D223:D224"/>
    <mergeCell ref="E223:E224"/>
    <mergeCell ref="F223:F224"/>
    <mergeCell ref="G223:G224"/>
    <mergeCell ref="I223:I224"/>
    <mergeCell ref="H218:H219"/>
    <mergeCell ref="H223:H224"/>
    <mergeCell ref="A215:A216"/>
    <mergeCell ref="B215:B216"/>
    <mergeCell ref="C215:C216"/>
    <mergeCell ref="D215:D216"/>
    <mergeCell ref="E215:E216"/>
    <mergeCell ref="F215:F216"/>
    <mergeCell ref="I209:I210"/>
    <mergeCell ref="J209:J210"/>
    <mergeCell ref="B211:C211"/>
    <mergeCell ref="A212:A213"/>
    <mergeCell ref="B212:B213"/>
    <mergeCell ref="C212:C213"/>
    <mergeCell ref="D212:D213"/>
    <mergeCell ref="E212:E213"/>
    <mergeCell ref="F212:F213"/>
    <mergeCell ref="G212:G213"/>
    <mergeCell ref="H212:H213"/>
    <mergeCell ref="I212:I213"/>
    <mergeCell ref="J212:J213"/>
    <mergeCell ref="A209:A210"/>
    <mergeCell ref="B209:B210"/>
    <mergeCell ref="C209:C210"/>
    <mergeCell ref="D209:D210"/>
    <mergeCell ref="E209:E210"/>
    <mergeCell ref="A206:A207"/>
    <mergeCell ref="B206:B207"/>
    <mergeCell ref="C206:C207"/>
    <mergeCell ref="D206:D207"/>
    <mergeCell ref="E206:E207"/>
    <mergeCell ref="F206:F207"/>
    <mergeCell ref="G206:G207"/>
    <mergeCell ref="H206:H207"/>
    <mergeCell ref="I195:I196"/>
    <mergeCell ref="B197:C197"/>
    <mergeCell ref="A201:A204"/>
    <mergeCell ref="B201:B204"/>
    <mergeCell ref="C201:C204"/>
    <mergeCell ref="D201:D204"/>
    <mergeCell ref="E201:E204"/>
    <mergeCell ref="F201:F204"/>
    <mergeCell ref="G201:G204"/>
    <mergeCell ref="H201:H204"/>
    <mergeCell ref="I201:I204"/>
    <mergeCell ref="A198:A199"/>
    <mergeCell ref="B198:B199"/>
    <mergeCell ref="C198:C199"/>
    <mergeCell ref="D198:D199"/>
    <mergeCell ref="E198:E199"/>
    <mergeCell ref="G198:G199"/>
    <mergeCell ref="H198:H199"/>
    <mergeCell ref="I198:I199"/>
    <mergeCell ref="J198:J199"/>
    <mergeCell ref="B200:C200"/>
    <mergeCell ref="B194:C194"/>
    <mergeCell ref="A195:A196"/>
    <mergeCell ref="B195:B196"/>
    <mergeCell ref="C195:C196"/>
    <mergeCell ref="D195:D196"/>
    <mergeCell ref="E195:E196"/>
    <mergeCell ref="F195:F196"/>
    <mergeCell ref="G195:G196"/>
    <mergeCell ref="H195:H196"/>
    <mergeCell ref="I186:I188"/>
    <mergeCell ref="J186:J188"/>
    <mergeCell ref="B189:C189"/>
    <mergeCell ref="A190:A193"/>
    <mergeCell ref="B190:B193"/>
    <mergeCell ref="C190:C193"/>
    <mergeCell ref="D190:D193"/>
    <mergeCell ref="E190:E193"/>
    <mergeCell ref="F190:F193"/>
    <mergeCell ref="G190:G193"/>
    <mergeCell ref="H190:H193"/>
    <mergeCell ref="I190:I193"/>
    <mergeCell ref="J190:J193"/>
    <mergeCell ref="B185:C185"/>
    <mergeCell ref="A186:A188"/>
    <mergeCell ref="B186:B188"/>
    <mergeCell ref="C186:C188"/>
    <mergeCell ref="D186:D188"/>
    <mergeCell ref="E186:E188"/>
    <mergeCell ref="F186:F188"/>
    <mergeCell ref="G186:G188"/>
    <mergeCell ref="H186:H188"/>
    <mergeCell ref="I177:I180"/>
    <mergeCell ref="J177:J180"/>
    <mergeCell ref="B181:C181"/>
    <mergeCell ref="A182:A184"/>
    <mergeCell ref="B182:B184"/>
    <mergeCell ref="C182:C184"/>
    <mergeCell ref="D182:D184"/>
    <mergeCell ref="E182:E184"/>
    <mergeCell ref="F182:F184"/>
    <mergeCell ref="G182:G184"/>
    <mergeCell ref="H182:H184"/>
    <mergeCell ref="I182:I184"/>
    <mergeCell ref="J182:J184"/>
    <mergeCell ref="B176:C176"/>
    <mergeCell ref="A177:A180"/>
    <mergeCell ref="B177:B180"/>
    <mergeCell ref="C177:C180"/>
    <mergeCell ref="D177:D180"/>
    <mergeCell ref="E177:E180"/>
    <mergeCell ref="F177:F180"/>
    <mergeCell ref="G177:G180"/>
    <mergeCell ref="H177:H180"/>
    <mergeCell ref="I167:I170"/>
    <mergeCell ref="J167:J170"/>
    <mergeCell ref="B171:C171"/>
    <mergeCell ref="A172:A175"/>
    <mergeCell ref="B172:B175"/>
    <mergeCell ref="C172:C175"/>
    <mergeCell ref="D172:D175"/>
    <mergeCell ref="E172:E175"/>
    <mergeCell ref="F172:F175"/>
    <mergeCell ref="G172:G175"/>
    <mergeCell ref="H172:H175"/>
    <mergeCell ref="I172:I175"/>
    <mergeCell ref="J172:J175"/>
    <mergeCell ref="B166:C166"/>
    <mergeCell ref="A167:A170"/>
    <mergeCell ref="B167:B170"/>
    <mergeCell ref="C167:C170"/>
    <mergeCell ref="D167:D170"/>
    <mergeCell ref="E167:E170"/>
    <mergeCell ref="F167:F170"/>
    <mergeCell ref="G167:G170"/>
    <mergeCell ref="H167:H170"/>
    <mergeCell ref="B161:C161"/>
    <mergeCell ref="C162:C165"/>
    <mergeCell ref="D162:D165"/>
    <mergeCell ref="E162:E165"/>
    <mergeCell ref="F162:F165"/>
    <mergeCell ref="G162:G165"/>
    <mergeCell ref="H162:H165"/>
    <mergeCell ref="I162:I165"/>
    <mergeCell ref="J162:J165"/>
    <mergeCell ref="I153:I155"/>
    <mergeCell ref="J153:J155"/>
    <mergeCell ref="B156:C156"/>
    <mergeCell ref="A157:A160"/>
    <mergeCell ref="B157:B160"/>
    <mergeCell ref="C157:C160"/>
    <mergeCell ref="D157:D160"/>
    <mergeCell ref="E157:E160"/>
    <mergeCell ref="F157:F160"/>
    <mergeCell ref="G157:G160"/>
    <mergeCell ref="H157:H160"/>
    <mergeCell ref="I157:I160"/>
    <mergeCell ref="J157:J160"/>
    <mergeCell ref="B152:C152"/>
    <mergeCell ref="A153:A155"/>
    <mergeCell ref="B153:B155"/>
    <mergeCell ref="C153:C155"/>
    <mergeCell ref="D153:D155"/>
    <mergeCell ref="E153:E155"/>
    <mergeCell ref="F153:F155"/>
    <mergeCell ref="G153:G155"/>
    <mergeCell ref="H153:H155"/>
    <mergeCell ref="I145:I148"/>
    <mergeCell ref="J145:J148"/>
    <mergeCell ref="B149:C149"/>
    <mergeCell ref="A150:A151"/>
    <mergeCell ref="B150:B151"/>
    <mergeCell ref="C150:C151"/>
    <mergeCell ref="D150:D151"/>
    <mergeCell ref="E150:E151"/>
    <mergeCell ref="F150:F151"/>
    <mergeCell ref="G150:G151"/>
    <mergeCell ref="H150:H151"/>
    <mergeCell ref="I150:I151"/>
    <mergeCell ref="J150:J151"/>
    <mergeCell ref="B144:C144"/>
    <mergeCell ref="A145:A148"/>
    <mergeCell ref="B145:B148"/>
    <mergeCell ref="C145:C148"/>
    <mergeCell ref="D145:D148"/>
    <mergeCell ref="E145:E148"/>
    <mergeCell ref="F145:F148"/>
    <mergeCell ref="G145:G148"/>
    <mergeCell ref="H145:H148"/>
    <mergeCell ref="J136:J137"/>
    <mergeCell ref="B138:C138"/>
    <mergeCell ref="B140:C140"/>
    <mergeCell ref="A141:A143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H136:H137"/>
    <mergeCell ref="B135:C135"/>
    <mergeCell ref="A136:A137"/>
    <mergeCell ref="B136:B137"/>
    <mergeCell ref="C136:C137"/>
    <mergeCell ref="D136:D137"/>
    <mergeCell ref="E136:E137"/>
    <mergeCell ref="F136:F137"/>
    <mergeCell ref="G136:G137"/>
    <mergeCell ref="I136:I137"/>
    <mergeCell ref="H130:H131"/>
    <mergeCell ref="I130:I131"/>
    <mergeCell ref="J130:J131"/>
    <mergeCell ref="B132:C132"/>
    <mergeCell ref="A133:A134"/>
    <mergeCell ref="B133:B134"/>
    <mergeCell ref="C133:C134"/>
    <mergeCell ref="D133:D134"/>
    <mergeCell ref="E133:E134"/>
    <mergeCell ref="F133:F134"/>
    <mergeCell ref="G133:G134"/>
    <mergeCell ref="H133:H134"/>
    <mergeCell ref="I133:I134"/>
    <mergeCell ref="J133:J134"/>
    <mergeCell ref="B127:C127"/>
    <mergeCell ref="B129:C129"/>
    <mergeCell ref="A130:A131"/>
    <mergeCell ref="B130:B131"/>
    <mergeCell ref="C130:C131"/>
    <mergeCell ref="D130:D131"/>
    <mergeCell ref="E130:E131"/>
    <mergeCell ref="F130:F131"/>
    <mergeCell ref="G130:G131"/>
    <mergeCell ref="I120:I121"/>
    <mergeCell ref="J120:J121"/>
    <mergeCell ref="B122:C122"/>
    <mergeCell ref="B124:C124"/>
    <mergeCell ref="A125:A126"/>
    <mergeCell ref="B125:B126"/>
    <mergeCell ref="C125:C126"/>
    <mergeCell ref="D125:D126"/>
    <mergeCell ref="E125:E126"/>
    <mergeCell ref="F125:F126"/>
    <mergeCell ref="G125:G126"/>
    <mergeCell ref="H125:H126"/>
    <mergeCell ref="I125:I126"/>
    <mergeCell ref="J125:J126"/>
    <mergeCell ref="B119:C119"/>
    <mergeCell ref="A120:A121"/>
    <mergeCell ref="B120:B121"/>
    <mergeCell ref="C120:C121"/>
    <mergeCell ref="D120:D121"/>
    <mergeCell ref="E120:E121"/>
    <mergeCell ref="F120:F121"/>
    <mergeCell ref="G120:G121"/>
    <mergeCell ref="H120:H121"/>
    <mergeCell ref="I114:I115"/>
    <mergeCell ref="J114:J115"/>
    <mergeCell ref="B116:C116"/>
    <mergeCell ref="A117:A118"/>
    <mergeCell ref="B117:B118"/>
    <mergeCell ref="C117:C118"/>
    <mergeCell ref="D117:D118"/>
    <mergeCell ref="E117:E118"/>
    <mergeCell ref="F117:F118"/>
    <mergeCell ref="G117:G118"/>
    <mergeCell ref="H117:H118"/>
    <mergeCell ref="I117:I118"/>
    <mergeCell ref="J117:J118"/>
    <mergeCell ref="B113:C113"/>
    <mergeCell ref="A114:A115"/>
    <mergeCell ref="B114:B115"/>
    <mergeCell ref="C114:C115"/>
    <mergeCell ref="D114:D115"/>
    <mergeCell ref="E114:E115"/>
    <mergeCell ref="F114:F115"/>
    <mergeCell ref="G114:G115"/>
    <mergeCell ref="H114:H115"/>
    <mergeCell ref="J106:J107"/>
    <mergeCell ref="B108:C108"/>
    <mergeCell ref="A109:A112"/>
    <mergeCell ref="B109:B112"/>
    <mergeCell ref="C109:C112"/>
    <mergeCell ref="D109:D112"/>
    <mergeCell ref="E109:E112"/>
    <mergeCell ref="F109:F112"/>
    <mergeCell ref="G109:G112"/>
    <mergeCell ref="H109:H112"/>
    <mergeCell ref="I109:I112"/>
    <mergeCell ref="J109:J112"/>
    <mergeCell ref="A106:A107"/>
    <mergeCell ref="B106:B107"/>
    <mergeCell ref="C106:C107"/>
    <mergeCell ref="D106:D107"/>
    <mergeCell ref="E106:E107"/>
    <mergeCell ref="F106:F107"/>
    <mergeCell ref="G106:G107"/>
    <mergeCell ref="H106:H107"/>
    <mergeCell ref="I106:I107"/>
    <mergeCell ref="C101:C104"/>
    <mergeCell ref="D101:D104"/>
    <mergeCell ref="E101:E104"/>
    <mergeCell ref="F101:F104"/>
    <mergeCell ref="G101:G104"/>
    <mergeCell ref="H101:H104"/>
    <mergeCell ref="I101:I104"/>
    <mergeCell ref="J101:J104"/>
    <mergeCell ref="B105:C105"/>
    <mergeCell ref="E93:E95"/>
    <mergeCell ref="F93:F95"/>
    <mergeCell ref="G93:G95"/>
    <mergeCell ref="H93:H95"/>
    <mergeCell ref="I93:I95"/>
    <mergeCell ref="J93:J95"/>
    <mergeCell ref="B96:C96"/>
    <mergeCell ref="A97:A99"/>
    <mergeCell ref="B97:B99"/>
    <mergeCell ref="C97:C99"/>
    <mergeCell ref="D97:D99"/>
    <mergeCell ref="E97:E99"/>
    <mergeCell ref="F97:F99"/>
    <mergeCell ref="G97:G99"/>
    <mergeCell ref="H97:H99"/>
    <mergeCell ref="I97:I99"/>
    <mergeCell ref="J97:J99"/>
    <mergeCell ref="E83:E86"/>
    <mergeCell ref="F83:F86"/>
    <mergeCell ref="G83:G86"/>
    <mergeCell ref="H83:H86"/>
    <mergeCell ref="I83:I86"/>
    <mergeCell ref="J83:J86"/>
    <mergeCell ref="B87:C87"/>
    <mergeCell ref="A88:A91"/>
    <mergeCell ref="B88:B91"/>
    <mergeCell ref="C88:C91"/>
    <mergeCell ref="D88:D91"/>
    <mergeCell ref="E88:E91"/>
    <mergeCell ref="F88:F91"/>
    <mergeCell ref="G88:G91"/>
    <mergeCell ref="H88:H91"/>
    <mergeCell ref="I88:I91"/>
    <mergeCell ref="J88:J91"/>
    <mergeCell ref="I78:I81"/>
    <mergeCell ref="J78:J81"/>
    <mergeCell ref="B82:C82"/>
    <mergeCell ref="A78:A81"/>
    <mergeCell ref="B78:B81"/>
    <mergeCell ref="C78:C81"/>
    <mergeCell ref="D78:D81"/>
    <mergeCell ref="E78:E81"/>
    <mergeCell ref="F78:F81"/>
    <mergeCell ref="G78:G81"/>
    <mergeCell ref="H78:H81"/>
    <mergeCell ref="D70:D71"/>
    <mergeCell ref="E70:E71"/>
    <mergeCell ref="F70:F71"/>
    <mergeCell ref="G70:G71"/>
    <mergeCell ref="H70:H71"/>
    <mergeCell ref="I70:I71"/>
    <mergeCell ref="J70:J71"/>
    <mergeCell ref="E75:E76"/>
    <mergeCell ref="F75:F76"/>
    <mergeCell ref="G75:G76"/>
    <mergeCell ref="H75:H76"/>
    <mergeCell ref="I75:I76"/>
    <mergeCell ref="J75:J76"/>
    <mergeCell ref="D64:D65"/>
    <mergeCell ref="E64:E65"/>
    <mergeCell ref="F64:F65"/>
    <mergeCell ref="G64:G65"/>
    <mergeCell ref="H64:H65"/>
    <mergeCell ref="I64:I65"/>
    <mergeCell ref="J64:J65"/>
    <mergeCell ref="D67:D68"/>
    <mergeCell ref="E67:E68"/>
    <mergeCell ref="F67:F68"/>
    <mergeCell ref="G67:G68"/>
    <mergeCell ref="H67:H68"/>
    <mergeCell ref="I67:I68"/>
    <mergeCell ref="J67:J68"/>
    <mergeCell ref="D56:D57"/>
    <mergeCell ref="E56:E57"/>
    <mergeCell ref="F56:F57"/>
    <mergeCell ref="G56:G57"/>
    <mergeCell ref="H56:H57"/>
    <mergeCell ref="I56:I57"/>
    <mergeCell ref="J56:J57"/>
    <mergeCell ref="D59:D62"/>
    <mergeCell ref="E59:E62"/>
    <mergeCell ref="F59:F62"/>
    <mergeCell ref="G59:G62"/>
    <mergeCell ref="H59:H62"/>
    <mergeCell ref="I59:I62"/>
    <mergeCell ref="J59:J62"/>
    <mergeCell ref="D46:D49"/>
    <mergeCell ref="E46:E49"/>
    <mergeCell ref="F46:F49"/>
    <mergeCell ref="G46:G49"/>
    <mergeCell ref="H46:H49"/>
    <mergeCell ref="I46:I49"/>
    <mergeCell ref="J46:J49"/>
    <mergeCell ref="D36:D39"/>
    <mergeCell ref="E36:E39"/>
    <mergeCell ref="F36:F39"/>
    <mergeCell ref="G36:G39"/>
    <mergeCell ref="H36:H39"/>
    <mergeCell ref="I36:I39"/>
    <mergeCell ref="J36:J39"/>
    <mergeCell ref="D41:D44"/>
    <mergeCell ref="E41:E44"/>
    <mergeCell ref="F41:F44"/>
    <mergeCell ref="G41:G44"/>
    <mergeCell ref="H41:H44"/>
    <mergeCell ref="I41:I44"/>
    <mergeCell ref="J41:J44"/>
    <mergeCell ref="D24:D27"/>
    <mergeCell ref="E24:E27"/>
    <mergeCell ref="F24:F27"/>
    <mergeCell ref="G24:G27"/>
    <mergeCell ref="H24:H27"/>
    <mergeCell ref="I24:I27"/>
    <mergeCell ref="J24:J27"/>
    <mergeCell ref="D29:D32"/>
    <mergeCell ref="E29:E32"/>
    <mergeCell ref="F29:F32"/>
    <mergeCell ref="G29:G32"/>
    <mergeCell ref="H29:H32"/>
    <mergeCell ref="I29:I32"/>
    <mergeCell ref="J29:J32"/>
    <mergeCell ref="D17:D18"/>
    <mergeCell ref="E17:E18"/>
    <mergeCell ref="F17:F18"/>
    <mergeCell ref="G17:G18"/>
    <mergeCell ref="H17:H18"/>
    <mergeCell ref="I17:I18"/>
    <mergeCell ref="J17:J18"/>
    <mergeCell ref="D20:D22"/>
    <mergeCell ref="E20:E22"/>
    <mergeCell ref="F20:F22"/>
    <mergeCell ref="G20:G22"/>
    <mergeCell ref="H20:H22"/>
    <mergeCell ref="I20:I22"/>
    <mergeCell ref="J20:J22"/>
    <mergeCell ref="A8:A10"/>
    <mergeCell ref="B8:B10"/>
    <mergeCell ref="C8:C10"/>
    <mergeCell ref="B11:C11"/>
    <mergeCell ref="A12:A15"/>
    <mergeCell ref="B12:B15"/>
    <mergeCell ref="C12:C15"/>
    <mergeCell ref="I5:I6"/>
    <mergeCell ref="J5:J6"/>
    <mergeCell ref="B7:C7"/>
    <mergeCell ref="D8:D10"/>
    <mergeCell ref="E8:E10"/>
    <mergeCell ref="F8:F10"/>
    <mergeCell ref="G8:G10"/>
    <mergeCell ref="H8:H10"/>
    <mergeCell ref="I8:I10"/>
    <mergeCell ref="J8:J10"/>
    <mergeCell ref="D12:D15"/>
    <mergeCell ref="E12:E15"/>
    <mergeCell ref="F12:F15"/>
    <mergeCell ref="G12:G15"/>
    <mergeCell ref="H12:H15"/>
    <mergeCell ref="I12:I15"/>
    <mergeCell ref="J12:J15"/>
    <mergeCell ref="A1:J2"/>
    <mergeCell ref="A3:K3"/>
    <mergeCell ref="A4:I4"/>
    <mergeCell ref="A5:A6"/>
    <mergeCell ref="B5:B6"/>
    <mergeCell ref="C5:C6"/>
    <mergeCell ref="D5:D6"/>
    <mergeCell ref="E5:E6"/>
    <mergeCell ref="F5:H5"/>
    <mergeCell ref="A17:A18"/>
    <mergeCell ref="B17:B18"/>
    <mergeCell ref="C17:C18"/>
    <mergeCell ref="B19:C19"/>
    <mergeCell ref="B16:C16"/>
    <mergeCell ref="A29:A30"/>
    <mergeCell ref="C29:C32"/>
    <mergeCell ref="B33:C33"/>
    <mergeCell ref="B35:C35"/>
    <mergeCell ref="B28:C28"/>
    <mergeCell ref="A24:A27"/>
    <mergeCell ref="B24:B27"/>
    <mergeCell ref="C24:C27"/>
    <mergeCell ref="A20:A22"/>
    <mergeCell ref="B20:B22"/>
    <mergeCell ref="C20:C22"/>
    <mergeCell ref="B23:C23"/>
    <mergeCell ref="B29:B32"/>
    <mergeCell ref="A41:A44"/>
    <mergeCell ref="B41:B44"/>
    <mergeCell ref="C41:C44"/>
    <mergeCell ref="B45:C45"/>
    <mergeCell ref="A36:A39"/>
    <mergeCell ref="B36:B39"/>
    <mergeCell ref="C36:C39"/>
    <mergeCell ref="B40:C40"/>
    <mergeCell ref="A59:A62"/>
    <mergeCell ref="B59:B62"/>
    <mergeCell ref="C59:C62"/>
    <mergeCell ref="B63:C63"/>
    <mergeCell ref="A56:A57"/>
    <mergeCell ref="B56:B57"/>
    <mergeCell ref="C56:C57"/>
    <mergeCell ref="B58:C58"/>
    <mergeCell ref="A46:A49"/>
    <mergeCell ref="B46:B49"/>
    <mergeCell ref="C46:C49"/>
    <mergeCell ref="B50:C50"/>
    <mergeCell ref="A51:A54"/>
    <mergeCell ref="B51:B54"/>
    <mergeCell ref="C51:C54"/>
    <mergeCell ref="A70:A71"/>
    <mergeCell ref="B70:B71"/>
    <mergeCell ref="C70:C71"/>
    <mergeCell ref="B72:C72"/>
    <mergeCell ref="B69:C69"/>
    <mergeCell ref="A67:A68"/>
    <mergeCell ref="B67:B68"/>
    <mergeCell ref="C67:C68"/>
    <mergeCell ref="A64:A65"/>
    <mergeCell ref="B64:B65"/>
    <mergeCell ref="C64:C65"/>
    <mergeCell ref="B66:C66"/>
    <mergeCell ref="A162:A165"/>
    <mergeCell ref="B74:C74"/>
    <mergeCell ref="A75:A76"/>
    <mergeCell ref="B75:B76"/>
    <mergeCell ref="C75:C76"/>
    <mergeCell ref="D75:D76"/>
    <mergeCell ref="B77:C77"/>
    <mergeCell ref="B162:B165"/>
    <mergeCell ref="A218:A219"/>
    <mergeCell ref="B218:B219"/>
    <mergeCell ref="C218:C219"/>
    <mergeCell ref="D218:D219"/>
    <mergeCell ref="A83:A86"/>
    <mergeCell ref="B83:B86"/>
    <mergeCell ref="C83:C86"/>
    <mergeCell ref="D83:D86"/>
    <mergeCell ref="B92:C92"/>
    <mergeCell ref="A93:A95"/>
    <mergeCell ref="B93:B95"/>
    <mergeCell ref="C93:C95"/>
    <mergeCell ref="D93:D95"/>
    <mergeCell ref="B100:C100"/>
    <mergeCell ref="A101:A104"/>
    <mergeCell ref="B101:B104"/>
    <mergeCell ref="B231:C231"/>
    <mergeCell ref="B232:C232"/>
    <mergeCell ref="B233:C233"/>
    <mergeCell ref="E218:E219"/>
    <mergeCell ref="F218:F219"/>
    <mergeCell ref="G218:G219"/>
    <mergeCell ref="I218:I219"/>
    <mergeCell ref="J218:J219"/>
    <mergeCell ref="B220:C220"/>
    <mergeCell ref="B222:C222"/>
    <mergeCell ref="J223:J224"/>
    <mergeCell ref="B225:C225"/>
    <mergeCell ref="B227:C227"/>
  </mergeCells>
  <pageMargins left="0.23622047244094491" right="0.23622047244094491" top="0.74803149606299213" bottom="0.74803149606299213" header="0.31496062992125984" footer="0.31496062992125984"/>
  <pageSetup paperSize="9" scale="5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 нмцк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pk-klad</cp:lastModifiedBy>
  <cp:lastPrinted>2018-06-18T13:22:51Z</cp:lastPrinted>
  <dcterms:created xsi:type="dcterms:W3CDTF">2016-01-21T04:36:45Z</dcterms:created>
  <dcterms:modified xsi:type="dcterms:W3CDTF">2018-06-18T13:23:13Z</dcterms:modified>
</cp:coreProperties>
</file>