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21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K14" i="1" l="1"/>
  <c r="K15" i="1"/>
  <c r="K16" i="1"/>
  <c r="K17" i="1"/>
  <c r="K18" i="1"/>
  <c r="K19" i="1"/>
  <c r="K20" i="1"/>
  <c r="K21" i="1"/>
  <c r="K13" i="1"/>
  <c r="J14" i="1"/>
  <c r="J15" i="1"/>
  <c r="J16" i="1"/>
  <c r="J17" i="1"/>
  <c r="J18" i="1"/>
  <c r="J20" i="1"/>
  <c r="J21" i="1"/>
  <c r="J13" i="1"/>
  <c r="I14" i="1"/>
  <c r="I15" i="1"/>
  <c r="I16" i="1"/>
  <c r="I17" i="1"/>
  <c r="I18" i="1"/>
  <c r="I20" i="1"/>
  <c r="I21" i="1"/>
  <c r="I13" i="1"/>
  <c r="K22" i="1" l="1"/>
  <c r="J19" i="1"/>
  <c r="I19" i="1"/>
</calcChain>
</file>

<file path=xl/sharedStrings.xml><?xml version="1.0" encoding="utf-8"?>
<sst xmlns="http://schemas.openxmlformats.org/spreadsheetml/2006/main" count="56" uniqueCount="48">
  <si>
    <t>Обоснование начальной  (максимальной) цены контракта  .</t>
  </si>
  <si>
    <t>Основные характеристики объекта закупки</t>
  </si>
  <si>
    <t>Используемый метод определения НМЦК с обоснованием</t>
  </si>
  <si>
    <t>Расчёт НМЦК</t>
  </si>
  <si>
    <t>Расчёт НМЦК в Приложении к Обоснованию начальной (максимальной ) цены контракта.</t>
  </si>
  <si>
    <t>№ п\п</t>
  </si>
  <si>
    <t>Наименование оборудования</t>
  </si>
  <si>
    <t>Кол-во</t>
  </si>
  <si>
    <t>Единичные цены (тарифы), руб.</t>
  </si>
  <si>
    <t>Коэффициент вариации,  %</t>
  </si>
  <si>
    <t>НМЦК</t>
  </si>
  <si>
    <t>Средняя стоимость</t>
  </si>
  <si>
    <t>шт</t>
  </si>
  <si>
    <r>
      <t xml:space="preserve">Начальная (максимальная) цена контракта: </t>
    </r>
    <r>
      <rPr>
        <sz val="9"/>
        <rFont val="Arial"/>
        <family val="2"/>
        <charset val="204"/>
      </rPr>
      <t xml:space="preserve">Включает в себя все расходы в том числе: все подлежащие уплате налоги, сборы и другие обязательные  </t>
    </r>
  </si>
  <si>
    <t xml:space="preserve">платежи, расходы на товар, упаковку, маркировку, страхование, сертификацию,транспортные расходы по доставке товара до места назначения, затраты по </t>
  </si>
  <si>
    <t>хранению товара, стоимость погрузочно-разгрузочных работ, установки товара на объекте, пусконаладка, обучение, вывоз мусора и другое.</t>
  </si>
  <si>
    <r>
      <t>Гарантия качества:</t>
    </r>
    <r>
      <rPr>
        <sz val="9"/>
        <rFont val="Arial"/>
        <family val="2"/>
        <charset val="204"/>
      </rPr>
      <t xml:space="preserve"> Гарантийный срок 36 календарных месяцев с момента подписания Акта приема-передачи смонтированного оборудования (товара).</t>
    </r>
  </si>
  <si>
    <r>
      <t xml:space="preserve">Требования к безопасности: </t>
    </r>
    <r>
      <rPr>
        <sz val="9"/>
        <rFont val="Arial"/>
        <family val="2"/>
        <charset val="204"/>
      </rPr>
      <t>Соответствие ГОСТ, СанПин, наличие сертификатов соответствия, гигиенических, пожарных сертификатов, санитарно-</t>
    </r>
  </si>
  <si>
    <t>эпидемиологических заключений на безопасность используемых материалов, лицензированное программное обеспечение.</t>
  </si>
  <si>
    <r>
      <t>Требования к упаковке:</t>
    </r>
    <r>
      <rPr>
        <u/>
        <sz val="9"/>
        <rFont val="Arial"/>
        <family val="2"/>
        <charset val="204"/>
      </rPr>
      <t xml:space="preserve"> Соответствие ГОСТ.                                                                                                                                                                                    </t>
    </r>
  </si>
  <si>
    <r>
      <t xml:space="preserve">Иные показатели: </t>
    </r>
    <r>
      <rPr>
        <sz val="9"/>
        <rFont val="Arial"/>
        <family val="2"/>
        <charset val="204"/>
      </rPr>
      <t xml:space="preserve">Товар (мебель, оборудование, инвентарь) должен поставляться в упаковке производителя и передаваться  в виде, обеспечивающем  </t>
    </r>
  </si>
  <si>
    <t xml:space="preserve">возможность его тестирования, проверке работоспособности и взаимодействия компонентов поставки, не допускается предложение товара (мебели, </t>
  </si>
  <si>
    <t xml:space="preserve">оборудования, инвентаря) бывшего в употреблении или восстановленного, то есть (second life) должны быть новыми, ранее не использованными, </t>
  </si>
  <si>
    <t>свободными от любых притязаний третьих лиц, не находиться под запретом (арестом), в залоге, не быть обремененными каким-либо иным образом.</t>
  </si>
  <si>
    <t>Комплектация объекта</t>
  </si>
  <si>
    <t xml:space="preserve">Дата поставки НМЦК: </t>
  </si>
  <si>
    <t>Среднее квадратичное отклонение</t>
  </si>
  <si>
    <t>Ед.изм.</t>
  </si>
  <si>
    <t>Широкополосный кластер звуковой частоты</t>
  </si>
  <si>
    <t>Низкочастотный кластер</t>
  </si>
  <si>
    <t>Подставка для акустической системы</t>
  </si>
  <si>
    <t>Соединительный модуль</t>
  </si>
  <si>
    <t>Сигнальный балансный кабель</t>
  </si>
  <si>
    <t>Балансный соединительный кабель</t>
  </si>
  <si>
    <t>Кабель сигнальный с разъемами</t>
  </si>
  <si>
    <t>Радиосистема универсального применения</t>
  </si>
  <si>
    <t>Электронное музыкальное устройство</t>
  </si>
  <si>
    <t>Расчёт начальной (максимальной ) цены договора выполнен согласно п. 3 ст 22 гл. 2 Федерального закона от 05.04.2013г. № 44-ФЗ " О контрактной системе в сфере закупок товаров, работ, услуг для обеспечения государственных и муниципальных нужд " и п.3.2.,3.7.,4.1. ,п. 3.21. Приказа Министерства экономического развития РФ от 02.10.2013 №567 методом сопоставимых рыночных цен.</t>
  </si>
  <si>
    <t>Таблица расчёта цены методом сопоставимых рыночных цен (анализ рынка) на поставку оборудования на объект  МБУ ДОД «Детская школа искусств города Югорска» (Поставка электроакустического оборудования)</t>
  </si>
  <si>
    <t>Руб.</t>
  </si>
  <si>
    <t>Директор Муниципального бюджетного учреждения дополнительного образования детей "Детская школа искусств города Югорска"</t>
  </si>
  <si>
    <t>О.А. Гоголева</t>
  </si>
  <si>
    <t>ия товарной накладной</t>
  </si>
  <si>
    <t>на поставку товара</t>
  </si>
  <si>
    <t xml:space="preserve"> и передоваться в виде, обеспечивающем </t>
  </si>
  <si>
    <r>
      <rPr>
        <b/>
        <sz val="9"/>
        <rFont val="Times New Roman"/>
        <family val="1"/>
        <charset val="204"/>
      </rPr>
      <t>показатели</t>
    </r>
    <r>
      <rPr>
        <sz val="9"/>
        <rFont val="Times New Roman"/>
        <family val="1"/>
        <charset val="1"/>
      </rPr>
      <t>: товар должен поставляться в упаковке производителя</t>
    </r>
  </si>
  <si>
    <t>тор МБУ ДОД "Детская школа искусств"</t>
  </si>
  <si>
    <t>Обоснование начальной (максимальной) цены контракта на поставку электроакустического оборудования на объект: МБУ ДОД «Детская школа искусств» Поставка электроакустического  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</si>
</sst>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1"/>
    </font>
    <font>
      <sz val="9"/>
      <name val="Arial"/>
      <family val="2"/>
      <charset val="204"/>
    </font>
    <font>
      <i/>
      <sz val="9"/>
      <name val="Times New Roman"/>
      <family val="1"/>
      <charset val="1"/>
    </font>
    <font>
      <b/>
      <u/>
      <sz val="9"/>
      <name val="Times New Roman"/>
      <family val="1"/>
      <charset val="1"/>
    </font>
    <font>
      <u/>
      <sz val="9"/>
      <name val="Arial"/>
      <family val="2"/>
      <charset val="204"/>
    </font>
    <font>
      <u/>
      <sz val="9"/>
      <name val="Times New Roman"/>
      <family val="1"/>
      <charset val="1"/>
    </font>
    <font>
      <sz val="10"/>
      <name val="Arial"/>
      <family val="2"/>
      <charset val="204"/>
    </font>
    <font>
      <sz val="9"/>
      <name val="Arial Cyr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Border="1" applyAlignment="1">
      <alignment horizontal="left" vertical="top" wrapText="1"/>
    </xf>
    <xf numFmtId="0" fontId="0" fillId="0" borderId="0" xfId="0" applyFill="1"/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right" vertical="top"/>
    </xf>
    <xf numFmtId="0" fontId="5" fillId="0" borderId="0" xfId="0" applyFont="1"/>
    <xf numFmtId="0" fontId="6" fillId="0" borderId="0" xfId="0" applyFont="1"/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1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1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0" fontId="13" fillId="0" borderId="0" xfId="0" applyFont="1"/>
    <xf numFmtId="1" fontId="0" fillId="0" borderId="6" xfId="0" applyNumberFormat="1" applyBorder="1" applyAlignment="1">
      <alignment horizontal="center" vertical="top"/>
    </xf>
    <xf numFmtId="1" fontId="0" fillId="0" borderId="7" xfId="0" applyNumberForma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2" fontId="0" fillId="0" borderId="7" xfId="0" applyNumberFormat="1" applyBorder="1" applyAlignment="1">
      <alignment horizontal="right" vertical="top"/>
    </xf>
    <xf numFmtId="2" fontId="0" fillId="0" borderId="0" xfId="0" applyNumberFormat="1"/>
    <xf numFmtId="0" fontId="3" fillId="0" borderId="8" xfId="0" applyNumberFormat="1" applyFont="1" applyFill="1" applyBorder="1" applyAlignment="1">
      <alignment horizontal="right" vertical="top"/>
    </xf>
    <xf numFmtId="0" fontId="14" fillId="0" borderId="8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4" fontId="0" fillId="0" borderId="0" xfId="0" applyNumberFormat="1"/>
    <xf numFmtId="4" fontId="0" fillId="0" borderId="7" xfId="0" applyNumberFormat="1" applyBorder="1" applyAlignment="1">
      <alignment horizontal="right" vertical="top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workbookViewId="0">
      <selection activeCell="A3" sqref="A3:B3"/>
    </sheetView>
  </sheetViews>
  <sheetFormatPr defaultRowHeight="14.4" x14ac:dyDescent="0.3"/>
  <cols>
    <col min="1" max="1" width="5.44140625" customWidth="1"/>
    <col min="2" max="2" width="40" customWidth="1"/>
    <col min="3" max="3" width="6.44140625" customWidth="1"/>
    <col min="4" max="4" width="4.88671875" customWidth="1"/>
    <col min="5" max="5" width="8.88671875" customWidth="1"/>
    <col min="6" max="6" width="9.6640625" customWidth="1"/>
    <col min="7" max="7" width="8.77734375" customWidth="1"/>
    <col min="8" max="8" width="8.6640625" customWidth="1"/>
    <col min="9" max="9" width="11.6640625" customWidth="1"/>
    <col min="10" max="10" width="8.77734375" customWidth="1"/>
    <col min="11" max="11" width="8.88671875" customWidth="1"/>
    <col min="13" max="13" width="11.5546875" bestFit="1" customWidth="1"/>
  </cols>
  <sheetData>
    <row r="1" spans="1:16" ht="15.6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6" ht="26.25" customHeight="1" x14ac:dyDescent="0.3">
      <c r="A2" s="34" t="s">
        <v>47</v>
      </c>
      <c r="B2" s="35"/>
      <c r="C2" s="35"/>
      <c r="D2" s="35"/>
      <c r="E2" s="35"/>
      <c r="F2" s="35"/>
      <c r="G2" s="35"/>
      <c r="H2" s="35"/>
      <c r="I2" s="35"/>
      <c r="J2" s="35"/>
      <c r="K2" s="36"/>
    </row>
    <row r="3" spans="1:16" x14ac:dyDescent="0.3">
      <c r="A3" s="37" t="s">
        <v>1</v>
      </c>
      <c r="B3" s="38"/>
      <c r="C3" s="39" t="s">
        <v>24</v>
      </c>
      <c r="D3" s="40"/>
      <c r="E3" s="40"/>
      <c r="F3" s="40"/>
      <c r="G3" s="40"/>
      <c r="H3" s="40"/>
      <c r="I3" s="40"/>
      <c r="J3" s="40"/>
      <c r="K3" s="41"/>
    </row>
    <row r="4" spans="1:16" ht="72" customHeight="1" x14ac:dyDescent="0.3">
      <c r="A4" s="37" t="s">
        <v>2</v>
      </c>
      <c r="B4" s="38"/>
      <c r="C4" s="42" t="s">
        <v>37</v>
      </c>
      <c r="D4" s="43"/>
      <c r="E4" s="43"/>
      <c r="F4" s="43"/>
      <c r="G4" s="43"/>
      <c r="H4" s="43"/>
      <c r="I4" s="43"/>
      <c r="J4" s="43"/>
      <c r="K4" s="44"/>
    </row>
    <row r="5" spans="1:16" x14ac:dyDescent="0.3">
      <c r="A5" s="46" t="s">
        <v>3</v>
      </c>
      <c r="B5" s="46"/>
      <c r="C5" s="39" t="s">
        <v>4</v>
      </c>
      <c r="D5" s="40"/>
      <c r="E5" s="40"/>
      <c r="F5" s="40"/>
      <c r="G5" s="40"/>
      <c r="H5" s="40"/>
      <c r="I5" s="40"/>
      <c r="J5" s="40"/>
      <c r="K5" s="41"/>
    </row>
    <row r="6" spans="1:16" x14ac:dyDescent="0.3">
      <c r="A6" s="39" t="s">
        <v>25</v>
      </c>
      <c r="B6" s="40"/>
      <c r="C6" s="40"/>
      <c r="D6" s="40"/>
      <c r="E6" s="40"/>
      <c r="F6" s="40"/>
      <c r="G6" s="40"/>
      <c r="H6" s="40"/>
      <c r="I6" s="40"/>
      <c r="J6" s="40"/>
      <c r="K6" s="41"/>
    </row>
    <row r="7" spans="1:16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6" ht="29.25" customHeight="1" x14ac:dyDescent="0.3">
      <c r="A8" s="47" t="s">
        <v>38</v>
      </c>
      <c r="B8" s="47"/>
      <c r="C8" s="47"/>
      <c r="D8" s="47"/>
      <c r="E8" s="47"/>
      <c r="F8" s="47"/>
      <c r="G8" s="47"/>
      <c r="H8" s="47"/>
      <c r="I8" s="47"/>
      <c r="J8" s="47"/>
      <c r="K8" s="47"/>
    </row>
    <row r="9" spans="1:16" x14ac:dyDescent="0.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6" x14ac:dyDescent="0.3">
      <c r="A10" s="45" t="s">
        <v>5</v>
      </c>
      <c r="B10" s="45" t="s">
        <v>6</v>
      </c>
      <c r="C10" s="45" t="s">
        <v>7</v>
      </c>
      <c r="D10" s="45" t="s">
        <v>27</v>
      </c>
      <c r="E10" s="45" t="s">
        <v>8</v>
      </c>
      <c r="F10" s="45"/>
      <c r="G10" s="45"/>
      <c r="H10" s="45"/>
      <c r="I10" s="45" t="s">
        <v>26</v>
      </c>
      <c r="J10" s="45" t="s">
        <v>9</v>
      </c>
      <c r="K10" s="3" t="s">
        <v>10</v>
      </c>
    </row>
    <row r="11" spans="1:16" ht="34.5" customHeight="1" x14ac:dyDescent="0.3">
      <c r="A11" s="45"/>
      <c r="B11" s="45"/>
      <c r="C11" s="45"/>
      <c r="D11" s="45"/>
      <c r="E11" s="3">
        <v>1</v>
      </c>
      <c r="F11" s="3">
        <v>2</v>
      </c>
      <c r="G11" s="3">
        <v>3</v>
      </c>
      <c r="H11" s="4" t="s">
        <v>11</v>
      </c>
      <c r="I11" s="45"/>
      <c r="J11" s="45"/>
      <c r="K11" s="3" t="s">
        <v>39</v>
      </c>
    </row>
    <row r="12" spans="1:16" ht="15" thickBot="1" x14ac:dyDescent="0.35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  <c r="H12" s="3">
        <v>8</v>
      </c>
      <c r="I12" s="3">
        <v>9</v>
      </c>
      <c r="J12" s="3">
        <v>10</v>
      </c>
      <c r="K12" s="5">
        <v>11</v>
      </c>
    </row>
    <row r="13" spans="1:16" ht="15" thickBot="1" x14ac:dyDescent="0.35">
      <c r="A13" s="23">
        <v>1</v>
      </c>
      <c r="B13" s="29" t="s">
        <v>28</v>
      </c>
      <c r="C13" s="24">
        <v>2</v>
      </c>
      <c r="D13" s="25" t="s">
        <v>12</v>
      </c>
      <c r="E13" s="32">
        <v>40575.300000000003</v>
      </c>
      <c r="F13" s="32">
        <v>37998</v>
      </c>
      <c r="G13" s="26">
        <v>37796.699999999997</v>
      </c>
      <c r="H13" s="32">
        <v>38790</v>
      </c>
      <c r="I13" s="6">
        <f>SQRT((POWER((H13-E13),2)+POWER((H13-F13),2)+POWER((H13-G13),2))/2)</f>
        <v>1549.3877790921188</v>
      </c>
      <c r="J13" s="7">
        <f>(SQRT((POWER((H13-E13),2)+POWER((H13-F13),2)+POWER((H13-G13),2))/2))/H13</f>
        <v>3.9942969298585172E-2</v>
      </c>
      <c r="K13" s="8">
        <f>H13*C13</f>
        <v>77580</v>
      </c>
      <c r="M13" s="31"/>
      <c r="N13" s="31"/>
      <c r="O13" s="31"/>
      <c r="P13" s="31"/>
    </row>
    <row r="14" spans="1:16" ht="15" thickBot="1" x14ac:dyDescent="0.35">
      <c r="A14" s="23">
        <v>2</v>
      </c>
      <c r="B14" s="30" t="s">
        <v>29</v>
      </c>
      <c r="C14" s="24">
        <v>2</v>
      </c>
      <c r="D14" s="25" t="s">
        <v>12</v>
      </c>
      <c r="E14" s="32">
        <v>51701.25</v>
      </c>
      <c r="F14" s="32">
        <v>47901</v>
      </c>
      <c r="G14" s="26">
        <v>48567.75</v>
      </c>
      <c r="H14" s="32">
        <v>49390</v>
      </c>
      <c r="I14" s="6">
        <f t="shared" ref="I14:I21" si="0">SQRT((POWER((H14-E14),2)+POWER((H14-F14),2)+POWER((H14-G14),2))/2)</f>
        <v>2029.173800466584</v>
      </c>
      <c r="J14" s="7">
        <f t="shared" ref="J14:J21" si="1">(SQRT((POWER((H14-E14),2)+POWER((H14-F14),2)+POWER((H14-G14),2))/2))/H14</f>
        <v>4.108470946480227E-2</v>
      </c>
      <c r="K14" s="8">
        <f t="shared" ref="K14:K21" si="2">H14*C14</f>
        <v>98780</v>
      </c>
      <c r="M14" s="31"/>
      <c r="N14" s="31"/>
      <c r="O14" s="31"/>
      <c r="P14" s="31"/>
    </row>
    <row r="15" spans="1:16" ht="15" thickBot="1" x14ac:dyDescent="0.35">
      <c r="A15" s="23">
        <v>3</v>
      </c>
      <c r="B15" s="30" t="s">
        <v>30</v>
      </c>
      <c r="C15" s="24">
        <v>4</v>
      </c>
      <c r="D15" s="25" t="s">
        <v>12</v>
      </c>
      <c r="E15" s="32">
        <v>1779.1</v>
      </c>
      <c r="F15" s="32">
        <v>1644</v>
      </c>
      <c r="G15" s="26">
        <v>1676.9</v>
      </c>
      <c r="H15" s="32">
        <v>1700</v>
      </c>
      <c r="I15" s="6">
        <f t="shared" si="0"/>
        <v>70.45005322922043</v>
      </c>
      <c r="J15" s="7">
        <f t="shared" si="1"/>
        <v>4.1441207781894369E-2</v>
      </c>
      <c r="K15" s="8">
        <f t="shared" si="2"/>
        <v>6800</v>
      </c>
      <c r="M15" s="31"/>
      <c r="N15" s="31"/>
      <c r="O15" s="31"/>
      <c r="P15" s="31"/>
    </row>
    <row r="16" spans="1:16" ht="15" thickBot="1" x14ac:dyDescent="0.35">
      <c r="A16" s="23">
        <v>4</v>
      </c>
      <c r="B16" s="30" t="s">
        <v>31</v>
      </c>
      <c r="C16" s="24">
        <v>2</v>
      </c>
      <c r="D16" s="25" t="s">
        <v>12</v>
      </c>
      <c r="E16" s="26">
        <v>455</v>
      </c>
      <c r="F16" s="26">
        <v>422</v>
      </c>
      <c r="G16" s="26">
        <v>377</v>
      </c>
      <c r="H16" s="26">
        <v>418</v>
      </c>
      <c r="I16" s="6">
        <f t="shared" si="0"/>
        <v>39.153543900903784</v>
      </c>
      <c r="J16" s="7">
        <f t="shared" si="1"/>
        <v>9.3668765313166952E-2</v>
      </c>
      <c r="K16" s="8">
        <f t="shared" si="2"/>
        <v>836</v>
      </c>
      <c r="M16" s="27"/>
      <c r="N16" s="27"/>
      <c r="O16" s="27"/>
      <c r="P16" s="27"/>
    </row>
    <row r="17" spans="1:16" ht="15" thickBot="1" x14ac:dyDescent="0.35">
      <c r="A17" s="23">
        <v>5</v>
      </c>
      <c r="B17" s="30" t="s">
        <v>32</v>
      </c>
      <c r="C17" s="24">
        <v>2</v>
      </c>
      <c r="D17" s="25" t="s">
        <v>12</v>
      </c>
      <c r="E17" s="32">
        <v>1930.15</v>
      </c>
      <c r="F17" s="32">
        <v>1790</v>
      </c>
      <c r="G17" s="26">
        <v>1793.85</v>
      </c>
      <c r="H17" s="32">
        <v>1838</v>
      </c>
      <c r="I17" s="6">
        <f t="shared" si="0"/>
        <v>79.827454550424008</v>
      </c>
      <c r="J17" s="7">
        <f t="shared" si="1"/>
        <v>4.3431694532330797E-2</v>
      </c>
      <c r="K17" s="8">
        <f t="shared" si="2"/>
        <v>3676</v>
      </c>
      <c r="M17" s="31"/>
      <c r="N17" s="31"/>
      <c r="O17" s="31"/>
      <c r="P17" s="31"/>
    </row>
    <row r="18" spans="1:16" ht="15" thickBot="1" x14ac:dyDescent="0.35">
      <c r="A18" s="23">
        <v>6</v>
      </c>
      <c r="B18" s="30" t="s">
        <v>33</v>
      </c>
      <c r="C18" s="24">
        <v>2</v>
      </c>
      <c r="D18" s="25" t="s">
        <v>12</v>
      </c>
      <c r="E18" s="26">
        <v>679.1</v>
      </c>
      <c r="F18" s="26">
        <v>635</v>
      </c>
      <c r="G18" s="26">
        <v>635.9</v>
      </c>
      <c r="H18" s="26">
        <v>650</v>
      </c>
      <c r="I18" s="6">
        <f t="shared" si="0"/>
        <v>25.205356573553981</v>
      </c>
      <c r="J18" s="7">
        <f t="shared" si="1"/>
        <v>3.8777471651621508E-2</v>
      </c>
      <c r="K18" s="8">
        <f t="shared" si="2"/>
        <v>1300</v>
      </c>
      <c r="M18" s="27"/>
      <c r="N18" s="27"/>
      <c r="O18" s="27"/>
      <c r="P18" s="27"/>
    </row>
    <row r="19" spans="1:16" ht="15" thickBot="1" x14ac:dyDescent="0.35">
      <c r="A19" s="23">
        <v>7</v>
      </c>
      <c r="B19" s="30" t="s">
        <v>34</v>
      </c>
      <c r="C19" s="24">
        <v>1</v>
      </c>
      <c r="D19" s="25" t="s">
        <v>12</v>
      </c>
      <c r="E19" s="26">
        <v>384.85</v>
      </c>
      <c r="F19" s="26">
        <v>394</v>
      </c>
      <c r="G19" s="26">
        <v>325.14999999999998</v>
      </c>
      <c r="H19" s="26">
        <v>368</v>
      </c>
      <c r="I19" s="6">
        <f t="shared" si="0"/>
        <v>37.390139074360256</v>
      </c>
      <c r="J19" s="7">
        <f t="shared" si="1"/>
        <v>0.10160363878902244</v>
      </c>
      <c r="K19" s="8">
        <f t="shared" si="2"/>
        <v>368</v>
      </c>
      <c r="M19" s="27"/>
      <c r="N19" s="27"/>
      <c r="O19" s="27"/>
      <c r="P19" s="27"/>
    </row>
    <row r="20" spans="1:16" ht="15" thickBot="1" x14ac:dyDescent="0.35">
      <c r="A20" s="23">
        <v>8</v>
      </c>
      <c r="B20" s="30" t="s">
        <v>35</v>
      </c>
      <c r="C20" s="24">
        <v>2</v>
      </c>
      <c r="D20" s="25" t="s">
        <v>12</v>
      </c>
      <c r="E20" s="32">
        <v>12476.35</v>
      </c>
      <c r="F20" s="32">
        <v>11560</v>
      </c>
      <c r="G20" s="26">
        <v>11753.65</v>
      </c>
      <c r="H20" s="32">
        <v>11930</v>
      </c>
      <c r="I20" s="6">
        <f t="shared" si="0"/>
        <v>482.95840659419139</v>
      </c>
      <c r="J20" s="7">
        <f t="shared" si="1"/>
        <v>4.0482682866235659E-2</v>
      </c>
      <c r="K20" s="8">
        <f t="shared" si="2"/>
        <v>23860</v>
      </c>
      <c r="M20" s="31"/>
      <c r="N20" s="31"/>
      <c r="O20" s="31"/>
      <c r="P20" s="31"/>
    </row>
    <row r="21" spans="1:16" ht="15" thickBot="1" x14ac:dyDescent="0.35">
      <c r="A21" s="23">
        <v>9</v>
      </c>
      <c r="B21" s="30" t="s">
        <v>36</v>
      </c>
      <c r="C21" s="24">
        <v>1</v>
      </c>
      <c r="D21" s="25" t="s">
        <v>12</v>
      </c>
      <c r="E21" s="32">
        <v>45492.3</v>
      </c>
      <c r="F21" s="32">
        <v>42155</v>
      </c>
      <c r="G21" s="26">
        <v>42852.7</v>
      </c>
      <c r="H21" s="32">
        <v>43500</v>
      </c>
      <c r="I21" s="6">
        <f t="shared" si="0"/>
        <v>1760.2956541444985</v>
      </c>
      <c r="J21" s="7">
        <f t="shared" si="1"/>
        <v>4.0466566761942491E-2</v>
      </c>
      <c r="K21" s="8">
        <f t="shared" si="2"/>
        <v>43500</v>
      </c>
      <c r="M21" s="31"/>
      <c r="N21" s="31"/>
      <c r="O21" s="31"/>
      <c r="P21" s="31"/>
    </row>
    <row r="22" spans="1:16" ht="15" thickBot="1" x14ac:dyDescent="0.35">
      <c r="A22" s="2"/>
      <c r="K22" s="28">
        <f>SUM(K13:K21)</f>
        <v>256700</v>
      </c>
      <c r="M22" s="27"/>
    </row>
    <row r="23" spans="1:16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6" x14ac:dyDescent="0.3">
      <c r="A24" s="10" t="s">
        <v>13</v>
      </c>
      <c r="B24" s="9"/>
      <c r="C24" s="9"/>
      <c r="D24" s="9"/>
      <c r="E24" s="9"/>
      <c r="F24" s="9"/>
      <c r="G24" s="9"/>
      <c r="H24" s="9"/>
      <c r="I24" s="9"/>
      <c r="J24" s="9"/>
      <c r="K24" s="11"/>
    </row>
    <row r="25" spans="1:16" x14ac:dyDescent="0.3">
      <c r="A25" s="9" t="s">
        <v>14</v>
      </c>
      <c r="B25" s="9"/>
      <c r="C25" s="9"/>
      <c r="D25" s="9"/>
      <c r="E25" s="9"/>
      <c r="F25" s="9"/>
      <c r="G25" s="9"/>
      <c r="H25" s="9"/>
      <c r="I25" s="9"/>
      <c r="J25" s="9"/>
      <c r="K25" s="12"/>
    </row>
    <row r="26" spans="1:16" x14ac:dyDescent="0.3">
      <c r="A26" s="9" t="s">
        <v>15</v>
      </c>
      <c r="B26" s="9"/>
      <c r="C26" s="9"/>
      <c r="D26" s="9"/>
      <c r="E26" s="9"/>
      <c r="F26" s="9"/>
      <c r="G26" s="9"/>
      <c r="H26" s="9"/>
      <c r="I26" s="9"/>
      <c r="J26" s="9"/>
      <c r="K26" s="12"/>
    </row>
    <row r="27" spans="1:16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12"/>
    </row>
    <row r="28" spans="1:16" x14ac:dyDescent="0.3">
      <c r="A28" s="10" t="s">
        <v>16</v>
      </c>
      <c r="B28" s="9"/>
      <c r="C28" s="9"/>
      <c r="D28" s="9"/>
      <c r="E28" s="9"/>
      <c r="F28" s="9" t="s">
        <v>42</v>
      </c>
      <c r="G28" s="9"/>
      <c r="H28" s="9" t="s">
        <v>43</v>
      </c>
      <c r="I28" s="9"/>
      <c r="J28" s="9"/>
      <c r="K28" s="12"/>
    </row>
    <row r="29" spans="1:16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12"/>
    </row>
    <row r="30" spans="1:16" x14ac:dyDescent="0.3">
      <c r="A30" s="10" t="s">
        <v>17</v>
      </c>
      <c r="B30" s="9"/>
      <c r="C30" s="9"/>
      <c r="D30" s="9"/>
      <c r="E30" s="9"/>
      <c r="F30" s="9"/>
      <c r="G30" s="9"/>
      <c r="H30" s="9"/>
      <c r="I30" s="9"/>
      <c r="J30" s="9"/>
      <c r="K30" s="12"/>
    </row>
    <row r="31" spans="1:16" x14ac:dyDescent="0.3">
      <c r="A31" s="9" t="s">
        <v>18</v>
      </c>
      <c r="B31" s="9"/>
      <c r="C31" s="9"/>
      <c r="D31" s="9"/>
      <c r="E31" s="9"/>
      <c r="F31" s="9"/>
      <c r="G31" s="9"/>
      <c r="H31" s="9"/>
      <c r="I31" s="9"/>
      <c r="J31" s="9"/>
      <c r="K31" s="12"/>
    </row>
    <row r="32" spans="1:16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12"/>
    </row>
    <row r="33" spans="1:11" x14ac:dyDescent="0.3">
      <c r="A33" s="13" t="s">
        <v>19</v>
      </c>
      <c r="B33" s="14"/>
      <c r="C33" s="14"/>
      <c r="D33" s="14"/>
      <c r="E33" s="14"/>
      <c r="F33" s="14"/>
      <c r="G33" s="14"/>
      <c r="H33" s="14"/>
      <c r="I33" s="14"/>
      <c r="J33" s="9"/>
      <c r="K33" s="12"/>
    </row>
    <row r="34" spans="1:1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12"/>
    </row>
    <row r="35" spans="1:11" x14ac:dyDescent="0.3">
      <c r="A35" s="10" t="s">
        <v>20</v>
      </c>
      <c r="B35" s="21" t="s">
        <v>45</v>
      </c>
      <c r="C35" s="9"/>
      <c r="D35" s="9" t="s">
        <v>44</v>
      </c>
      <c r="E35" s="9"/>
      <c r="F35" s="9"/>
      <c r="G35" s="9"/>
      <c r="H35" s="9"/>
      <c r="I35" s="9"/>
      <c r="J35" s="9"/>
      <c r="K35" s="12"/>
    </row>
    <row r="36" spans="1:11" x14ac:dyDescent="0.3">
      <c r="A36" s="9" t="s">
        <v>21</v>
      </c>
      <c r="B36" s="9"/>
      <c r="C36" s="9"/>
      <c r="D36" s="9"/>
      <c r="E36" s="9"/>
      <c r="F36" s="9"/>
      <c r="G36" s="9"/>
      <c r="H36" s="9"/>
      <c r="I36" s="9"/>
      <c r="J36" s="9"/>
      <c r="K36" s="12"/>
    </row>
    <row r="37" spans="1:11" x14ac:dyDescent="0.3">
      <c r="A37" s="9" t="s">
        <v>22</v>
      </c>
      <c r="B37" s="9"/>
      <c r="C37" s="9"/>
      <c r="D37" s="9"/>
      <c r="E37" s="9"/>
      <c r="F37" s="9"/>
      <c r="G37" s="9"/>
      <c r="H37" s="9"/>
      <c r="I37" s="9"/>
      <c r="J37" s="9"/>
      <c r="K37" s="12"/>
    </row>
    <row r="38" spans="1:11" x14ac:dyDescent="0.3">
      <c r="A38" s="9" t="s">
        <v>23</v>
      </c>
      <c r="B38" s="9"/>
      <c r="C38" s="9"/>
      <c r="D38" s="9"/>
      <c r="E38" s="9"/>
      <c r="F38" s="9"/>
      <c r="G38" s="9"/>
      <c r="H38" s="9"/>
      <c r="I38" s="9"/>
      <c r="J38" s="9"/>
      <c r="K38" s="12"/>
    </row>
    <row r="39" spans="1:11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12"/>
    </row>
    <row r="40" spans="1:11" x14ac:dyDescent="0.3">
      <c r="A40" s="15" t="s">
        <v>40</v>
      </c>
      <c r="B40" s="15" t="s">
        <v>46</v>
      </c>
      <c r="C40" s="16"/>
      <c r="D40" s="16"/>
      <c r="E40" s="16"/>
      <c r="F40" s="16"/>
      <c r="G40" s="16"/>
      <c r="H40" s="16"/>
      <c r="I40" s="16" t="s">
        <v>41</v>
      </c>
      <c r="J40" s="17"/>
      <c r="K40" s="18"/>
    </row>
    <row r="41" spans="1:11" x14ac:dyDescent="0.3">
      <c r="A41" s="19"/>
      <c r="B41" s="19"/>
      <c r="C41" s="16"/>
      <c r="D41" s="16"/>
      <c r="E41" s="16"/>
      <c r="F41" s="16"/>
      <c r="G41" s="16"/>
      <c r="H41" s="16"/>
      <c r="I41" s="16"/>
      <c r="J41" s="20"/>
      <c r="K41" s="18"/>
    </row>
    <row r="42" spans="1:11" x14ac:dyDescent="0.3">
      <c r="A42" s="21"/>
      <c r="B42" s="21"/>
      <c r="C42" s="16"/>
      <c r="D42" s="16"/>
      <c r="E42" s="16"/>
      <c r="F42" s="16"/>
      <c r="G42" s="16"/>
      <c r="H42" s="16"/>
      <c r="I42" s="16"/>
      <c r="J42" s="20"/>
      <c r="K42" s="18"/>
    </row>
    <row r="43" spans="1:11" x14ac:dyDescent="0.3">
      <c r="A43" s="21"/>
      <c r="B43" s="21"/>
      <c r="C43" s="16"/>
      <c r="D43" s="16"/>
      <c r="E43" s="16"/>
      <c r="F43" s="16"/>
      <c r="G43" s="16"/>
      <c r="H43" s="16"/>
      <c r="I43" s="16"/>
      <c r="J43" s="20"/>
      <c r="K43" s="18"/>
    </row>
    <row r="44" spans="1:11" x14ac:dyDescent="0.3">
      <c r="A44" s="21"/>
      <c r="B44" s="21"/>
      <c r="C44" s="16"/>
      <c r="D44" s="16"/>
      <c r="E44" s="16"/>
      <c r="F44" s="16"/>
      <c r="G44" s="16"/>
      <c r="H44" s="16"/>
      <c r="I44" s="16"/>
      <c r="J44" s="20"/>
      <c r="K44" s="18"/>
    </row>
    <row r="45" spans="1:11" x14ac:dyDescent="0.3">
      <c r="A45" s="21"/>
      <c r="B45" s="21"/>
      <c r="C45" s="16"/>
      <c r="D45" s="16"/>
      <c r="E45" s="16"/>
      <c r="F45" s="16"/>
      <c r="G45" s="16"/>
      <c r="H45" s="16"/>
      <c r="I45" s="16"/>
      <c r="J45" s="20"/>
      <c r="K45" s="18"/>
    </row>
    <row r="46" spans="1:11" x14ac:dyDescent="0.3">
      <c r="A46" s="22"/>
      <c r="B46" s="22"/>
      <c r="C46" s="22"/>
      <c r="D46" s="22"/>
      <c r="E46" s="22"/>
      <c r="F46" s="22"/>
      <c r="G46" s="22"/>
      <c r="H46" s="22"/>
      <c r="I46" s="22"/>
      <c r="J46" s="22"/>
    </row>
  </sheetData>
  <mergeCells count="17">
    <mergeCell ref="J10:J11"/>
    <mergeCell ref="A5:B5"/>
    <mergeCell ref="C5:K5"/>
    <mergeCell ref="A6:K6"/>
    <mergeCell ref="A8:K8"/>
    <mergeCell ref="A10:A11"/>
    <mergeCell ref="B10:B11"/>
    <mergeCell ref="C10:C11"/>
    <mergeCell ref="D10:D11"/>
    <mergeCell ref="E10:H10"/>
    <mergeCell ref="I10:I11"/>
    <mergeCell ref="A1:K1"/>
    <mergeCell ref="A2:K2"/>
    <mergeCell ref="A3:B3"/>
    <mergeCell ref="C3:K3"/>
    <mergeCell ref="A4:B4"/>
    <mergeCell ref="C4:K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2014-09-16T08:58:58Z</dcterms:modified>
</cp:coreProperties>
</file>