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23250" windowHeight="13170"/>
  </bookViews>
  <sheets>
    <sheet name="общая нмцк 2017" sheetId="38" r:id="rId1"/>
  </sheets>
  <calcPr calcId="145621"/>
</workbook>
</file>

<file path=xl/calcChain.xml><?xml version="1.0" encoding="utf-8"?>
<calcChain xmlns="http://schemas.openxmlformats.org/spreadsheetml/2006/main">
  <c r="E55" i="38" l="1"/>
  <c r="I51" i="38"/>
  <c r="J51" i="38" s="1"/>
  <c r="J55" i="38" s="1"/>
  <c r="I56" i="38"/>
  <c r="I17" i="38" l="1"/>
  <c r="I8" i="38"/>
  <c r="J8" i="38" s="1"/>
  <c r="E63" i="38" l="1"/>
  <c r="I59" i="38"/>
  <c r="J59" i="38" s="1"/>
  <c r="E58" i="38"/>
  <c r="J56" i="38"/>
  <c r="E50" i="38"/>
  <c r="I46" i="38"/>
  <c r="J46" i="38" s="1"/>
  <c r="E45" i="38"/>
  <c r="I41" i="38"/>
  <c r="J41" i="38" s="1"/>
  <c r="E40" i="38"/>
  <c r="I36" i="38"/>
  <c r="J36" i="38" s="1"/>
  <c r="E35" i="38"/>
  <c r="I34" i="38"/>
  <c r="J34" i="38" s="1"/>
  <c r="J35" i="38" s="1"/>
  <c r="E33" i="38"/>
  <c r="I29" i="38"/>
  <c r="J29" i="38" s="1"/>
  <c r="E28" i="38"/>
  <c r="I24" i="38"/>
  <c r="J24" i="38" s="1"/>
  <c r="E23" i="38"/>
  <c r="I20" i="38"/>
  <c r="J20" i="38" s="1"/>
  <c r="E19" i="38"/>
  <c r="J17" i="38"/>
  <c r="E16" i="38"/>
  <c r="I12" i="38"/>
  <c r="J12" i="38" s="1"/>
  <c r="E11" i="38"/>
  <c r="J11" i="38" l="1"/>
  <c r="J23" i="38"/>
  <c r="J40" i="38"/>
  <c r="J45" i="38"/>
  <c r="J19" i="38"/>
  <c r="J33" i="38"/>
  <c r="J16" i="38"/>
  <c r="J28" i="38"/>
  <c r="J50" i="38"/>
  <c r="J58" i="38"/>
  <c r="J63" i="38"/>
  <c r="J64" i="38" l="1"/>
</calcChain>
</file>

<file path=xl/sharedStrings.xml><?xml version="1.0" encoding="utf-8"?>
<sst xmlns="http://schemas.openxmlformats.org/spreadsheetml/2006/main" count="91" uniqueCount="40">
  <si>
    <t>№ п\п</t>
  </si>
  <si>
    <t>Наименование объекта закупки</t>
  </si>
  <si>
    <t>Наименование и описание объекта закупки</t>
  </si>
  <si>
    <t>Ед. изм.</t>
  </si>
  <si>
    <t>шт</t>
  </si>
  <si>
    <t>уп.</t>
  </si>
  <si>
    <t>Ощее количество</t>
  </si>
  <si>
    <t>Единичные цены (тарифы)</t>
  </si>
  <si>
    <t>1*</t>
  </si>
  <si>
    <t>2*</t>
  </si>
  <si>
    <t>3*</t>
  </si>
  <si>
    <t>Начальная цена, руб.</t>
  </si>
  <si>
    <t>Средняя цена, руб.</t>
  </si>
  <si>
    <t>Итого по виду товара</t>
  </si>
  <si>
    <t xml:space="preserve">Способ размещения заказа: электронный аукцион </t>
  </si>
  <si>
    <t>Муниципальное бюджетное общеобразовательное учреждение "Средняя общеобразовательная школа №5"</t>
  </si>
  <si>
    <t>Исполнитель: Заведующий хозяйством Акопова Т.А.</t>
  </si>
  <si>
    <t>Метод обоснования начальной (максимальной) цены: метод сопоставимых рыночных цен</t>
  </si>
  <si>
    <t>Коммерческое предложение № б/н от 26.06.2018г</t>
  </si>
  <si>
    <t>Коммерческое предложение № б/н от 25.06.2018г</t>
  </si>
  <si>
    <t xml:space="preserve"> Директор школы ________________________А.А.Латыпов</t>
  </si>
  <si>
    <t>Системный блок</t>
  </si>
  <si>
    <t>Монитор</t>
  </si>
  <si>
    <t>Манипулятор (мышь)</t>
  </si>
  <si>
    <t>Клавиатура</t>
  </si>
  <si>
    <t>Акустическая система</t>
  </si>
  <si>
    <t>Портативный визуализатор (документ-камера)</t>
  </si>
  <si>
    <t>Интерактивная доска в комплекте с короткофокусным проектором, настенным креплением</t>
  </si>
  <si>
    <t>Интерактивная доска</t>
  </si>
  <si>
    <t>Проектор</t>
  </si>
  <si>
    <t>Лазерное МФУ (4в1) принтер, сканер, копир, факс</t>
  </si>
  <si>
    <t>Мобильный компьютер (ноутбук)</t>
  </si>
  <si>
    <t>Портативный внешний накопитель</t>
  </si>
  <si>
    <t>Маршрутизатор</t>
  </si>
  <si>
    <t>Описаие объекта закупки в Части II "ТЕХНИЧЕСКОЕ ЗАДАНИЕ" документации об аукционе в электронной форме.</t>
  </si>
  <si>
    <t>IV. Обоснование начальной (максимальной) цены  гражданско-правового договора на поставку средств вычислительной техники</t>
  </si>
  <si>
    <t>Итого: Начальная (максимальная) цена контракта:  999536 (девятьсот девяносто девять тысяч пятьсот тридцать шесть) рублей 60 копеек.</t>
  </si>
  <si>
    <t>Коммерческое предложение №б/н от 28.06.2018г</t>
  </si>
  <si>
    <t>Дата составления сводной  таблицы  от 20.08.2018 года</t>
  </si>
  <si>
    <t xml:space="preserve">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</si>
</sst>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theme="1"/>
      <name val="Calibri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14" fillId="0" borderId="0" applyNumberFormat="0" applyFill="0" applyBorder="0" applyAlignment="0" applyProtection="0"/>
  </cellStyleXfs>
  <cellXfs count="116">
    <xf numFmtId="0" fontId="0" fillId="0" borderId="0" xfId="0"/>
    <xf numFmtId="0" fontId="0" fillId="0" borderId="0" xfId="0" applyAlignment="1"/>
    <xf numFmtId="0" fontId="4" fillId="0" borderId="0" xfId="0" applyFont="1" applyFill="1" applyBorder="1"/>
    <xf numFmtId="0" fontId="5" fillId="0" borderId="0" xfId="0" applyFont="1" applyFill="1" applyBorder="1" applyAlignment="1"/>
    <xf numFmtId="0" fontId="5" fillId="0" borderId="0" xfId="0" applyFont="1" applyFill="1" applyAlignment="1"/>
    <xf numFmtId="0" fontId="5" fillId="0" borderId="0" xfId="0" applyFont="1" applyAlignment="1"/>
    <xf numFmtId="0" fontId="8" fillId="0" borderId="0" xfId="0" applyFont="1" applyAlignment="1"/>
    <xf numFmtId="0" fontId="5" fillId="0" borderId="0" xfId="0" applyFont="1" applyFill="1" applyAlignment="1">
      <alignment wrapText="1"/>
    </xf>
    <xf numFmtId="0" fontId="5" fillId="3" borderId="0" xfId="0" applyFont="1" applyFill="1" applyAlignment="1"/>
    <xf numFmtId="0" fontId="0" fillId="0" borderId="0" xfId="0" applyFill="1" applyAlignment="1"/>
    <xf numFmtId="0" fontId="6" fillId="0" borderId="0" xfId="0" applyFont="1" applyFill="1" applyAlignment="1"/>
    <xf numFmtId="0" fontId="8" fillId="0" borderId="0" xfId="0" applyFont="1" applyFill="1" applyBorder="1"/>
    <xf numFmtId="0" fontId="8" fillId="0" borderId="0" xfId="0" applyFont="1" applyFill="1" applyAlignment="1"/>
    <xf numFmtId="4" fontId="0" fillId="0" borderId="0" xfId="0" applyNumberFormat="1" applyAlignment="1"/>
    <xf numFmtId="0" fontId="14" fillId="4" borderId="0" xfId="2" quotePrefix="1" applyFill="1" applyAlignment="1">
      <alignment horizontal="left"/>
    </xf>
    <xf numFmtId="0" fontId="13" fillId="4" borderId="0" xfId="0" applyFont="1" applyFill="1"/>
    <xf numFmtId="0" fontId="13" fillId="4" borderId="0" xfId="0" quotePrefix="1" applyFont="1" applyFill="1" applyAlignment="1">
      <alignment horizontal="left"/>
    </xf>
    <xf numFmtId="0" fontId="5" fillId="4" borderId="0" xfId="0" applyFont="1" applyFill="1" applyBorder="1" applyAlignment="1"/>
    <xf numFmtId="0" fontId="5" fillId="4" borderId="2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/>
    </xf>
    <xf numFmtId="2" fontId="5" fillId="4" borderId="1" xfId="1" applyNumberFormat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2" fontId="5" fillId="4" borderId="2" xfId="0" applyNumberFormat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/>
    </xf>
    <xf numFmtId="2" fontId="6" fillId="4" borderId="1" xfId="1" applyNumberFormat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vertical="center" wrapText="1"/>
    </xf>
    <xf numFmtId="0" fontId="9" fillId="4" borderId="6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5" fillId="4" borderId="11" xfId="0" applyFont="1" applyFill="1" applyBorder="1" applyAlignment="1"/>
    <xf numFmtId="0" fontId="6" fillId="4" borderId="0" xfId="0" applyFont="1" applyFill="1" applyAlignment="1"/>
    <xf numFmtId="0" fontId="8" fillId="4" borderId="0" xfId="0" applyFont="1" applyFill="1" applyAlignment="1"/>
    <xf numFmtId="0" fontId="12" fillId="4" borderId="0" xfId="0" applyFont="1" applyFill="1" applyAlignment="1">
      <alignment vertical="center"/>
    </xf>
    <xf numFmtId="2" fontId="8" fillId="4" borderId="0" xfId="0" applyNumberFormat="1" applyFont="1" applyFill="1" applyAlignment="1">
      <alignment vertical="center"/>
    </xf>
    <xf numFmtId="4" fontId="8" fillId="4" borderId="0" xfId="0" applyNumberFormat="1" applyFont="1" applyFill="1" applyAlignment="1">
      <alignment vertical="center"/>
    </xf>
    <xf numFmtId="0" fontId="7" fillId="4" borderId="0" xfId="0" applyFont="1" applyFill="1" applyBorder="1" applyAlignment="1"/>
    <xf numFmtId="0" fontId="9" fillId="4" borderId="0" xfId="0" applyFont="1" applyFill="1" applyAlignment="1">
      <alignment vertical="center"/>
    </xf>
    <xf numFmtId="0" fontId="0" fillId="4" borderId="0" xfId="0" applyFill="1" applyAlignment="1"/>
    <xf numFmtId="0" fontId="11" fillId="4" borderId="0" xfId="0" applyFont="1" applyFill="1"/>
    <xf numFmtId="0" fontId="0" fillId="4" borderId="0" xfId="0" applyFill="1"/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/>
    <xf numFmtId="0" fontId="2" fillId="4" borderId="0" xfId="0" applyFont="1" applyFill="1" applyBorder="1" applyAlignment="1">
      <alignment vertical="center"/>
    </xf>
    <xf numFmtId="0" fontId="0" fillId="4" borderId="0" xfId="0" applyFill="1" applyAlignment="1">
      <alignment vertical="center"/>
    </xf>
    <xf numFmtId="0" fontId="10" fillId="4" borderId="0" xfId="0" applyFont="1" applyFill="1" applyAlignment="1">
      <alignment vertical="center"/>
    </xf>
    <xf numFmtId="0" fontId="6" fillId="4" borderId="0" xfId="0" quotePrefix="1" applyFont="1" applyFill="1" applyAlignment="1"/>
    <xf numFmtId="0" fontId="8" fillId="0" borderId="0" xfId="0" applyFont="1" applyFill="1" applyBorder="1" applyAlignment="1"/>
    <xf numFmtId="0" fontId="6" fillId="4" borderId="1" xfId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12" xfId="0" applyFont="1" applyFill="1" applyBorder="1" applyAlignment="1"/>
    <xf numFmtId="0" fontId="5" fillId="4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top" wrapText="1"/>
    </xf>
    <xf numFmtId="0" fontId="7" fillId="5" borderId="0" xfId="0" applyFont="1" applyFill="1" applyBorder="1" applyAlignment="1">
      <alignment horizontal="left" vertical="top" wrapText="1"/>
    </xf>
    <xf numFmtId="0" fontId="16" fillId="5" borderId="0" xfId="0" applyFont="1" applyFill="1"/>
    <xf numFmtId="0" fontId="7" fillId="5" borderId="6" xfId="0" applyFont="1" applyFill="1" applyBorder="1" applyAlignment="1">
      <alignment horizontal="center" vertical="top" wrapText="1"/>
    </xf>
    <xf numFmtId="0" fontId="17" fillId="5" borderId="0" xfId="0" applyFont="1" applyFill="1" applyBorder="1" applyAlignment="1">
      <alignment horizontal="left" vertical="center"/>
    </xf>
    <xf numFmtId="0" fontId="7" fillId="5" borderId="0" xfId="0" applyFont="1" applyFill="1" applyAlignment="1"/>
    <xf numFmtId="0" fontId="7" fillId="5" borderId="0" xfId="0" applyFont="1" applyFill="1"/>
    <xf numFmtId="4" fontId="5" fillId="4" borderId="2" xfId="1" applyNumberFormat="1" applyFont="1" applyFill="1" applyBorder="1" applyAlignment="1">
      <alignment horizontal="center"/>
    </xf>
    <xf numFmtId="4" fontId="6" fillId="4" borderId="2" xfId="1" applyNumberFormat="1" applyFont="1" applyFill="1" applyBorder="1" applyAlignment="1">
      <alignment horizontal="center"/>
    </xf>
    <xf numFmtId="4" fontId="5" fillId="4" borderId="2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5" fillId="0" borderId="0" xfId="0" applyNumberFormat="1" applyFont="1" applyFill="1" applyAlignment="1"/>
    <xf numFmtId="0" fontId="6" fillId="4" borderId="1" xfId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top" wrapText="1"/>
    </xf>
    <xf numFmtId="0" fontId="0" fillId="0" borderId="8" xfId="0" applyBorder="1"/>
    <xf numFmtId="0" fontId="9" fillId="0" borderId="8" xfId="0" applyFont="1" applyBorder="1" applyAlignment="1">
      <alignment horizontal="left" vertical="top" wrapText="1"/>
    </xf>
    <xf numFmtId="0" fontId="6" fillId="4" borderId="1" xfId="1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5" fillId="4" borderId="10" xfId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top" wrapText="1"/>
    </xf>
    <xf numFmtId="0" fontId="5" fillId="4" borderId="10" xfId="0" applyFont="1" applyFill="1" applyBorder="1" applyAlignment="1">
      <alignment horizontal="center" vertical="top" wrapText="1"/>
    </xf>
    <xf numFmtId="0" fontId="9" fillId="4" borderId="6" xfId="0" applyFont="1" applyFill="1" applyBorder="1" applyAlignment="1">
      <alignment horizontal="center" vertical="top" wrapText="1"/>
    </xf>
    <xf numFmtId="0" fontId="1" fillId="4" borderId="0" xfId="0" quotePrefix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5" fillId="4" borderId="12" xfId="0" applyFont="1" applyFill="1" applyBorder="1" applyAlignment="1"/>
    <xf numFmtId="0" fontId="0" fillId="4" borderId="12" xfId="0" applyFill="1" applyBorder="1" applyAlignment="1"/>
    <xf numFmtId="0" fontId="0" fillId="4" borderId="6" xfId="0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wrapText="1"/>
    </xf>
    <xf numFmtId="0" fontId="5" fillId="4" borderId="8" xfId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2" fontId="5" fillId="4" borderId="5" xfId="0" applyNumberFormat="1" applyFont="1" applyFill="1" applyBorder="1" applyAlignment="1">
      <alignment horizontal="center" vertical="center"/>
    </xf>
    <xf numFmtId="2" fontId="5" fillId="4" borderId="10" xfId="0" applyNumberFormat="1" applyFont="1" applyFill="1" applyBorder="1" applyAlignment="1">
      <alignment horizontal="center" vertical="center"/>
    </xf>
    <xf numFmtId="2" fontId="5" fillId="4" borderId="6" xfId="0" applyNumberFormat="1" applyFont="1" applyFill="1" applyBorder="1" applyAlignment="1">
      <alignment horizontal="center" vertical="center"/>
    </xf>
    <xf numFmtId="4" fontId="5" fillId="4" borderId="5" xfId="0" applyNumberFormat="1" applyFont="1" applyFill="1" applyBorder="1" applyAlignment="1">
      <alignment horizontal="center"/>
    </xf>
    <xf numFmtId="4" fontId="5" fillId="4" borderId="10" xfId="0" applyNumberFormat="1" applyFont="1" applyFill="1" applyBorder="1" applyAlignment="1">
      <alignment horizontal="center"/>
    </xf>
    <xf numFmtId="4" fontId="5" fillId="4" borderId="6" xfId="0" applyNumberFormat="1" applyFont="1" applyFill="1" applyBorder="1" applyAlignment="1">
      <alignment horizontal="center"/>
    </xf>
  </cellXfs>
  <cellStyles count="3">
    <cellStyle name="Гиперссылка" xfId="2" builtinId="8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28"/>
  <sheetViews>
    <sheetView tabSelected="1" topLeftCell="A56" zoomScale="80" zoomScaleNormal="80" workbookViewId="0">
      <selection activeCell="M74" sqref="M74"/>
    </sheetView>
  </sheetViews>
  <sheetFormatPr defaultColWidth="9.140625" defaultRowHeight="15" x14ac:dyDescent="0.25"/>
  <cols>
    <col min="1" max="1" width="6.42578125" style="45" customWidth="1"/>
    <col min="2" max="2" width="18" style="46" customWidth="1"/>
    <col min="3" max="3" width="52.140625" style="46" customWidth="1"/>
    <col min="4" max="4" width="7.5703125" style="45" customWidth="1"/>
    <col min="5" max="5" width="10.28515625" style="47" customWidth="1"/>
    <col min="6" max="6" width="10" style="48" customWidth="1"/>
    <col min="7" max="7" width="11.5703125" style="48" customWidth="1"/>
    <col min="8" max="8" width="10.28515625" style="48" customWidth="1"/>
    <col min="9" max="9" width="12.140625" style="48" customWidth="1"/>
    <col min="10" max="10" width="15.140625" style="48" customWidth="1"/>
    <col min="11" max="11" width="9.140625" style="1"/>
    <col min="12" max="12" width="15.7109375" style="1" customWidth="1"/>
    <col min="13" max="13" width="21.85546875" style="1" customWidth="1"/>
    <col min="14" max="14" width="19.7109375" style="1" customWidth="1"/>
    <col min="15" max="16384" width="9.140625" style="1"/>
  </cols>
  <sheetData>
    <row r="1" spans="1:73" ht="14.25" customHeight="1" x14ac:dyDescent="0.25">
      <c r="A1" s="94" t="s">
        <v>35</v>
      </c>
      <c r="B1" s="94"/>
      <c r="C1" s="94"/>
      <c r="D1" s="94"/>
      <c r="E1" s="94"/>
      <c r="F1" s="94"/>
      <c r="G1" s="94"/>
      <c r="H1" s="94"/>
      <c r="I1" s="94"/>
      <c r="J1" s="94"/>
      <c r="K1" s="2"/>
      <c r="L1" s="9"/>
      <c r="M1" s="9"/>
    </row>
    <row r="2" spans="1:73" ht="9" customHeight="1" x14ac:dyDescent="0.25">
      <c r="A2" s="94"/>
      <c r="B2" s="94"/>
      <c r="C2" s="94"/>
      <c r="D2" s="94"/>
      <c r="E2" s="94"/>
      <c r="F2" s="94"/>
      <c r="G2" s="94"/>
      <c r="H2" s="94"/>
      <c r="I2" s="94"/>
      <c r="J2" s="94"/>
      <c r="K2" s="2"/>
      <c r="L2" s="9"/>
      <c r="M2" s="9"/>
    </row>
    <row r="3" spans="1:73" ht="15" customHeight="1" x14ac:dyDescent="0.25">
      <c r="A3" s="95" t="s">
        <v>17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"/>
      <c r="M3" s="9"/>
    </row>
    <row r="4" spans="1:73" ht="15.75" x14ac:dyDescent="0.25">
      <c r="A4" s="97" t="s">
        <v>14</v>
      </c>
      <c r="B4" s="98"/>
      <c r="C4" s="98"/>
      <c r="D4" s="98"/>
      <c r="E4" s="98"/>
      <c r="F4" s="98"/>
      <c r="G4" s="98"/>
      <c r="H4" s="98"/>
      <c r="I4" s="98"/>
      <c r="J4" s="17"/>
      <c r="K4" s="3"/>
      <c r="L4" s="9"/>
      <c r="M4" s="9"/>
      <c r="N4" s="13"/>
    </row>
    <row r="5" spans="1:73" s="4" customFormat="1" ht="15.75" customHeight="1" x14ac:dyDescent="0.25">
      <c r="A5" s="87" t="s">
        <v>0</v>
      </c>
      <c r="B5" s="87" t="s">
        <v>1</v>
      </c>
      <c r="C5" s="87" t="s">
        <v>2</v>
      </c>
      <c r="D5" s="87" t="s">
        <v>3</v>
      </c>
      <c r="E5" s="100" t="s">
        <v>6</v>
      </c>
      <c r="F5" s="102" t="s">
        <v>7</v>
      </c>
      <c r="G5" s="103"/>
      <c r="H5" s="104"/>
      <c r="I5" s="79" t="s">
        <v>12</v>
      </c>
      <c r="J5" s="105" t="s">
        <v>11</v>
      </c>
    </row>
    <row r="6" spans="1:73" s="7" customFormat="1" ht="30.75" customHeight="1" x14ac:dyDescent="0.25">
      <c r="A6" s="99"/>
      <c r="B6" s="99"/>
      <c r="C6" s="99"/>
      <c r="D6" s="99"/>
      <c r="E6" s="101"/>
      <c r="F6" s="53" t="s">
        <v>8</v>
      </c>
      <c r="G6" s="53" t="s">
        <v>9</v>
      </c>
      <c r="H6" s="53" t="s">
        <v>10</v>
      </c>
      <c r="I6" s="99"/>
      <c r="J6" s="106"/>
    </row>
    <row r="7" spans="1:73" s="4" customFormat="1" ht="16.5" customHeight="1" x14ac:dyDescent="0.25">
      <c r="A7" s="54"/>
      <c r="B7" s="102"/>
      <c r="C7" s="104"/>
      <c r="D7" s="18"/>
      <c r="E7" s="19"/>
      <c r="F7" s="20"/>
      <c r="G7" s="21"/>
      <c r="H7" s="21"/>
      <c r="I7" s="22"/>
      <c r="J7" s="64"/>
    </row>
    <row r="8" spans="1:73" s="8" customFormat="1" ht="58.9" customHeight="1" x14ac:dyDescent="0.25">
      <c r="A8" s="77">
        <v>1</v>
      </c>
      <c r="B8" s="79" t="s">
        <v>21</v>
      </c>
      <c r="C8" s="91" t="s">
        <v>34</v>
      </c>
      <c r="D8" s="77" t="s">
        <v>4</v>
      </c>
      <c r="E8" s="107">
        <v>10</v>
      </c>
      <c r="F8" s="110">
        <v>49700</v>
      </c>
      <c r="G8" s="110">
        <v>50000</v>
      </c>
      <c r="H8" s="110">
        <v>51000</v>
      </c>
      <c r="I8" s="110">
        <f t="shared" ref="I8" si="0">ROUND((F8+G8+H8)/3,2)</f>
        <v>50233.33</v>
      </c>
      <c r="J8" s="113">
        <f>E8*I8</f>
        <v>502333.30000000005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s="8" customFormat="1" ht="40.9" hidden="1" customHeight="1" x14ac:dyDescent="0.25">
      <c r="A9" s="83"/>
      <c r="B9" s="86"/>
      <c r="C9" s="92"/>
      <c r="D9" s="83"/>
      <c r="E9" s="108"/>
      <c r="F9" s="111"/>
      <c r="G9" s="111"/>
      <c r="H9" s="111"/>
      <c r="I9" s="111"/>
      <c r="J9" s="11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s="8" customFormat="1" ht="23.45" hidden="1" customHeight="1" x14ac:dyDescent="0.25">
      <c r="A10" s="78"/>
      <c r="B10" s="78"/>
      <c r="C10" s="93"/>
      <c r="D10" s="84"/>
      <c r="E10" s="109"/>
      <c r="F10" s="112"/>
      <c r="G10" s="112"/>
      <c r="H10" s="112"/>
      <c r="I10" s="112"/>
      <c r="J10" s="115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s="10" customFormat="1" ht="15.75" x14ac:dyDescent="0.25">
      <c r="A11" s="52"/>
      <c r="B11" s="75" t="s">
        <v>13</v>
      </c>
      <c r="C11" s="76"/>
      <c r="D11" s="25" t="s">
        <v>4</v>
      </c>
      <c r="E11" s="26">
        <f>SUM(E8:E10)</f>
        <v>10</v>
      </c>
      <c r="F11" s="27"/>
      <c r="G11" s="28"/>
      <c r="H11" s="28"/>
      <c r="I11" s="29"/>
      <c r="J11" s="65">
        <f>SUM(J8:J10)</f>
        <v>502333.30000000005</v>
      </c>
    </row>
    <row r="12" spans="1:73" s="8" customFormat="1" ht="15.75" x14ac:dyDescent="0.25">
      <c r="A12" s="77">
        <v>2</v>
      </c>
      <c r="B12" s="79" t="s">
        <v>22</v>
      </c>
      <c r="C12" s="77" t="s">
        <v>34</v>
      </c>
      <c r="D12" s="77" t="s">
        <v>4</v>
      </c>
      <c r="E12" s="107">
        <v>10</v>
      </c>
      <c r="F12" s="110">
        <v>7200</v>
      </c>
      <c r="G12" s="110">
        <v>7500</v>
      </c>
      <c r="H12" s="110">
        <v>7300</v>
      </c>
      <c r="I12" s="110">
        <f t="shared" ref="I12" si="1">ROUND((F12+G12+H12)/3,2)</f>
        <v>7333.33</v>
      </c>
      <c r="J12" s="113">
        <f>E12*I12</f>
        <v>73333.3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s="8" customFormat="1" ht="15.75" x14ac:dyDescent="0.25">
      <c r="A13" s="82"/>
      <c r="B13" s="82"/>
      <c r="C13" s="82"/>
      <c r="D13" s="83"/>
      <c r="E13" s="108"/>
      <c r="F13" s="111"/>
      <c r="G13" s="111"/>
      <c r="H13" s="111"/>
      <c r="I13" s="111"/>
      <c r="J13" s="11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s="8" customFormat="1" ht="15.75" x14ac:dyDescent="0.25">
      <c r="A14" s="82"/>
      <c r="B14" s="82"/>
      <c r="C14" s="82"/>
      <c r="D14" s="83"/>
      <c r="E14" s="108"/>
      <c r="F14" s="111"/>
      <c r="G14" s="111"/>
      <c r="H14" s="111"/>
      <c r="I14" s="111"/>
      <c r="J14" s="11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s="8" customFormat="1" ht="36" customHeight="1" x14ac:dyDescent="0.25">
      <c r="A15" s="78"/>
      <c r="B15" s="78"/>
      <c r="C15" s="78"/>
      <c r="D15" s="84"/>
      <c r="E15" s="109"/>
      <c r="F15" s="112"/>
      <c r="G15" s="112"/>
      <c r="H15" s="112"/>
      <c r="I15" s="112"/>
      <c r="J15" s="115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s="10" customFormat="1" ht="15.75" x14ac:dyDescent="0.25">
      <c r="A16" s="52"/>
      <c r="B16" s="75" t="s">
        <v>13</v>
      </c>
      <c r="C16" s="76"/>
      <c r="D16" s="25" t="s">
        <v>4</v>
      </c>
      <c r="E16" s="26">
        <f>SUM(E12:E15)</f>
        <v>10</v>
      </c>
      <c r="F16" s="27"/>
      <c r="G16" s="28"/>
      <c r="H16" s="28"/>
      <c r="I16" s="29"/>
      <c r="J16" s="65">
        <f>SUM(J12:J15)</f>
        <v>73333.3</v>
      </c>
    </row>
    <row r="17" spans="1:73" s="4" customFormat="1" ht="35.25" customHeight="1" x14ac:dyDescent="0.25">
      <c r="A17" s="87">
        <v>3</v>
      </c>
      <c r="B17" s="79" t="s">
        <v>23</v>
      </c>
      <c r="C17" s="77" t="s">
        <v>34</v>
      </c>
      <c r="D17" s="77" t="s">
        <v>4</v>
      </c>
      <c r="E17" s="107">
        <v>10</v>
      </c>
      <c r="F17" s="110">
        <v>200</v>
      </c>
      <c r="G17" s="110">
        <v>200</v>
      </c>
      <c r="H17" s="110">
        <v>250</v>
      </c>
      <c r="I17" s="110">
        <f t="shared" ref="I17:I20" si="2">ROUND((F17+G17+H17)/3,2)</f>
        <v>216.67</v>
      </c>
      <c r="J17" s="113">
        <f>E17*I17</f>
        <v>2166.6999999999998</v>
      </c>
    </row>
    <row r="18" spans="1:73" s="8" customFormat="1" ht="44.25" customHeight="1" x14ac:dyDescent="0.25">
      <c r="A18" s="88"/>
      <c r="B18" s="89"/>
      <c r="C18" s="84"/>
      <c r="D18" s="84"/>
      <c r="E18" s="109"/>
      <c r="F18" s="112"/>
      <c r="G18" s="112"/>
      <c r="H18" s="112"/>
      <c r="I18" s="112"/>
      <c r="J18" s="115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</row>
    <row r="19" spans="1:73" s="10" customFormat="1" ht="15.75" x14ac:dyDescent="0.25">
      <c r="A19" s="52"/>
      <c r="B19" s="75" t="s">
        <v>13</v>
      </c>
      <c r="C19" s="76"/>
      <c r="D19" s="25" t="s">
        <v>4</v>
      </c>
      <c r="E19" s="26">
        <f>SUM(E17,E18)</f>
        <v>10</v>
      </c>
      <c r="F19" s="27"/>
      <c r="G19" s="28"/>
      <c r="H19" s="28"/>
      <c r="I19" s="29"/>
      <c r="J19" s="65">
        <f>SUM(J17+J18)</f>
        <v>2166.6999999999998</v>
      </c>
    </row>
    <row r="20" spans="1:73" s="8" customFormat="1" ht="94.5" customHeight="1" x14ac:dyDescent="0.25">
      <c r="A20" s="77">
        <v>4</v>
      </c>
      <c r="B20" s="79" t="s">
        <v>24</v>
      </c>
      <c r="C20" s="91" t="s">
        <v>34</v>
      </c>
      <c r="D20" s="77" t="s">
        <v>4</v>
      </c>
      <c r="E20" s="107">
        <v>10</v>
      </c>
      <c r="F20" s="110">
        <v>290</v>
      </c>
      <c r="G20" s="110">
        <v>300</v>
      </c>
      <c r="H20" s="110">
        <v>350</v>
      </c>
      <c r="I20" s="110">
        <f t="shared" si="2"/>
        <v>313.33</v>
      </c>
      <c r="J20" s="113">
        <f>E20*I20</f>
        <v>3133.2999999999997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</row>
    <row r="21" spans="1:73" s="8" customFormat="1" ht="14.45" customHeight="1" x14ac:dyDescent="0.25">
      <c r="A21" s="83"/>
      <c r="B21" s="86"/>
      <c r="C21" s="92"/>
      <c r="D21" s="83"/>
      <c r="E21" s="108"/>
      <c r="F21" s="111"/>
      <c r="G21" s="111"/>
      <c r="H21" s="111"/>
      <c r="I21" s="111"/>
      <c r="J21" s="11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</row>
    <row r="22" spans="1:73" s="8" customFormat="1" ht="15.6" hidden="1" customHeight="1" x14ac:dyDescent="0.25">
      <c r="A22" s="84"/>
      <c r="B22" s="78"/>
      <c r="C22" s="93"/>
      <c r="D22" s="84"/>
      <c r="E22" s="109"/>
      <c r="F22" s="112"/>
      <c r="G22" s="112"/>
      <c r="H22" s="112"/>
      <c r="I22" s="112"/>
      <c r="J22" s="115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</row>
    <row r="23" spans="1:73" s="10" customFormat="1" ht="15.75" x14ac:dyDescent="0.25">
      <c r="A23" s="52"/>
      <c r="B23" s="75" t="s">
        <v>13</v>
      </c>
      <c r="C23" s="76"/>
      <c r="D23" s="25" t="s">
        <v>4</v>
      </c>
      <c r="E23" s="26">
        <f>SUM(E20:E22)</f>
        <v>10</v>
      </c>
      <c r="F23" s="27"/>
      <c r="G23" s="28"/>
      <c r="H23" s="28"/>
      <c r="I23" s="29"/>
      <c r="J23" s="65">
        <f>SUM(J20+J21+J22)</f>
        <v>3133.2999999999997</v>
      </c>
    </row>
    <row r="24" spans="1:73" s="8" customFormat="1" ht="15" customHeight="1" x14ac:dyDescent="0.25">
      <c r="A24" s="77">
        <v>5</v>
      </c>
      <c r="B24" s="79" t="s">
        <v>25</v>
      </c>
      <c r="C24" s="77" t="s">
        <v>34</v>
      </c>
      <c r="D24" s="77" t="s">
        <v>4</v>
      </c>
      <c r="E24" s="107">
        <v>10</v>
      </c>
      <c r="F24" s="110">
        <v>1990</v>
      </c>
      <c r="G24" s="110">
        <v>2000</v>
      </c>
      <c r="H24" s="110">
        <v>2100</v>
      </c>
      <c r="I24" s="110">
        <f t="shared" ref="I24" si="3">ROUND((F24+G24+H24)/3,2)</f>
        <v>2030</v>
      </c>
      <c r="J24" s="113">
        <f>E24*I24</f>
        <v>20300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</row>
    <row r="25" spans="1:73" s="8" customFormat="1" ht="15.75" x14ac:dyDescent="0.25">
      <c r="A25" s="82"/>
      <c r="B25" s="86"/>
      <c r="C25" s="83"/>
      <c r="D25" s="83"/>
      <c r="E25" s="108"/>
      <c r="F25" s="111"/>
      <c r="G25" s="111"/>
      <c r="H25" s="111"/>
      <c r="I25" s="111"/>
      <c r="J25" s="11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</row>
    <row r="26" spans="1:73" s="8" customFormat="1" ht="15.75" x14ac:dyDescent="0.25">
      <c r="A26" s="82"/>
      <c r="B26" s="86"/>
      <c r="C26" s="83"/>
      <c r="D26" s="83"/>
      <c r="E26" s="108"/>
      <c r="F26" s="111"/>
      <c r="G26" s="111"/>
      <c r="H26" s="111"/>
      <c r="I26" s="111"/>
      <c r="J26" s="11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</row>
    <row r="27" spans="1:73" s="8" customFormat="1" ht="15.75" x14ac:dyDescent="0.25">
      <c r="A27" s="78"/>
      <c r="B27" s="89"/>
      <c r="C27" s="84"/>
      <c r="D27" s="84"/>
      <c r="E27" s="109"/>
      <c r="F27" s="112"/>
      <c r="G27" s="112"/>
      <c r="H27" s="112"/>
      <c r="I27" s="112"/>
      <c r="J27" s="115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</row>
    <row r="28" spans="1:73" s="10" customFormat="1" ht="15.75" x14ac:dyDescent="0.25">
      <c r="A28" s="52"/>
      <c r="B28" s="75" t="s">
        <v>13</v>
      </c>
      <c r="C28" s="76"/>
      <c r="D28" s="25" t="s">
        <v>4</v>
      </c>
      <c r="E28" s="26">
        <f>SUM(E24:E27)</f>
        <v>10</v>
      </c>
      <c r="F28" s="27"/>
      <c r="G28" s="28"/>
      <c r="H28" s="28"/>
      <c r="I28" s="29"/>
      <c r="J28" s="65">
        <f>SUM(J24:J27)</f>
        <v>20300</v>
      </c>
    </row>
    <row r="29" spans="1:73" s="4" customFormat="1" ht="18.75" customHeight="1" x14ac:dyDescent="0.25">
      <c r="A29" s="87">
        <v>6</v>
      </c>
      <c r="B29" s="79" t="s">
        <v>26</v>
      </c>
      <c r="C29" s="77" t="s">
        <v>34</v>
      </c>
      <c r="D29" s="77" t="s">
        <v>4</v>
      </c>
      <c r="E29" s="107">
        <v>1</v>
      </c>
      <c r="F29" s="110">
        <v>39900</v>
      </c>
      <c r="G29" s="110">
        <v>41000</v>
      </c>
      <c r="H29" s="110">
        <v>40000</v>
      </c>
      <c r="I29" s="110">
        <f t="shared" ref="I29:I34" si="4">ROUND((F29+G29+H29)/3,2)</f>
        <v>40300</v>
      </c>
      <c r="J29" s="113">
        <f>E29*I29</f>
        <v>40300</v>
      </c>
    </row>
    <row r="30" spans="1:73" s="8" customFormat="1" ht="25.5" customHeight="1" x14ac:dyDescent="0.25">
      <c r="A30" s="90"/>
      <c r="B30" s="86"/>
      <c r="C30" s="83"/>
      <c r="D30" s="83"/>
      <c r="E30" s="108"/>
      <c r="F30" s="111"/>
      <c r="G30" s="111"/>
      <c r="H30" s="111"/>
      <c r="I30" s="111"/>
      <c r="J30" s="11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</row>
    <row r="31" spans="1:73" s="8" customFormat="1" ht="17.25" customHeight="1" x14ac:dyDescent="0.25">
      <c r="A31" s="30"/>
      <c r="B31" s="86"/>
      <c r="C31" s="83"/>
      <c r="D31" s="83"/>
      <c r="E31" s="108"/>
      <c r="F31" s="111"/>
      <c r="G31" s="111"/>
      <c r="H31" s="111"/>
      <c r="I31" s="111"/>
      <c r="J31" s="11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</row>
    <row r="32" spans="1:73" s="8" customFormat="1" ht="15.75" x14ac:dyDescent="0.25">
      <c r="A32" s="31"/>
      <c r="B32" s="89"/>
      <c r="C32" s="84"/>
      <c r="D32" s="84"/>
      <c r="E32" s="109"/>
      <c r="F32" s="112"/>
      <c r="G32" s="112"/>
      <c r="H32" s="112"/>
      <c r="I32" s="112"/>
      <c r="J32" s="115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</row>
    <row r="33" spans="1:73" s="10" customFormat="1" ht="15.75" x14ac:dyDescent="0.25">
      <c r="A33" s="52"/>
      <c r="B33" s="75" t="s">
        <v>13</v>
      </c>
      <c r="C33" s="76"/>
      <c r="D33" s="25" t="s">
        <v>5</v>
      </c>
      <c r="E33" s="26">
        <f>SUM(E29:E32)</f>
        <v>1</v>
      </c>
      <c r="F33" s="27"/>
      <c r="G33" s="28"/>
      <c r="H33" s="28"/>
      <c r="I33" s="29"/>
      <c r="J33" s="65">
        <f>SUM(J29:J32)</f>
        <v>40300</v>
      </c>
    </row>
    <row r="34" spans="1:73" s="8" customFormat="1" ht="127.9" customHeight="1" x14ac:dyDescent="0.25">
      <c r="A34" s="32">
        <v>7</v>
      </c>
      <c r="B34" s="70" t="s">
        <v>27</v>
      </c>
      <c r="C34" s="71" t="s">
        <v>34</v>
      </c>
      <c r="D34" s="56" t="s">
        <v>4</v>
      </c>
      <c r="E34" s="23">
        <v>1</v>
      </c>
      <c r="F34" s="24">
        <v>95000</v>
      </c>
      <c r="G34" s="24">
        <v>190000</v>
      </c>
      <c r="H34" s="24">
        <v>189990</v>
      </c>
      <c r="I34" s="24">
        <f t="shared" si="4"/>
        <v>158330</v>
      </c>
      <c r="J34" s="66">
        <f>E34*I34</f>
        <v>158330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</row>
    <row r="35" spans="1:73" s="10" customFormat="1" ht="15.75" x14ac:dyDescent="0.25">
      <c r="A35" s="52"/>
      <c r="B35" s="75" t="s">
        <v>13</v>
      </c>
      <c r="C35" s="76"/>
      <c r="D35" s="25" t="s">
        <v>4</v>
      </c>
      <c r="E35" s="26">
        <f>SUM(E34)</f>
        <v>1</v>
      </c>
      <c r="F35" s="27"/>
      <c r="G35" s="28"/>
      <c r="H35" s="28"/>
      <c r="I35" s="29"/>
      <c r="J35" s="65">
        <f>SUM(J34)</f>
        <v>158330</v>
      </c>
    </row>
    <row r="36" spans="1:73" s="8" customFormat="1" ht="15.6" customHeight="1" x14ac:dyDescent="0.25">
      <c r="A36" s="77">
        <v>8</v>
      </c>
      <c r="B36" s="79" t="s">
        <v>28</v>
      </c>
      <c r="C36" s="77" t="s">
        <v>34</v>
      </c>
      <c r="D36" s="77" t="s">
        <v>4</v>
      </c>
      <c r="E36" s="107">
        <v>1</v>
      </c>
      <c r="F36" s="110">
        <v>79000</v>
      </c>
      <c r="G36" s="110">
        <v>81000</v>
      </c>
      <c r="H36" s="110">
        <v>80000</v>
      </c>
      <c r="I36" s="110">
        <f t="shared" ref="I36" si="5">ROUND((F36+G36+H36)/3,2)</f>
        <v>80000</v>
      </c>
      <c r="J36" s="113">
        <f>E36*I36</f>
        <v>80000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</row>
    <row r="37" spans="1:73" s="8" customFormat="1" ht="15.75" x14ac:dyDescent="0.25">
      <c r="A37" s="82"/>
      <c r="B37" s="82"/>
      <c r="C37" s="83"/>
      <c r="D37" s="83"/>
      <c r="E37" s="108"/>
      <c r="F37" s="111"/>
      <c r="G37" s="111"/>
      <c r="H37" s="111"/>
      <c r="I37" s="111"/>
      <c r="J37" s="11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</row>
    <row r="38" spans="1:73" s="8" customFormat="1" ht="15.75" x14ac:dyDescent="0.25">
      <c r="A38" s="82"/>
      <c r="B38" s="82"/>
      <c r="C38" s="83"/>
      <c r="D38" s="83"/>
      <c r="E38" s="108"/>
      <c r="F38" s="111"/>
      <c r="G38" s="111"/>
      <c r="H38" s="111"/>
      <c r="I38" s="111"/>
      <c r="J38" s="11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</row>
    <row r="39" spans="1:73" s="8" customFormat="1" ht="31.15" customHeight="1" x14ac:dyDescent="0.25">
      <c r="A39" s="78"/>
      <c r="B39" s="78"/>
      <c r="C39" s="84"/>
      <c r="D39" s="84"/>
      <c r="E39" s="109"/>
      <c r="F39" s="112"/>
      <c r="G39" s="112"/>
      <c r="H39" s="112"/>
      <c r="I39" s="112"/>
      <c r="J39" s="115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</row>
    <row r="40" spans="1:73" s="10" customFormat="1" ht="25.15" customHeight="1" x14ac:dyDescent="0.25">
      <c r="A40" s="52"/>
      <c r="B40" s="75" t="s">
        <v>13</v>
      </c>
      <c r="C40" s="85"/>
      <c r="D40" s="25" t="s">
        <v>4</v>
      </c>
      <c r="E40" s="26">
        <f>SUM(E36:E39)</f>
        <v>1</v>
      </c>
      <c r="F40" s="27"/>
      <c r="G40" s="28"/>
      <c r="H40" s="28"/>
      <c r="I40" s="29"/>
      <c r="J40" s="65">
        <f>SUM(J36:J39)</f>
        <v>80000</v>
      </c>
    </row>
    <row r="41" spans="1:73" s="8" customFormat="1" ht="15.6" customHeight="1" x14ac:dyDescent="0.25">
      <c r="A41" s="77">
        <v>9</v>
      </c>
      <c r="B41" s="79" t="s">
        <v>29</v>
      </c>
      <c r="C41" s="77" t="s">
        <v>34</v>
      </c>
      <c r="D41" s="77" t="s">
        <v>4</v>
      </c>
      <c r="E41" s="107">
        <v>1</v>
      </c>
      <c r="F41" s="110">
        <v>33900</v>
      </c>
      <c r="G41" s="110">
        <v>34600</v>
      </c>
      <c r="H41" s="110">
        <v>35340</v>
      </c>
      <c r="I41" s="110">
        <f t="shared" ref="I41" si="6">ROUND((F41+G41+H41)/3,2)</f>
        <v>34613.33</v>
      </c>
      <c r="J41" s="113">
        <f>E41*I41</f>
        <v>34613.33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</row>
    <row r="42" spans="1:73" s="8" customFormat="1" ht="15.75" x14ac:dyDescent="0.25">
      <c r="A42" s="82"/>
      <c r="B42" s="82"/>
      <c r="C42" s="83"/>
      <c r="D42" s="83"/>
      <c r="E42" s="108"/>
      <c r="F42" s="111"/>
      <c r="G42" s="111"/>
      <c r="H42" s="111"/>
      <c r="I42" s="111"/>
      <c r="J42" s="11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</row>
    <row r="43" spans="1:73" s="8" customFormat="1" ht="15.75" x14ac:dyDescent="0.25">
      <c r="A43" s="82"/>
      <c r="B43" s="82"/>
      <c r="C43" s="83"/>
      <c r="D43" s="83"/>
      <c r="E43" s="108"/>
      <c r="F43" s="111"/>
      <c r="G43" s="111"/>
      <c r="H43" s="111"/>
      <c r="I43" s="111"/>
      <c r="J43" s="11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</row>
    <row r="44" spans="1:73" s="8" customFormat="1" ht="54.6" customHeight="1" x14ac:dyDescent="0.25">
      <c r="A44" s="78"/>
      <c r="B44" s="78"/>
      <c r="C44" s="84"/>
      <c r="D44" s="84"/>
      <c r="E44" s="109"/>
      <c r="F44" s="112"/>
      <c r="G44" s="112"/>
      <c r="H44" s="112"/>
      <c r="I44" s="112"/>
      <c r="J44" s="115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</row>
    <row r="45" spans="1:73" s="10" customFormat="1" ht="15.75" x14ac:dyDescent="0.25">
      <c r="A45" s="52"/>
      <c r="B45" s="75" t="s">
        <v>13</v>
      </c>
      <c r="C45" s="76"/>
      <c r="D45" s="25" t="s">
        <v>4</v>
      </c>
      <c r="E45" s="26">
        <f>SUM(E41:E44)</f>
        <v>1</v>
      </c>
      <c r="F45" s="27"/>
      <c r="G45" s="28"/>
      <c r="H45" s="28"/>
      <c r="I45" s="29"/>
      <c r="J45" s="65">
        <f>SUM(J41:J44)</f>
        <v>34613.33</v>
      </c>
    </row>
    <row r="46" spans="1:73" s="8" customFormat="1" ht="29.25" customHeight="1" x14ac:dyDescent="0.25">
      <c r="A46" s="77">
        <v>10</v>
      </c>
      <c r="B46" s="79" t="s">
        <v>30</v>
      </c>
      <c r="C46" s="77" t="s">
        <v>34</v>
      </c>
      <c r="D46" s="77" t="s">
        <v>4</v>
      </c>
      <c r="E46" s="107">
        <v>2</v>
      </c>
      <c r="F46" s="110">
        <v>18890</v>
      </c>
      <c r="G46" s="110">
        <v>19400</v>
      </c>
      <c r="H46" s="110">
        <v>19000</v>
      </c>
      <c r="I46" s="110">
        <f t="shared" ref="I46" si="7">ROUND((F46+G46+H46)/3,2)</f>
        <v>19096.669999999998</v>
      </c>
      <c r="J46" s="113">
        <f>E46*I46</f>
        <v>38193.339999999997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</row>
    <row r="47" spans="1:73" s="8" customFormat="1" ht="15.75" x14ac:dyDescent="0.25">
      <c r="A47" s="82"/>
      <c r="B47" s="82"/>
      <c r="C47" s="83"/>
      <c r="D47" s="83"/>
      <c r="E47" s="108"/>
      <c r="F47" s="111"/>
      <c r="G47" s="111"/>
      <c r="H47" s="111"/>
      <c r="I47" s="111"/>
      <c r="J47" s="11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</row>
    <row r="48" spans="1:73" s="8" customFormat="1" ht="38.450000000000003" customHeight="1" x14ac:dyDescent="0.25">
      <c r="A48" s="82"/>
      <c r="B48" s="82"/>
      <c r="C48" s="83"/>
      <c r="D48" s="83"/>
      <c r="E48" s="108"/>
      <c r="F48" s="111"/>
      <c r="G48" s="111"/>
      <c r="H48" s="111"/>
      <c r="I48" s="111"/>
      <c r="J48" s="11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</row>
    <row r="49" spans="1:73" s="8" customFormat="1" ht="27.6" hidden="1" customHeight="1" x14ac:dyDescent="0.25">
      <c r="A49" s="78"/>
      <c r="B49" s="78"/>
      <c r="C49" s="84"/>
      <c r="D49" s="84"/>
      <c r="E49" s="109"/>
      <c r="F49" s="112"/>
      <c r="G49" s="112"/>
      <c r="H49" s="112"/>
      <c r="I49" s="112"/>
      <c r="J49" s="115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</row>
    <row r="50" spans="1:73" s="10" customFormat="1" ht="15.75" x14ac:dyDescent="0.25">
      <c r="A50" s="52"/>
      <c r="B50" s="75" t="s">
        <v>13</v>
      </c>
      <c r="C50" s="76"/>
      <c r="D50" s="25" t="s">
        <v>4</v>
      </c>
      <c r="E50" s="26">
        <f>SUM(E46:E49)</f>
        <v>2</v>
      </c>
      <c r="F50" s="27"/>
      <c r="G50" s="28"/>
      <c r="H50" s="28"/>
      <c r="I50" s="29"/>
      <c r="J50" s="65">
        <f>SUM(J46:J49)</f>
        <v>38193.339999999997</v>
      </c>
    </row>
    <row r="51" spans="1:73" s="8" customFormat="1" ht="29.25" customHeight="1" x14ac:dyDescent="0.25">
      <c r="A51" s="77">
        <v>11</v>
      </c>
      <c r="B51" s="79" t="s">
        <v>31</v>
      </c>
      <c r="C51" s="77" t="s">
        <v>34</v>
      </c>
      <c r="D51" s="77" t="s">
        <v>4</v>
      </c>
      <c r="E51" s="107">
        <v>1</v>
      </c>
      <c r="F51" s="110">
        <v>33900</v>
      </c>
      <c r="G51" s="110">
        <v>35000</v>
      </c>
      <c r="H51" s="110">
        <v>35000</v>
      </c>
      <c r="I51" s="110">
        <f t="shared" ref="I51" si="8">ROUND((F51+G51+H51)/3,2)</f>
        <v>34633.33</v>
      </c>
      <c r="J51" s="113">
        <f>E51*I51</f>
        <v>34633.33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</row>
    <row r="52" spans="1:73" s="8" customFormat="1" ht="15.75" x14ac:dyDescent="0.25">
      <c r="A52" s="82"/>
      <c r="B52" s="82"/>
      <c r="C52" s="83"/>
      <c r="D52" s="83"/>
      <c r="E52" s="108"/>
      <c r="F52" s="111"/>
      <c r="G52" s="111"/>
      <c r="H52" s="111"/>
      <c r="I52" s="111"/>
      <c r="J52" s="11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</row>
    <row r="53" spans="1:73" s="8" customFormat="1" ht="23.45" customHeight="1" x14ac:dyDescent="0.25">
      <c r="A53" s="82"/>
      <c r="B53" s="82"/>
      <c r="C53" s="83"/>
      <c r="D53" s="83"/>
      <c r="E53" s="108"/>
      <c r="F53" s="111"/>
      <c r="G53" s="111"/>
      <c r="H53" s="111"/>
      <c r="I53" s="111"/>
      <c r="J53" s="11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</row>
    <row r="54" spans="1:73" s="8" customFormat="1" ht="27.6" hidden="1" customHeight="1" x14ac:dyDescent="0.25">
      <c r="A54" s="78"/>
      <c r="B54" s="78"/>
      <c r="C54" s="84"/>
      <c r="D54" s="84"/>
      <c r="E54" s="109"/>
      <c r="F54" s="112"/>
      <c r="G54" s="112"/>
      <c r="H54" s="112"/>
      <c r="I54" s="112"/>
      <c r="J54" s="115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</row>
    <row r="55" spans="1:73" s="10" customFormat="1" ht="15.75" x14ac:dyDescent="0.25">
      <c r="A55" s="69"/>
      <c r="B55" s="75" t="s">
        <v>13</v>
      </c>
      <c r="C55" s="76"/>
      <c r="D55" s="25" t="s">
        <v>4</v>
      </c>
      <c r="E55" s="26">
        <f>SUM(E51:E54)</f>
        <v>1</v>
      </c>
      <c r="F55" s="27"/>
      <c r="G55" s="28"/>
      <c r="H55" s="28"/>
      <c r="I55" s="29"/>
      <c r="J55" s="65">
        <f>SUM(J51:J54)</f>
        <v>34633.33</v>
      </c>
    </row>
    <row r="56" spans="1:73" s="8" customFormat="1" ht="15.75" x14ac:dyDescent="0.25">
      <c r="A56" s="77">
        <v>12</v>
      </c>
      <c r="B56" s="79" t="s">
        <v>32</v>
      </c>
      <c r="C56" s="80" t="s">
        <v>34</v>
      </c>
      <c r="D56" s="107" t="s">
        <v>4</v>
      </c>
      <c r="E56" s="107">
        <v>1</v>
      </c>
      <c r="F56" s="110">
        <v>4500</v>
      </c>
      <c r="G56" s="110">
        <v>5100</v>
      </c>
      <c r="H56" s="110">
        <v>5000</v>
      </c>
      <c r="I56" s="110">
        <f>ROUND((F56+G56+H56)/3,2)</f>
        <v>4866.67</v>
      </c>
      <c r="J56" s="113">
        <f>E56*I56</f>
        <v>4866.67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</row>
    <row r="57" spans="1:73" s="8" customFormat="1" ht="51.6" customHeight="1" x14ac:dyDescent="0.25">
      <c r="A57" s="78"/>
      <c r="B57" s="78"/>
      <c r="C57" s="81"/>
      <c r="D57" s="109"/>
      <c r="E57" s="109"/>
      <c r="F57" s="112"/>
      <c r="G57" s="112"/>
      <c r="H57" s="112"/>
      <c r="I57" s="112"/>
      <c r="J57" s="115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</row>
    <row r="58" spans="1:73" s="10" customFormat="1" ht="15.75" x14ac:dyDescent="0.25">
      <c r="A58" s="52"/>
      <c r="B58" s="75" t="s">
        <v>13</v>
      </c>
      <c r="C58" s="76"/>
      <c r="D58" s="25" t="s">
        <v>4</v>
      </c>
      <c r="E58" s="26">
        <f>SUM(E56:E57)</f>
        <v>1</v>
      </c>
      <c r="F58" s="27"/>
      <c r="G58" s="28"/>
      <c r="H58" s="28"/>
      <c r="I58" s="29"/>
      <c r="J58" s="65">
        <f>SUM(J56+J57)</f>
        <v>4866.67</v>
      </c>
    </row>
    <row r="59" spans="1:73" s="8" customFormat="1" ht="15" customHeight="1" x14ac:dyDescent="0.25">
      <c r="A59" s="77">
        <v>13</v>
      </c>
      <c r="B59" s="79" t="s">
        <v>33</v>
      </c>
      <c r="C59" s="77" t="s">
        <v>34</v>
      </c>
      <c r="D59" s="107" t="s">
        <v>4</v>
      </c>
      <c r="E59" s="107">
        <v>1</v>
      </c>
      <c r="F59" s="110">
        <v>7200</v>
      </c>
      <c r="G59" s="110">
        <v>7300</v>
      </c>
      <c r="H59" s="110">
        <v>7500</v>
      </c>
      <c r="I59" s="110">
        <f t="shared" ref="I59" si="9">ROUND((F59+G59+H59)/3,2)</f>
        <v>7333.33</v>
      </c>
      <c r="J59" s="113">
        <f>E59*I59</f>
        <v>7333.33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</row>
    <row r="60" spans="1:73" s="8" customFormat="1" ht="15.75" x14ac:dyDescent="0.25">
      <c r="A60" s="83"/>
      <c r="B60" s="86"/>
      <c r="C60" s="83"/>
      <c r="D60" s="108"/>
      <c r="E60" s="108"/>
      <c r="F60" s="111"/>
      <c r="G60" s="111"/>
      <c r="H60" s="111"/>
      <c r="I60" s="111"/>
      <c r="J60" s="11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</row>
    <row r="61" spans="1:73" s="8" customFormat="1" ht="63.6" customHeight="1" x14ac:dyDescent="0.25">
      <c r="A61" s="82"/>
      <c r="B61" s="82"/>
      <c r="C61" s="83"/>
      <c r="D61" s="108"/>
      <c r="E61" s="108"/>
      <c r="F61" s="111"/>
      <c r="G61" s="111"/>
      <c r="H61" s="111"/>
      <c r="I61" s="111"/>
      <c r="J61" s="11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</row>
    <row r="62" spans="1:73" s="8" customFormat="1" ht="15.6" hidden="1" customHeight="1" x14ac:dyDescent="0.25">
      <c r="A62" s="78"/>
      <c r="B62" s="78"/>
      <c r="C62" s="84"/>
      <c r="D62" s="109"/>
      <c r="E62" s="109"/>
      <c r="F62" s="112"/>
      <c r="G62" s="112"/>
      <c r="H62" s="112"/>
      <c r="I62" s="112"/>
      <c r="J62" s="115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</row>
    <row r="63" spans="1:73" s="10" customFormat="1" ht="15.75" x14ac:dyDescent="0.25">
      <c r="A63" s="52"/>
      <c r="B63" s="75" t="s">
        <v>13</v>
      </c>
      <c r="C63" s="76"/>
      <c r="D63" s="25" t="s">
        <v>4</v>
      </c>
      <c r="E63" s="26">
        <f>SUM(E59:E62)</f>
        <v>1</v>
      </c>
      <c r="F63" s="27"/>
      <c r="G63" s="28"/>
      <c r="H63" s="28"/>
      <c r="I63" s="29"/>
      <c r="J63" s="65">
        <f>SUM(J59:J62)</f>
        <v>7333.33</v>
      </c>
    </row>
    <row r="64" spans="1:73" s="5" customFormat="1" ht="15.75" x14ac:dyDescent="0.25">
      <c r="A64" s="33"/>
      <c r="B64" s="55"/>
      <c r="C64" s="55"/>
      <c r="D64" s="55"/>
      <c r="E64" s="55"/>
      <c r="F64" s="55"/>
      <c r="G64" s="55"/>
      <c r="H64" s="55"/>
      <c r="I64" s="34"/>
      <c r="J64" s="67">
        <f>SUM(J11+J16+J19+J23+J28+J33+J35+J40+J45+J50+J55+J58+J63)</f>
        <v>999536.6</v>
      </c>
      <c r="K64" s="10"/>
      <c r="L64" s="68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</row>
    <row r="65" spans="1:73" s="6" customFormat="1" ht="15.75" customHeight="1" x14ac:dyDescent="0.25">
      <c r="A65" s="50" t="s">
        <v>36</v>
      </c>
      <c r="B65" s="35"/>
      <c r="C65" s="35"/>
      <c r="D65" s="35"/>
      <c r="E65" s="35"/>
      <c r="F65" s="35"/>
      <c r="G65" s="35"/>
      <c r="H65" s="35"/>
      <c r="I65" s="35"/>
      <c r="J65" s="35"/>
      <c r="K65" s="51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</row>
    <row r="66" spans="1:73" s="6" customFormat="1" ht="13.9" customHeight="1" x14ac:dyDescent="0.25">
      <c r="A66" s="36"/>
      <c r="B66" s="36"/>
      <c r="C66" s="36"/>
      <c r="D66" s="36"/>
      <c r="E66" s="37"/>
      <c r="F66" s="38"/>
      <c r="G66" s="38"/>
      <c r="H66" s="38"/>
      <c r="I66" s="38"/>
      <c r="J66" s="39"/>
      <c r="K66" s="11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</row>
    <row r="67" spans="1:73" s="59" customFormat="1" ht="15.75" customHeight="1" x14ac:dyDescent="0.25">
      <c r="A67" s="57" t="s">
        <v>8</v>
      </c>
      <c r="B67" s="72" t="s">
        <v>37</v>
      </c>
      <c r="C67" s="73"/>
      <c r="D67" s="58"/>
      <c r="E67" s="58"/>
      <c r="F67" s="58"/>
      <c r="G67" s="58"/>
      <c r="H67" s="58"/>
      <c r="I67" s="58"/>
      <c r="J67" s="58"/>
    </row>
    <row r="68" spans="1:73" s="59" customFormat="1" ht="15.75" customHeight="1" x14ac:dyDescent="0.25">
      <c r="A68" s="57" t="s">
        <v>9</v>
      </c>
      <c r="B68" s="72" t="s">
        <v>19</v>
      </c>
      <c r="C68" s="74"/>
      <c r="D68" s="58"/>
      <c r="E68" s="58"/>
      <c r="F68" s="58"/>
      <c r="G68" s="58"/>
      <c r="H68" s="58"/>
      <c r="I68" s="58"/>
      <c r="J68" s="58"/>
    </row>
    <row r="69" spans="1:73" s="59" customFormat="1" x14ac:dyDescent="0.25">
      <c r="A69" s="60" t="s">
        <v>10</v>
      </c>
      <c r="B69" s="72" t="s">
        <v>18</v>
      </c>
      <c r="C69" s="74"/>
      <c r="D69" s="58"/>
      <c r="E69" s="58"/>
      <c r="F69" s="58"/>
      <c r="G69" s="58"/>
      <c r="H69" s="58"/>
      <c r="I69" s="58"/>
      <c r="J69" s="58"/>
    </row>
    <row r="70" spans="1:73" s="59" customFormat="1" x14ac:dyDescent="0.25">
      <c r="A70" s="61"/>
      <c r="B70" s="62" t="s">
        <v>15</v>
      </c>
      <c r="C70" s="61"/>
      <c r="D70" s="61"/>
      <c r="E70" s="61"/>
      <c r="F70" s="61"/>
      <c r="G70" s="61"/>
      <c r="H70" s="61"/>
      <c r="I70" s="61"/>
      <c r="J70" s="61"/>
    </row>
    <row r="71" spans="1:73" s="59" customFormat="1" x14ac:dyDescent="0.25">
      <c r="A71" s="61"/>
      <c r="B71" s="63" t="s">
        <v>20</v>
      </c>
      <c r="C71" s="62"/>
      <c r="D71" s="62"/>
      <c r="E71" s="61"/>
      <c r="F71" s="61"/>
      <c r="G71" s="61"/>
      <c r="H71" s="61"/>
      <c r="I71" s="61"/>
      <c r="J71" s="61"/>
    </row>
    <row r="72" spans="1:73" s="59" customFormat="1" x14ac:dyDescent="0.25">
      <c r="A72" s="61"/>
      <c r="B72" s="62" t="s">
        <v>16</v>
      </c>
      <c r="C72" s="62"/>
      <c r="D72" s="62"/>
      <c r="E72" s="61"/>
      <c r="F72" s="61"/>
      <c r="G72" s="61"/>
      <c r="H72" s="61"/>
      <c r="I72" s="61"/>
      <c r="J72" s="61"/>
    </row>
    <row r="73" spans="1:73" s="59" customFormat="1" x14ac:dyDescent="0.25">
      <c r="A73" s="61"/>
      <c r="B73" s="62" t="s">
        <v>38</v>
      </c>
      <c r="C73" s="62"/>
      <c r="D73" s="62"/>
      <c r="E73" s="61"/>
      <c r="F73" s="61"/>
      <c r="G73" s="61"/>
      <c r="H73" s="61"/>
      <c r="I73" s="61"/>
      <c r="J73" s="61"/>
    </row>
    <row r="74" spans="1:73" x14ac:dyDescent="0.25">
      <c r="A74" s="42"/>
      <c r="B74" s="40"/>
      <c r="C74" s="40"/>
      <c r="D74" s="42"/>
      <c r="E74" s="42"/>
      <c r="F74" s="42"/>
      <c r="G74" s="41"/>
      <c r="H74" s="42"/>
      <c r="I74" s="42"/>
      <c r="J74" s="42"/>
      <c r="M74" s="1" t="s">
        <v>39</v>
      </c>
    </row>
    <row r="75" spans="1:73" ht="15" customHeight="1" x14ac:dyDescent="0.25">
      <c r="A75" s="43"/>
      <c r="B75" s="40"/>
      <c r="C75" s="14"/>
      <c r="D75" s="15"/>
      <c r="E75" s="15"/>
      <c r="F75" s="15"/>
      <c r="G75" s="15"/>
      <c r="H75" s="15"/>
      <c r="I75" s="15"/>
      <c r="J75" s="15"/>
    </row>
    <row r="76" spans="1:73" ht="14.25" customHeight="1" x14ac:dyDescent="0.25">
      <c r="A76" s="43"/>
      <c r="B76" s="40"/>
      <c r="C76" s="14"/>
      <c r="D76" s="15"/>
      <c r="E76" s="15"/>
      <c r="F76" s="15"/>
      <c r="G76" s="15"/>
      <c r="H76" s="15"/>
      <c r="I76" s="15"/>
      <c r="J76" s="15"/>
    </row>
    <row r="77" spans="1:73" ht="13.5" customHeight="1" x14ac:dyDescent="0.25">
      <c r="A77" s="43"/>
      <c r="B77" s="40"/>
      <c r="C77" s="14"/>
      <c r="D77" s="15"/>
      <c r="E77" s="15"/>
      <c r="F77" s="15"/>
      <c r="G77" s="16"/>
      <c r="H77" s="15"/>
      <c r="I77" s="15"/>
      <c r="J77" s="15"/>
    </row>
    <row r="78" spans="1:73" ht="17.25" customHeight="1" x14ac:dyDescent="0.25">
      <c r="A78" s="43"/>
      <c r="B78" s="40"/>
      <c r="C78" s="16"/>
      <c r="D78" s="15"/>
      <c r="E78" s="15"/>
      <c r="F78" s="15"/>
      <c r="G78" s="15"/>
      <c r="H78" s="15"/>
      <c r="I78" s="15"/>
      <c r="J78" s="15"/>
    </row>
    <row r="79" spans="1:73" x14ac:dyDescent="0.25">
      <c r="A79" s="43"/>
      <c r="B79" s="44"/>
      <c r="C79" s="42"/>
      <c r="D79" s="42"/>
      <c r="E79" s="42"/>
      <c r="F79" s="42"/>
      <c r="G79" s="42"/>
      <c r="H79" s="42"/>
      <c r="I79" s="42"/>
      <c r="J79" s="42"/>
    </row>
    <row r="80" spans="1:73" ht="12.75" customHeight="1" x14ac:dyDescent="0.25">
      <c r="A80" s="43"/>
      <c r="B80" s="44"/>
      <c r="C80" s="42"/>
      <c r="D80" s="42"/>
      <c r="E80" s="42"/>
      <c r="F80" s="42"/>
      <c r="G80" s="42"/>
      <c r="H80" s="42"/>
      <c r="I80" s="42"/>
      <c r="J80" s="42"/>
    </row>
    <row r="81" spans="1:10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</row>
    <row r="82" spans="1:10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</row>
    <row r="83" spans="1:10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</row>
    <row r="84" spans="1:10" x14ac:dyDescent="0.25">
      <c r="G84" s="42"/>
    </row>
    <row r="328" spans="10:10" x14ac:dyDescent="0.25">
      <c r="J328" s="49"/>
    </row>
  </sheetData>
  <mergeCells count="148">
    <mergeCell ref="D51:D54"/>
    <mergeCell ref="E51:E54"/>
    <mergeCell ref="F51:F54"/>
    <mergeCell ref="G51:G54"/>
    <mergeCell ref="H51:H54"/>
    <mergeCell ref="I51:I54"/>
    <mergeCell ref="J51:J54"/>
    <mergeCell ref="B55:C55"/>
    <mergeCell ref="D56:D57"/>
    <mergeCell ref="E56:E57"/>
    <mergeCell ref="F56:F57"/>
    <mergeCell ref="G56:G57"/>
    <mergeCell ref="H56:H57"/>
    <mergeCell ref="I56:I57"/>
    <mergeCell ref="J56:J57"/>
    <mergeCell ref="D59:D62"/>
    <mergeCell ref="E59:E62"/>
    <mergeCell ref="F59:F62"/>
    <mergeCell ref="G59:G62"/>
    <mergeCell ref="H59:H62"/>
    <mergeCell ref="I59:I62"/>
    <mergeCell ref="J59:J62"/>
    <mergeCell ref="D46:D49"/>
    <mergeCell ref="E46:E49"/>
    <mergeCell ref="F46:F49"/>
    <mergeCell ref="G46:G49"/>
    <mergeCell ref="H46:H49"/>
    <mergeCell ref="I46:I49"/>
    <mergeCell ref="J46:J49"/>
    <mergeCell ref="D36:D39"/>
    <mergeCell ref="E36:E39"/>
    <mergeCell ref="F36:F39"/>
    <mergeCell ref="G36:G39"/>
    <mergeCell ref="H36:H39"/>
    <mergeCell ref="I36:I39"/>
    <mergeCell ref="J36:J39"/>
    <mergeCell ref="D41:D44"/>
    <mergeCell ref="E41:E44"/>
    <mergeCell ref="F41:F44"/>
    <mergeCell ref="G41:G44"/>
    <mergeCell ref="H41:H44"/>
    <mergeCell ref="I41:I44"/>
    <mergeCell ref="J41:J44"/>
    <mergeCell ref="D24:D27"/>
    <mergeCell ref="E24:E27"/>
    <mergeCell ref="F24:F27"/>
    <mergeCell ref="G24:G27"/>
    <mergeCell ref="H24:H27"/>
    <mergeCell ref="I24:I27"/>
    <mergeCell ref="J24:J27"/>
    <mergeCell ref="D29:D32"/>
    <mergeCell ref="E29:E32"/>
    <mergeCell ref="F29:F32"/>
    <mergeCell ref="G29:G32"/>
    <mergeCell ref="H29:H32"/>
    <mergeCell ref="I29:I32"/>
    <mergeCell ref="J29:J32"/>
    <mergeCell ref="D17:D18"/>
    <mergeCell ref="E17:E18"/>
    <mergeCell ref="F17:F18"/>
    <mergeCell ref="G17:G18"/>
    <mergeCell ref="H17:H18"/>
    <mergeCell ref="I17:I18"/>
    <mergeCell ref="J17:J18"/>
    <mergeCell ref="D20:D22"/>
    <mergeCell ref="E20:E22"/>
    <mergeCell ref="F20:F22"/>
    <mergeCell ref="G20:G22"/>
    <mergeCell ref="H20:H22"/>
    <mergeCell ref="I20:I22"/>
    <mergeCell ref="J20:J22"/>
    <mergeCell ref="A8:A10"/>
    <mergeCell ref="B8:B10"/>
    <mergeCell ref="C8:C10"/>
    <mergeCell ref="B11:C11"/>
    <mergeCell ref="A12:A15"/>
    <mergeCell ref="B12:B15"/>
    <mergeCell ref="C12:C15"/>
    <mergeCell ref="I5:I6"/>
    <mergeCell ref="J5:J6"/>
    <mergeCell ref="B7:C7"/>
    <mergeCell ref="D8:D10"/>
    <mergeCell ref="E8:E10"/>
    <mergeCell ref="F8:F10"/>
    <mergeCell ref="G8:G10"/>
    <mergeCell ref="H8:H10"/>
    <mergeCell ref="I8:I10"/>
    <mergeCell ref="J8:J10"/>
    <mergeCell ref="D12:D15"/>
    <mergeCell ref="E12:E15"/>
    <mergeCell ref="F12:F15"/>
    <mergeCell ref="G12:G15"/>
    <mergeCell ref="H12:H15"/>
    <mergeCell ref="I12:I15"/>
    <mergeCell ref="J12:J15"/>
    <mergeCell ref="A1:J2"/>
    <mergeCell ref="A3:K3"/>
    <mergeCell ref="A4:I4"/>
    <mergeCell ref="A5:A6"/>
    <mergeCell ref="B5:B6"/>
    <mergeCell ref="C5:C6"/>
    <mergeCell ref="D5:D6"/>
    <mergeCell ref="E5:E6"/>
    <mergeCell ref="F5:H5"/>
    <mergeCell ref="A17:A18"/>
    <mergeCell ref="B17:B18"/>
    <mergeCell ref="C17:C18"/>
    <mergeCell ref="B19:C19"/>
    <mergeCell ref="B16:C16"/>
    <mergeCell ref="A29:A30"/>
    <mergeCell ref="C29:C32"/>
    <mergeCell ref="B33:C33"/>
    <mergeCell ref="B35:C35"/>
    <mergeCell ref="B28:C28"/>
    <mergeCell ref="A24:A27"/>
    <mergeCell ref="B24:B27"/>
    <mergeCell ref="C24:C27"/>
    <mergeCell ref="A20:A22"/>
    <mergeCell ref="B20:B22"/>
    <mergeCell ref="C20:C22"/>
    <mergeCell ref="B23:C23"/>
    <mergeCell ref="B29:B32"/>
    <mergeCell ref="A41:A44"/>
    <mergeCell ref="B41:B44"/>
    <mergeCell ref="C41:C44"/>
    <mergeCell ref="B45:C45"/>
    <mergeCell ref="A36:A39"/>
    <mergeCell ref="B36:B39"/>
    <mergeCell ref="C36:C39"/>
    <mergeCell ref="B40:C40"/>
    <mergeCell ref="A59:A62"/>
    <mergeCell ref="B59:B62"/>
    <mergeCell ref="C59:C62"/>
    <mergeCell ref="B67:C67"/>
    <mergeCell ref="B68:C68"/>
    <mergeCell ref="B69:C69"/>
    <mergeCell ref="B63:C63"/>
    <mergeCell ref="A56:A57"/>
    <mergeCell ref="B56:B57"/>
    <mergeCell ref="C56:C57"/>
    <mergeCell ref="B58:C58"/>
    <mergeCell ref="A46:A49"/>
    <mergeCell ref="B46:B49"/>
    <mergeCell ref="C46:C49"/>
    <mergeCell ref="B50:C50"/>
    <mergeCell ref="A51:A54"/>
    <mergeCell ref="B51:B54"/>
    <mergeCell ref="C51:C54"/>
  </mergeCells>
  <pageMargins left="0.23622047244094491" right="0.23622047244094491" top="0.74803149606299213" bottom="0.74803149606299213" header="0.31496062992125984" footer="0.31496062992125984"/>
  <pageSetup paperSize="9" scale="5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общая нмцк 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Чичасова Екатерина Ивановна</dc:creator>
  <cp:lastModifiedBy>Болдырева Оксана Владиславовна</cp:lastModifiedBy>
  <cp:lastPrinted>2018-07-26T07:01:49Z</cp:lastPrinted>
  <dcterms:created xsi:type="dcterms:W3CDTF">2016-01-21T04:36:45Z</dcterms:created>
  <dcterms:modified xsi:type="dcterms:W3CDTF">2018-09-03T12:36:15Z</dcterms:modified>
</cp:coreProperties>
</file>