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600"/>
  </bookViews>
  <sheets>
    <sheet name="Лист1" sheetId="1" r:id="rId1"/>
  </sheets>
  <externalReferences>
    <externalReference r:id="rId2"/>
  </externalReferences>
  <definedNames>
    <definedName name="_xlnm.Print_Area" localSheetId="0">Лист1!$A$1:$G$45</definedName>
  </definedNames>
  <calcPr calcId="145621" iterate="1"/>
</workbook>
</file>

<file path=xl/calcChain.xml><?xml version="1.0" encoding="utf-8"?>
<calcChain xmlns="http://schemas.openxmlformats.org/spreadsheetml/2006/main">
  <c r="H36" i="1" l="1"/>
  <c r="H35" i="1"/>
  <c r="E24" i="1"/>
  <c r="E32" i="1"/>
  <c r="F32" i="1" s="1"/>
  <c r="F31" i="1"/>
  <c r="G31" i="1" s="1"/>
  <c r="F24" i="1"/>
  <c r="F23" i="1"/>
  <c r="G23" i="1" s="1"/>
  <c r="F17" i="1"/>
  <c r="F16" i="1"/>
  <c r="G16" i="1" s="1"/>
  <c r="E17" i="1"/>
  <c r="D32" i="1"/>
  <c r="C32" i="1"/>
  <c r="B32" i="1"/>
  <c r="C24" i="1"/>
  <c r="D24" i="1"/>
  <c r="B24" i="1"/>
  <c r="C17" i="1"/>
  <c r="D17" i="1"/>
  <c r="B17" i="1"/>
  <c r="I18" i="1"/>
  <c r="I22" i="1" s="1"/>
  <c r="I36" i="1"/>
  <c r="I34" i="1"/>
  <c r="I35" i="1"/>
  <c r="I33" i="1"/>
  <c r="G32" i="1" l="1"/>
  <c r="G17" i="1"/>
  <c r="G24" i="1"/>
  <c r="G33" i="1" l="1"/>
</calcChain>
</file>

<file path=xl/sharedStrings.xml><?xml version="1.0" encoding="utf-8"?>
<sst xmlns="http://schemas.openxmlformats.org/spreadsheetml/2006/main" count="60" uniqueCount="50">
  <si>
    <t>Категории</t>
  </si>
  <si>
    <t>Цены/поставщики</t>
  </si>
  <si>
    <t>Средняя</t>
  </si>
  <si>
    <t>Начальная цена единицы товара</t>
  </si>
  <si>
    <t>Наименование товара</t>
  </si>
  <si>
    <t>Бензин АИ-92</t>
  </si>
  <si>
    <t>Бензин автомобильный (розничная реализация)</t>
  </si>
  <si>
    <t>Экологический класс: Не ниже К5 .</t>
  </si>
  <si>
    <t>Итого</t>
  </si>
  <si>
    <t>Бензин АИ-95</t>
  </si>
  <si>
    <t xml:space="preserve">Октановое число бензина автомобильного по исследовательскому методу: ≥ 95  и &lt; 98 ; </t>
  </si>
  <si>
    <t xml:space="preserve">Топливо дизельное </t>
  </si>
  <si>
    <t>Сорт/класс топлива: Не ниже E;</t>
  </si>
  <si>
    <t>Тип топлива дизельного: Межсезонное;</t>
  </si>
  <si>
    <t>Экологический класс: Не ниже К5.</t>
  </si>
  <si>
    <t>ИТОГО Начальная цена единиц товара</t>
  </si>
  <si>
    <t>Специалист по закупкам</t>
  </si>
  <si>
    <t>А.В. Солдатова</t>
  </si>
  <si>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</si>
  <si>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</si>
  <si>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</si>
  <si>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</si>
  <si>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</si>
  <si>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</si>
  <si>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</si>
  <si>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</si>
  <si>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 xml:space="preserve">поставка автомобильного топлива    </t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</si>
  <si>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</si>
  <si>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</si>
  <si>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</si>
  <si>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</si>
  <si>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</si>
  <si>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</si>
  <si>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</si>
  <si>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</si>
  <si>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</si>
  <si>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>4.</t>
  </si>
  <si>
    <t>Поставщик 4</t>
  </si>
  <si>
    <t>Октановое число бензина автомобильного</t>
  </si>
  <si>
    <t xml:space="preserve">по исследовательскому методу:  ≥ 92 и &lt; 95; </t>
  </si>
  <si>
    <t xml:space="preserve">исследовательскому методу: ≥ 95  и &lt; 98 ; </t>
  </si>
  <si>
    <t>класса не ниже К5 (розничная поставка)</t>
  </si>
  <si>
    <t>Топливо дизельное межсезонное экологического</t>
  </si>
  <si>
    <t>Письмо вх. № 210 от 12.07.2023</t>
  </si>
  <si>
    <t>Письмо вх. № 211 от 12.07.2023</t>
  </si>
  <si>
    <t>Письмо вх. № 214 от 13.07.2023</t>
  </si>
  <si>
    <t>Технические характеристики</t>
  </si>
  <si>
    <t>Цена за ед. товара</t>
  </si>
  <si>
    <t>Письмо вх. № 215 от 13.07.2024</t>
  </si>
  <si>
    <t>ИКЗ - 233862201905886220100100250011920244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</si>
</sst>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548DD4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4" fillId="0" borderId="0" xfId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0" fontId="0" fillId="0" borderId="0" xfId="0" applyFill="1"/>
    <xf numFmtId="0" fontId="3" fillId="0" borderId="0" xfId="1" applyFill="1"/>
    <xf numFmtId="4" fontId="5" fillId="0" borderId="0" xfId="1" applyNumberFormat="1" applyFont="1" applyFill="1"/>
    <xf numFmtId="0" fontId="5" fillId="0" borderId="0" xfId="1" applyFont="1" applyFill="1"/>
    <xf numFmtId="0" fontId="8" fillId="0" borderId="0" xfId="1" applyFont="1" applyFill="1" applyAlignment="1">
      <alignment horizontal="left" vertical="top"/>
    </xf>
    <xf numFmtId="4" fontId="4" fillId="0" borderId="0" xfId="1" applyNumberFormat="1" applyFont="1" applyFill="1"/>
    <xf numFmtId="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4" fontId="6" fillId="0" borderId="0" xfId="1" applyNumberFormat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/>
    <xf numFmtId="0" fontId="4" fillId="0" borderId="0" xfId="1" applyFont="1" applyFill="1" applyAlignment="1"/>
    <xf numFmtId="0" fontId="11" fillId="0" borderId="0" xfId="0" applyFont="1" applyFill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8" fillId="0" borderId="8" xfId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8" fillId="0" borderId="7" xfId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80" zoomScaleNormal="80" workbookViewId="0">
      <selection activeCell="W17" sqref="W17"/>
    </sheetView>
  </sheetViews>
  <sheetFormatPr defaultRowHeight="15.75"/>
  <cols>
    <col min="1" max="1" width="19.875" style="4" bestFit="1" customWidth="1"/>
    <col min="2" max="5" width="11" style="4" customWidth="1"/>
    <col min="6" max="6" width="13.25" style="4" customWidth="1"/>
    <col min="7" max="7" width="11.875" style="4" customWidth="1"/>
    <col min="8" max="10" width="9" style="4"/>
    <col min="11" max="11" width="9.875" style="4" bestFit="1" customWidth="1"/>
    <col min="12" max="16384" width="9" style="4"/>
  </cols>
  <sheetData>
    <row r="1" spans="1:11">
      <c r="A1" s="5"/>
      <c r="B1" s="5"/>
      <c r="C1" s="5"/>
      <c r="D1" s="52" t="s">
        <v>18</v>
      </c>
      <c r="E1" s="52"/>
      <c r="F1" s="52"/>
      <c r="G1" s="52"/>
      <c r="H1" s="5"/>
      <c r="I1" s="5"/>
      <c r="J1" s="5"/>
      <c r="K1" s="5"/>
    </row>
    <row r="2" spans="1:11">
      <c r="A2" s="5"/>
      <c r="B2" s="5"/>
      <c r="C2" s="5"/>
      <c r="D2" s="52" t="s">
        <v>19</v>
      </c>
      <c r="E2" s="52"/>
      <c r="F2" s="52"/>
      <c r="G2" s="52"/>
      <c r="H2" s="5"/>
      <c r="I2" s="5"/>
      <c r="J2" s="5"/>
      <c r="K2" s="5"/>
    </row>
    <row r="4" spans="1:11">
      <c r="A4" s="49" t="s">
        <v>20</v>
      </c>
      <c r="B4" s="49"/>
      <c r="C4" s="49"/>
      <c r="D4" s="49"/>
      <c r="E4" s="49"/>
      <c r="F4" s="49"/>
      <c r="G4" s="49"/>
      <c r="H4" s="6"/>
      <c r="I4" s="7"/>
      <c r="J4" s="7"/>
      <c r="K4" s="7"/>
    </row>
    <row r="5" spans="1:11">
      <c r="A5" s="50" t="s">
        <v>49</v>
      </c>
      <c r="B5" s="50"/>
      <c r="C5" s="50"/>
      <c r="D5" s="50"/>
      <c r="E5" s="50"/>
      <c r="F5" s="50"/>
      <c r="G5" s="50"/>
      <c r="H5" s="6"/>
      <c r="I5" s="7"/>
      <c r="J5" s="7"/>
      <c r="K5" s="7"/>
    </row>
    <row r="6" spans="1:11">
      <c r="A6" s="8" t="s">
        <v>21</v>
      </c>
      <c r="B6" s="8"/>
      <c r="C6" s="55" t="s">
        <v>22</v>
      </c>
      <c r="D6" s="55"/>
      <c r="E6" s="55"/>
      <c r="F6" s="55"/>
      <c r="G6" s="55"/>
      <c r="H6" s="9"/>
      <c r="I6" s="1"/>
      <c r="J6" s="7"/>
      <c r="K6" s="7"/>
    </row>
    <row r="7" spans="1:11">
      <c r="A7" s="56" t="s">
        <v>23</v>
      </c>
      <c r="B7" s="56"/>
      <c r="C7" s="56" t="s">
        <v>24</v>
      </c>
      <c r="D7" s="56"/>
      <c r="E7" s="56"/>
      <c r="F7" s="56"/>
      <c r="G7" s="56"/>
      <c r="H7" s="10"/>
      <c r="I7" s="11"/>
      <c r="J7" s="12"/>
      <c r="K7" s="12"/>
    </row>
    <row r="8" spans="1:11">
      <c r="A8" s="58" t="s">
        <v>25</v>
      </c>
      <c r="B8" s="58"/>
      <c r="C8" s="57" t="s">
        <v>26</v>
      </c>
      <c r="D8" s="57"/>
      <c r="E8" s="57"/>
      <c r="F8" s="57"/>
      <c r="G8" s="57"/>
      <c r="H8" s="13"/>
      <c r="I8" s="14"/>
      <c r="J8" s="15"/>
      <c r="K8" s="15"/>
    </row>
    <row r="9" spans="1:11" s="23" customFormat="1">
      <c r="A9" s="53" t="s">
        <v>0</v>
      </c>
      <c r="B9" s="29" t="s">
        <v>1</v>
      </c>
      <c r="C9" s="30"/>
      <c r="D9" s="30"/>
      <c r="E9" s="31"/>
      <c r="F9" s="53" t="s">
        <v>2</v>
      </c>
      <c r="G9" s="53" t="s">
        <v>3</v>
      </c>
    </row>
    <row r="10" spans="1:11" s="23" customFormat="1">
      <c r="A10" s="54"/>
      <c r="B10" s="24">
        <v>1</v>
      </c>
      <c r="C10" s="24">
        <v>2</v>
      </c>
      <c r="D10" s="24">
        <v>3</v>
      </c>
      <c r="E10" s="24">
        <v>4</v>
      </c>
      <c r="F10" s="54"/>
      <c r="G10" s="54"/>
    </row>
    <row r="11" spans="1:11" s="23" customFormat="1">
      <c r="A11" s="16" t="s">
        <v>4</v>
      </c>
      <c r="B11" s="59" t="s">
        <v>5</v>
      </c>
      <c r="C11" s="60"/>
      <c r="D11" s="60"/>
      <c r="E11" s="61"/>
      <c r="F11" s="17"/>
      <c r="G11" s="18"/>
    </row>
    <row r="12" spans="1:11">
      <c r="A12" s="48" t="s">
        <v>46</v>
      </c>
      <c r="B12" s="34" t="s">
        <v>6</v>
      </c>
      <c r="C12" s="35"/>
      <c r="D12" s="35"/>
      <c r="E12" s="36"/>
      <c r="F12" s="48"/>
      <c r="G12" s="32"/>
    </row>
    <row r="13" spans="1:11" s="22" customFormat="1">
      <c r="A13" s="48"/>
      <c r="B13" s="37" t="s">
        <v>38</v>
      </c>
      <c r="C13" s="38"/>
      <c r="D13" s="38"/>
      <c r="E13" s="39"/>
      <c r="F13" s="48"/>
      <c r="G13" s="32"/>
      <c r="K13" s="25">
        <v>45260</v>
      </c>
    </row>
    <row r="14" spans="1:11" s="22" customFormat="1">
      <c r="A14" s="48"/>
      <c r="B14" s="37" t="s">
        <v>39</v>
      </c>
      <c r="C14" s="38"/>
      <c r="D14" s="38"/>
      <c r="E14" s="39"/>
      <c r="F14" s="48"/>
      <c r="G14" s="32"/>
      <c r="K14" s="25">
        <v>45267</v>
      </c>
    </row>
    <row r="15" spans="1:11">
      <c r="A15" s="48"/>
      <c r="B15" s="40" t="s">
        <v>7</v>
      </c>
      <c r="C15" s="41"/>
      <c r="D15" s="41"/>
      <c r="E15" s="42"/>
      <c r="F15" s="48"/>
      <c r="G15" s="32"/>
      <c r="K15" s="25">
        <v>45273</v>
      </c>
    </row>
    <row r="16" spans="1:11">
      <c r="A16" s="16" t="s">
        <v>47</v>
      </c>
      <c r="B16" s="19">
        <v>55</v>
      </c>
      <c r="C16" s="19">
        <v>51.88</v>
      </c>
      <c r="D16" s="19">
        <v>50</v>
      </c>
      <c r="E16" s="19">
        <v>58</v>
      </c>
      <c r="F16" s="20">
        <f>SUM(B16:E16)/4</f>
        <v>53.72</v>
      </c>
      <c r="G16" s="20">
        <f>F16</f>
        <v>53.72</v>
      </c>
      <c r="K16" s="26">
        <v>45286</v>
      </c>
    </row>
    <row r="17" spans="1:9">
      <c r="A17" s="16" t="s">
        <v>8</v>
      </c>
      <c r="B17" s="19">
        <f>B16</f>
        <v>55</v>
      </c>
      <c r="C17" s="19">
        <f t="shared" ref="C17:E17" si="0">C16</f>
        <v>51.88</v>
      </c>
      <c r="D17" s="19">
        <f t="shared" si="0"/>
        <v>50</v>
      </c>
      <c r="E17" s="19">
        <f t="shared" si="0"/>
        <v>58</v>
      </c>
      <c r="F17" s="20">
        <f>SUM(B17:E17)/4</f>
        <v>53.72</v>
      </c>
      <c r="G17" s="20">
        <f>F17</f>
        <v>53.72</v>
      </c>
    </row>
    <row r="18" spans="1:9">
      <c r="A18" s="16" t="s">
        <v>4</v>
      </c>
      <c r="B18" s="59" t="s">
        <v>9</v>
      </c>
      <c r="C18" s="60"/>
      <c r="D18" s="60"/>
      <c r="E18" s="61"/>
      <c r="F18" s="20"/>
      <c r="G18" s="21"/>
      <c r="I18" s="4">
        <f>52.52</f>
        <v>52.52</v>
      </c>
    </row>
    <row r="19" spans="1:9">
      <c r="A19" s="48" t="s">
        <v>46</v>
      </c>
      <c r="B19" s="34" t="s">
        <v>6</v>
      </c>
      <c r="C19" s="35"/>
      <c r="D19" s="35"/>
      <c r="E19" s="36"/>
      <c r="F19" s="62"/>
      <c r="G19" s="63"/>
      <c r="I19" s="4">
        <v>55.08</v>
      </c>
    </row>
    <row r="20" spans="1:9" s="22" customFormat="1">
      <c r="A20" s="48"/>
      <c r="B20" s="37" t="s">
        <v>10</v>
      </c>
      <c r="C20" s="38"/>
      <c r="D20" s="38"/>
      <c r="E20" s="39"/>
      <c r="F20" s="62"/>
      <c r="G20" s="63"/>
      <c r="I20" s="22">
        <v>66.83</v>
      </c>
    </row>
    <row r="21" spans="1:9" s="22" customFormat="1">
      <c r="A21" s="48"/>
      <c r="B21" s="37" t="s">
        <v>40</v>
      </c>
      <c r="C21" s="38"/>
      <c r="D21" s="38"/>
      <c r="E21" s="39"/>
      <c r="F21" s="62"/>
      <c r="G21" s="63"/>
    </row>
    <row r="22" spans="1:9">
      <c r="A22" s="48"/>
      <c r="B22" s="40" t="s">
        <v>7</v>
      </c>
      <c r="C22" s="41"/>
      <c r="D22" s="41"/>
      <c r="E22" s="42"/>
      <c r="F22" s="62"/>
      <c r="G22" s="63"/>
      <c r="I22" s="4">
        <f>SUM(I18:I20)</f>
        <v>174.43</v>
      </c>
    </row>
    <row r="23" spans="1:9">
      <c r="A23" s="16" t="s">
        <v>47</v>
      </c>
      <c r="B23" s="19">
        <v>60</v>
      </c>
      <c r="C23" s="19">
        <v>56.08</v>
      </c>
      <c r="D23" s="19">
        <v>54.95</v>
      </c>
      <c r="E23" s="19">
        <v>60</v>
      </c>
      <c r="F23" s="20">
        <f>SUM(B23:E23)/4</f>
        <v>57.7575</v>
      </c>
      <c r="G23" s="20">
        <f>F23</f>
        <v>57.7575</v>
      </c>
    </row>
    <row r="24" spans="1:9">
      <c r="A24" s="16" t="s">
        <v>8</v>
      </c>
      <c r="B24" s="19">
        <f>B23</f>
        <v>60</v>
      </c>
      <c r="C24" s="19">
        <f t="shared" ref="C24:E24" si="1">C23</f>
        <v>56.08</v>
      </c>
      <c r="D24" s="19">
        <f t="shared" si="1"/>
        <v>54.95</v>
      </c>
      <c r="E24" s="19">
        <f t="shared" si="1"/>
        <v>60</v>
      </c>
      <c r="F24" s="20">
        <f>SUM(B24:E24)/4</f>
        <v>57.7575</v>
      </c>
      <c r="G24" s="20">
        <f>F24</f>
        <v>57.7575</v>
      </c>
    </row>
    <row r="25" spans="1:9">
      <c r="A25" s="16" t="s">
        <v>4</v>
      </c>
      <c r="B25" s="59" t="s">
        <v>11</v>
      </c>
      <c r="C25" s="60"/>
      <c r="D25" s="60"/>
      <c r="E25" s="61"/>
      <c r="F25" s="20"/>
      <c r="G25" s="20"/>
    </row>
    <row r="26" spans="1:9">
      <c r="A26" s="48" t="s">
        <v>46</v>
      </c>
      <c r="B26" s="34" t="s">
        <v>42</v>
      </c>
      <c r="C26" s="35"/>
      <c r="D26" s="35"/>
      <c r="E26" s="36"/>
      <c r="F26" s="44"/>
      <c r="G26" s="44"/>
    </row>
    <row r="27" spans="1:9" s="22" customFormat="1">
      <c r="A27" s="48"/>
      <c r="B27" s="37" t="s">
        <v>41</v>
      </c>
      <c r="C27" s="38"/>
      <c r="D27" s="38"/>
      <c r="E27" s="39"/>
      <c r="F27" s="44"/>
      <c r="G27" s="44"/>
    </row>
    <row r="28" spans="1:9" s="22" customFormat="1">
      <c r="A28" s="48"/>
      <c r="B28" s="37" t="s">
        <v>12</v>
      </c>
      <c r="C28" s="38"/>
      <c r="D28" s="38"/>
      <c r="E28" s="39"/>
      <c r="F28" s="44"/>
      <c r="G28" s="44"/>
    </row>
    <row r="29" spans="1:9" s="22" customFormat="1">
      <c r="A29" s="48"/>
      <c r="B29" s="37" t="s">
        <v>13</v>
      </c>
      <c r="C29" s="38"/>
      <c r="D29" s="38"/>
      <c r="E29" s="39"/>
      <c r="F29" s="44"/>
      <c r="G29" s="44"/>
    </row>
    <row r="30" spans="1:9">
      <c r="A30" s="48"/>
      <c r="B30" s="40" t="s">
        <v>14</v>
      </c>
      <c r="C30" s="41"/>
      <c r="D30" s="41"/>
      <c r="E30" s="42"/>
      <c r="F30" s="44"/>
      <c r="G30" s="44"/>
    </row>
    <row r="31" spans="1:9">
      <c r="A31" s="16" t="s">
        <v>47</v>
      </c>
      <c r="B31" s="19">
        <v>65</v>
      </c>
      <c r="C31" s="19">
        <v>66.59</v>
      </c>
      <c r="D31" s="19">
        <v>66.7</v>
      </c>
      <c r="E31" s="19">
        <v>71</v>
      </c>
      <c r="F31" s="20">
        <f>SUM(B31:E31)/4</f>
        <v>67.322500000000005</v>
      </c>
      <c r="G31" s="20">
        <f>F31</f>
        <v>67.322500000000005</v>
      </c>
    </row>
    <row r="32" spans="1:9">
      <c r="A32" s="16" t="s">
        <v>8</v>
      </c>
      <c r="B32" s="19">
        <f>B31</f>
        <v>65</v>
      </c>
      <c r="C32" s="19">
        <f t="shared" ref="C32" si="2">C31</f>
        <v>66.59</v>
      </c>
      <c r="D32" s="19">
        <f t="shared" ref="D32:E32" si="3">D31</f>
        <v>66.7</v>
      </c>
      <c r="E32" s="19">
        <f t="shared" si="3"/>
        <v>71</v>
      </c>
      <c r="F32" s="20">
        <f>SUM(B32:E32)/4</f>
        <v>67.322500000000005</v>
      </c>
      <c r="G32" s="20">
        <f>F32</f>
        <v>67.322500000000005</v>
      </c>
    </row>
    <row r="33" spans="1:9" ht="15.75" customHeight="1">
      <c r="A33" s="45" t="s">
        <v>15</v>
      </c>
      <c r="B33" s="46"/>
      <c r="C33" s="46"/>
      <c r="D33" s="46"/>
      <c r="E33" s="46"/>
      <c r="F33" s="47"/>
      <c r="G33" s="20">
        <f>G17+G24+G32</f>
        <v>178.8</v>
      </c>
      <c r="I33" s="4" t="str">
        <f>[1]!СуммаПрописью(G33)</f>
        <v>Сто семьдесят восемь рублей 80 копеек</v>
      </c>
    </row>
    <row r="34" spans="1:9">
      <c r="A34" s="2"/>
      <c r="B34" s="2"/>
      <c r="C34" s="51"/>
      <c r="D34" s="51"/>
      <c r="E34" s="51"/>
      <c r="F34" s="51"/>
      <c r="G34" s="3"/>
      <c r="H34" s="4">
        <v>1050000</v>
      </c>
      <c r="I34" s="4" t="str">
        <f>[1]!СуммаПрописью(H34)</f>
        <v>Один миллион пятьдесят тысяч рублей 00 копеек</v>
      </c>
    </row>
    <row r="35" spans="1:9" ht="31.5">
      <c r="A35" s="18" t="s">
        <v>27</v>
      </c>
      <c r="B35" s="32" t="s">
        <v>28</v>
      </c>
      <c r="C35" s="32"/>
      <c r="D35" s="32" t="s">
        <v>29</v>
      </c>
      <c r="E35" s="32"/>
      <c r="F35" s="32"/>
      <c r="G35" s="32"/>
      <c r="H35" s="4">
        <f>H34*0.01</f>
        <v>10500</v>
      </c>
      <c r="I35" s="4" t="str">
        <f>[1]!СуммаПрописью(H35)</f>
        <v>Десять тысяч пятьсот рублей 00 копеек</v>
      </c>
    </row>
    <row r="36" spans="1:9">
      <c r="A36" s="18" t="s">
        <v>30</v>
      </c>
      <c r="B36" s="32" t="s">
        <v>31</v>
      </c>
      <c r="C36" s="32"/>
      <c r="D36" s="33" t="s">
        <v>43</v>
      </c>
      <c r="E36" s="33"/>
      <c r="F36" s="33"/>
      <c r="G36" s="33"/>
      <c r="H36" s="4">
        <f>H34*0.05</f>
        <v>52500</v>
      </c>
      <c r="I36" s="4" t="str">
        <f>[1]!СуммаПрописью(H36)</f>
        <v>Пятьдесят две тысячи пятьсот рублей 00 копеек</v>
      </c>
    </row>
    <row r="37" spans="1:9">
      <c r="A37" s="18" t="s">
        <v>32</v>
      </c>
      <c r="B37" s="32" t="s">
        <v>33</v>
      </c>
      <c r="C37" s="32"/>
      <c r="D37" s="33" t="s">
        <v>44</v>
      </c>
      <c r="E37" s="33"/>
      <c r="F37" s="33"/>
      <c r="G37" s="33"/>
    </row>
    <row r="38" spans="1:9">
      <c r="A38" s="18" t="s">
        <v>34</v>
      </c>
      <c r="B38" s="32" t="s">
        <v>35</v>
      </c>
      <c r="C38" s="32"/>
      <c r="D38" s="33" t="s">
        <v>45</v>
      </c>
      <c r="E38" s="33"/>
      <c r="F38" s="33"/>
      <c r="G38" s="33"/>
    </row>
    <row r="39" spans="1:9">
      <c r="A39" s="18" t="s">
        <v>36</v>
      </c>
      <c r="B39" s="32" t="s">
        <v>37</v>
      </c>
      <c r="C39" s="32"/>
      <c r="D39" s="33" t="s">
        <v>48</v>
      </c>
      <c r="E39" s="33"/>
      <c r="F39" s="33"/>
      <c r="G39" s="33"/>
    </row>
    <row r="43" spans="1:9" s="28" customFormat="1">
      <c r="A43" s="43" t="s">
        <v>16</v>
      </c>
      <c r="B43" s="43"/>
      <c r="C43" s="27"/>
      <c r="E43" s="43" t="s">
        <v>17</v>
      </c>
      <c r="F43" s="43"/>
      <c r="G43" s="27"/>
    </row>
  </sheetData>
  <mergeCells count="52">
    <mergeCell ref="B11:E11"/>
    <mergeCell ref="B25:E25"/>
    <mergeCell ref="G12:G15"/>
    <mergeCell ref="A19:A22"/>
    <mergeCell ref="F19:F22"/>
    <mergeCell ref="G19:G22"/>
    <mergeCell ref="B18:E18"/>
    <mergeCell ref="A12:A15"/>
    <mergeCell ref="F12:F15"/>
    <mergeCell ref="A4:G4"/>
    <mergeCell ref="A5:G5"/>
    <mergeCell ref="C34:F34"/>
    <mergeCell ref="D1:G1"/>
    <mergeCell ref="D2:G2"/>
    <mergeCell ref="A9:A10"/>
    <mergeCell ref="F9:F10"/>
    <mergeCell ref="G9:G10"/>
    <mergeCell ref="B29:E29"/>
    <mergeCell ref="B30:E30"/>
    <mergeCell ref="C6:G6"/>
    <mergeCell ref="A7:B7"/>
    <mergeCell ref="C7:G7"/>
    <mergeCell ref="C8:G8"/>
    <mergeCell ref="A8:B8"/>
    <mergeCell ref="F26:F30"/>
    <mergeCell ref="G26:G30"/>
    <mergeCell ref="A33:F33"/>
    <mergeCell ref="A26:A30"/>
    <mergeCell ref="E43:F43"/>
    <mergeCell ref="D38:G38"/>
    <mergeCell ref="D35:G35"/>
    <mergeCell ref="A43:B43"/>
    <mergeCell ref="B35:C35"/>
    <mergeCell ref="B36:C36"/>
    <mergeCell ref="B37:C37"/>
    <mergeCell ref="B38:C38"/>
    <mergeCell ref="B9:E9"/>
    <mergeCell ref="B39:C39"/>
    <mergeCell ref="D39:G39"/>
    <mergeCell ref="B12:E12"/>
    <mergeCell ref="B13:E13"/>
    <mergeCell ref="B14:E14"/>
    <mergeCell ref="B15:E15"/>
    <mergeCell ref="B19:E19"/>
    <mergeCell ref="B20:E20"/>
    <mergeCell ref="B21:E21"/>
    <mergeCell ref="B22:E22"/>
    <mergeCell ref="B26:E26"/>
    <mergeCell ref="B27:E27"/>
    <mergeCell ref="B28:E28"/>
    <mergeCell ref="D36:G36"/>
    <mergeCell ref="D37:G37"/>
  </mergeCells>
  <pageMargins left="0.7" right="0.36" top="0.45" bottom="0.49" header="0.3" footer="0.3"/>
  <pageSetup paperSize="9" scale="93" orientation="portrait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Солдатова Анна Владимировна</cp:lastModifiedBy>
  <cp:lastPrinted>2023-07-31T06:25:42Z</cp:lastPrinted>
  <dcterms:created xsi:type="dcterms:W3CDTF">2023-07-13T04:23:06Z</dcterms:created>
  <dcterms:modified xsi:type="dcterms:W3CDTF">2023-07-31T06:30:33Z</dcterms:modified>
</cp:coreProperties>
</file>