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770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/>
  <c r="G14"/>
  <c r="I14"/>
  <c r="H14"/>
  <c r="F14"/>
  <c r="E14"/>
  <c r="D14"/>
  <c r="C14"/>
  <c r="F3" l="1"/>
  <c r="G32" i="4" l="1"/>
  <c r="G28"/>
  <c r="H27" l="1"/>
  <c r="C13" i="1" l="1"/>
  <c r="C15" l="1"/>
  <c r="H26" i="4"/>
  <c r="J26" s="1"/>
  <c r="J27"/>
  <c r="H28"/>
  <c r="J28" s="1"/>
  <c r="H29"/>
  <c r="J29" s="1"/>
  <c r="H30"/>
  <c r="J30" s="1"/>
  <c r="H31"/>
  <c r="J31" s="1"/>
  <c r="H32"/>
  <c r="J32" s="1"/>
  <c r="H25"/>
  <c r="J25" s="1"/>
  <c r="I15" i="1" l="1"/>
  <c r="H15"/>
  <c r="G15"/>
  <c r="F15"/>
  <c r="E15"/>
  <c r="D15"/>
  <c r="E32" i="4" l="1"/>
  <c r="E28" l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<sst xmlns="http://schemas.openxmlformats.org/spreadsheetml/2006/main" count="79" uniqueCount="68">
  <si>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</si>
  <si>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</si>
  <si>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</si>
  <si>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</si>
  <si>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</si>
  <si>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</si>
  <si>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</si>
  <si>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</si>
  <si>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</si>
  <si>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</si>
  <si>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</si>
  <si>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</si>
  <si>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</si>
  <si>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</si>
  <si>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</si>
  <si>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</si>
  <si>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</si>
  <si>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</si>
  <si>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</si>
  <si>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</si>
  <si>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</si>
  <si>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</si>
  <si>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</si>
  <si>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</si>
  <si>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</si>
  <si>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</si>
  <si>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</si>
  <si>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</si>
  <si>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</si>
  <si>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</si>
  <si>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</si>
  <si>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</si>
  <si>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</si>
  <si>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</si>
  <si>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</si>
  <si>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</si>
  <si>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</si>
  <si>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</si>
  <si>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</si>
  <si>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</si>
  <si>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</si>
  <si>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</si>
  <si>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</si>
  <si>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</si>
  <si>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</si>
  <si>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</si>
  <si>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</si>
  <si>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</si>
  <si>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</si>
  <si>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</si>
  <si>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</si>
  <si>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</si>
  <si>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</si>
  <si>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</si>
  <si>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</si>
  <si>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</si>
  <si>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</si>
  <si>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</si>
  <si>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</si>
  <si>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</si>
  <si>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</si>
  <si>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</si>
  <si>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</si>
  <si>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за июль 2017</t>
  </si>
  <si>
    <t>Исполнение за январь-июль от общего доведенного задания на год</t>
  </si>
  <si>
    <t>Исполнение за январь-июль  от общего доведенного задания на год</t>
  </si>
  <si>
    <t>Главный бухгалтер Лепеева Ю.П.</t>
  </si>
  <si>
    <t>на единицу (27930 услуг):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</si>
</sst>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zoomScaleNormal="100" workbookViewId="0">
      <selection activeCell="G15" sqref="G15:H15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t="s">
        <v>61</v>
      </c>
    </row>
    <row r="2" spans="1:14">
      <c r="C2" s="60" t="s">
        <v>62</v>
      </c>
      <c r="D2" s="60"/>
      <c r="E2" s="60"/>
      <c r="F2" s="60"/>
      <c r="G2" s="60"/>
    </row>
    <row r="3" spans="1:14">
      <c r="C3" s="60" t="s">
        <v>63</v>
      </c>
      <c r="D3" s="60"/>
      <c r="E3" s="60"/>
      <c r="F3" s="60"/>
      <c r="G3" s="60"/>
    </row>
    <row r="4" spans="1:14">
      <c r="C4" s="59"/>
      <c r="D4" s="59"/>
      <c r="E4" s="59"/>
      <c r="F4" s="59"/>
      <c r="G4" s="59"/>
    </row>
    <row r="5" spans="1:14" s="21" customFormat="1" ht="49.5" customHeight="1">
      <c r="A5" s="64" t="s">
        <v>59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66" t="s">
        <v>60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4" ht="15.75">
      <c r="A8" s="65" t="s">
        <v>12</v>
      </c>
      <c r="B8" s="65"/>
      <c r="C8" s="65"/>
      <c r="D8" s="65"/>
      <c r="E8" s="65"/>
      <c r="F8" s="65"/>
      <c r="G8" s="65"/>
      <c r="H8" s="65"/>
      <c r="I8" s="65"/>
    </row>
    <row r="9" spans="1:14" ht="15.75">
      <c r="A9" s="11"/>
    </row>
    <row r="10" spans="1:14" ht="15.75">
      <c r="A10" s="65" t="s">
        <v>13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4" ht="16.5" thickBot="1">
      <c r="A11" s="11"/>
    </row>
    <row r="12" spans="1:14" ht="47.25" customHeight="1" thickBot="1">
      <c r="A12" s="61" t="s">
        <v>14</v>
      </c>
      <c r="B12" s="61" t="s">
        <v>15</v>
      </c>
      <c r="C12" s="67" t="s">
        <v>16</v>
      </c>
      <c r="D12" s="68"/>
      <c r="E12" s="67" t="s">
        <v>17</v>
      </c>
      <c r="F12" s="69"/>
      <c r="G12" s="69"/>
      <c r="H12" s="69"/>
      <c r="I12" s="69"/>
      <c r="J12" s="69"/>
      <c r="K12" s="68"/>
    </row>
    <row r="13" spans="1:14" ht="48" thickBot="1">
      <c r="A13" s="63"/>
      <c r="B13" s="63"/>
      <c r="C13" s="12" t="s">
        <v>18</v>
      </c>
      <c r="D13" s="12" t="s">
        <v>19</v>
      </c>
      <c r="E13" s="67" t="s">
        <v>20</v>
      </c>
      <c r="F13" s="68"/>
      <c r="G13" s="67" t="s">
        <v>21</v>
      </c>
      <c r="H13" s="68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70">
        <v>5</v>
      </c>
      <c r="F14" s="71"/>
      <c r="G14" s="70">
        <v>6</v>
      </c>
      <c r="H14" s="71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7" t="s">
        <v>34</v>
      </c>
      <c r="F15" s="68"/>
      <c r="G15" s="76">
        <v>2.6</v>
      </c>
      <c r="H15" s="77"/>
      <c r="I15" s="26">
        <v>0</v>
      </c>
      <c r="J15" s="32"/>
      <c r="K15" s="28"/>
      <c r="M15" s="58"/>
      <c r="N15" s="58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7" t="s">
        <v>55</v>
      </c>
      <c r="F16" s="68"/>
      <c r="G16" s="78">
        <v>0.99099999999999999</v>
      </c>
      <c r="H16" s="79"/>
      <c r="I16" s="27">
        <v>0</v>
      </c>
      <c r="J16" s="31"/>
      <c r="K16" s="25"/>
      <c r="M16" s="58"/>
      <c r="N16" s="58"/>
    </row>
    <row r="17" spans="1:14" ht="15.75">
      <c r="A17" s="2"/>
      <c r="M17" s="58"/>
      <c r="N17" s="58"/>
    </row>
    <row r="18" spans="1:14" ht="15.75">
      <c r="A18" s="2"/>
    </row>
    <row r="20" spans="1:14" ht="15.75">
      <c r="A20" s="75" t="s">
        <v>25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13"/>
      <c r="M20" s="13"/>
      <c r="N20" s="13"/>
    </row>
    <row r="21" spans="1:14" ht="16.5" thickBot="1">
      <c r="A21" s="14"/>
    </row>
    <row r="22" spans="1:14" ht="47.25" customHeight="1" thickBot="1">
      <c r="A22" s="61" t="s">
        <v>14</v>
      </c>
      <c r="B22" s="61" t="s">
        <v>26</v>
      </c>
      <c r="C22" s="67" t="s">
        <v>16</v>
      </c>
      <c r="D22" s="68"/>
      <c r="E22" s="67" t="s">
        <v>17</v>
      </c>
      <c r="F22" s="69"/>
      <c r="G22" s="69"/>
      <c r="H22" s="69"/>
      <c r="I22" s="69"/>
      <c r="J22" s="69"/>
      <c r="K22" s="68"/>
    </row>
    <row r="23" spans="1:14" ht="57.75" customHeight="1" thickBot="1">
      <c r="A23" s="63"/>
      <c r="B23" s="63"/>
      <c r="C23" s="12" t="s">
        <v>18</v>
      </c>
      <c r="D23" s="12" t="s">
        <v>19</v>
      </c>
      <c r="E23" s="67" t="s">
        <v>20</v>
      </c>
      <c r="F23" s="68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61">
        <v>1</v>
      </c>
      <c r="B25" s="61" t="s">
        <v>39</v>
      </c>
      <c r="C25" s="61" t="s">
        <v>40</v>
      </c>
      <c r="D25" s="61">
        <v>642</v>
      </c>
      <c r="E25" s="34">
        <v>17670</v>
      </c>
      <c r="F25" s="3" t="s">
        <v>35</v>
      </c>
      <c r="G25" s="49">
        <v>12887</v>
      </c>
      <c r="H25" s="44">
        <f>G25/E25*100</f>
        <v>72.931522354272786</v>
      </c>
      <c r="I25" s="55">
        <v>0.05</v>
      </c>
      <c r="J25" s="44">
        <f>H25-100</f>
        <v>-27.068477645727214</v>
      </c>
      <c r="K25" s="72" t="s">
        <v>65</v>
      </c>
    </row>
    <row r="26" spans="1:14" ht="16.5" thickBot="1">
      <c r="A26" s="62"/>
      <c r="B26" s="62"/>
      <c r="C26" s="62"/>
      <c r="D26" s="62"/>
      <c r="E26" s="34">
        <v>10330</v>
      </c>
      <c r="F26" s="3" t="s">
        <v>36</v>
      </c>
      <c r="G26" s="49">
        <v>6190</v>
      </c>
      <c r="H26" s="44">
        <f t="shared" ref="H26:H32" si="0">G26/E26*100</f>
        <v>59.922555663117137</v>
      </c>
      <c r="I26" s="55">
        <v>0.05</v>
      </c>
      <c r="J26" s="44">
        <f t="shared" ref="J26:J32" si="1">H26-100</f>
        <v>-40.077444336882863</v>
      </c>
      <c r="K26" s="73"/>
    </row>
    <row r="27" spans="1:14" ht="26.25" thickBot="1">
      <c r="A27" s="62"/>
      <c r="B27" s="62"/>
      <c r="C27" s="62"/>
      <c r="D27" s="62"/>
      <c r="E27" s="34">
        <v>900</v>
      </c>
      <c r="F27" s="3" t="s">
        <v>37</v>
      </c>
      <c r="G27" s="49">
        <v>417</v>
      </c>
      <c r="H27" s="44">
        <f t="shared" si="0"/>
        <v>46.333333333333329</v>
      </c>
      <c r="I27" s="55">
        <v>0.05</v>
      </c>
      <c r="J27" s="44">
        <f t="shared" si="1"/>
        <v>-53.666666666666671</v>
      </c>
      <c r="K27" s="74"/>
    </row>
    <row r="28" spans="1:14" ht="16.5" thickBot="1">
      <c r="A28" s="62"/>
      <c r="B28" s="62"/>
      <c r="C28" s="62"/>
      <c r="D28" s="62"/>
      <c r="E28" s="40">
        <f>SUM(E25:E27)</f>
        <v>28900</v>
      </c>
      <c r="F28" s="33" t="s">
        <v>38</v>
      </c>
      <c r="G28" s="48">
        <f>G25+G26+G27</f>
        <v>19494</v>
      </c>
      <c r="H28" s="44">
        <f t="shared" si="0"/>
        <v>67.45328719723183</v>
      </c>
      <c r="I28" s="55">
        <v>0.05</v>
      </c>
      <c r="J28" s="44">
        <f t="shared" si="1"/>
        <v>-32.54671280276817</v>
      </c>
      <c r="K28" s="52"/>
    </row>
    <row r="29" spans="1:14" ht="40.5" customHeight="1" thickBot="1">
      <c r="A29" s="62"/>
      <c r="B29" s="62"/>
      <c r="C29" s="62"/>
      <c r="D29" s="62"/>
      <c r="E29" s="53">
        <v>5800</v>
      </c>
      <c r="F29" s="51" t="s">
        <v>56</v>
      </c>
      <c r="G29" s="54">
        <v>4673</v>
      </c>
      <c r="H29" s="44">
        <f t="shared" si="0"/>
        <v>80.568965517241381</v>
      </c>
      <c r="I29" s="55">
        <v>0.05</v>
      </c>
      <c r="J29" s="44">
        <f t="shared" si="1"/>
        <v>-19.431034482758619</v>
      </c>
      <c r="K29" s="72" t="s">
        <v>64</v>
      </c>
    </row>
    <row r="30" spans="1:14" ht="40.5" customHeight="1" thickBot="1">
      <c r="A30" s="62"/>
      <c r="B30" s="62"/>
      <c r="C30" s="62"/>
      <c r="D30" s="62"/>
      <c r="E30" s="53">
        <v>3900</v>
      </c>
      <c r="F30" s="51" t="s">
        <v>57</v>
      </c>
      <c r="G30" s="54">
        <v>2624</v>
      </c>
      <c r="H30" s="44">
        <f t="shared" si="0"/>
        <v>67.282051282051285</v>
      </c>
      <c r="I30" s="55">
        <v>0.05</v>
      </c>
      <c r="J30" s="44">
        <f t="shared" si="1"/>
        <v>-32.717948717948715</v>
      </c>
      <c r="K30" s="73"/>
    </row>
    <row r="31" spans="1:14" ht="51" customHeight="1" thickBot="1">
      <c r="A31" s="62"/>
      <c r="B31" s="62"/>
      <c r="C31" s="62"/>
      <c r="D31" s="62"/>
      <c r="E31" s="53">
        <v>1800</v>
      </c>
      <c r="F31" s="51" t="s">
        <v>58</v>
      </c>
      <c r="G31" s="54">
        <v>1139</v>
      </c>
      <c r="H31" s="44">
        <f t="shared" si="0"/>
        <v>63.277777777777779</v>
      </c>
      <c r="I31" s="55">
        <v>0.05</v>
      </c>
      <c r="J31" s="44">
        <f t="shared" si="1"/>
        <v>-36.722222222222221</v>
      </c>
      <c r="K31" s="74"/>
    </row>
    <row r="32" spans="1:14" ht="16.5" thickBot="1">
      <c r="A32" s="63"/>
      <c r="B32" s="63"/>
      <c r="C32" s="63"/>
      <c r="D32" s="63"/>
      <c r="E32" s="50">
        <f>SUM(E29:E31)</f>
        <v>11500</v>
      </c>
      <c r="F32" s="33" t="s">
        <v>38</v>
      </c>
      <c r="G32" s="45">
        <f>G29+G30+G31</f>
        <v>8436</v>
      </c>
      <c r="H32" s="44">
        <f t="shared" si="0"/>
        <v>73.356521739130429</v>
      </c>
      <c r="I32" s="55">
        <v>0.05</v>
      </c>
      <c r="J32" s="44">
        <f t="shared" si="1"/>
        <v>-26.643478260869571</v>
      </c>
      <c r="K32" s="22"/>
    </row>
    <row r="34" spans="1:8">
      <c r="A34" s="29" t="s">
        <v>44</v>
      </c>
    </row>
    <row r="35" spans="1:8">
      <c r="A35" s="29" t="s">
        <v>54</v>
      </c>
      <c r="H35" s="46"/>
    </row>
    <row r="36" spans="1:8">
      <c r="A36" s="29" t="s">
        <v>45</v>
      </c>
    </row>
  </sheetData>
  <mergeCells count="30">
    <mergeCell ref="E15:F15"/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M13" sqref="M13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1" t="s">
        <v>50</v>
      </c>
      <c r="B3" s="81"/>
      <c r="C3" s="81"/>
      <c r="D3" s="81"/>
      <c r="E3" s="81"/>
      <c r="F3" s="56">
        <f>F4+F5</f>
        <v>17548610.59</v>
      </c>
      <c r="G3" s="7"/>
      <c r="H3" s="7"/>
      <c r="M3" s="80"/>
      <c r="N3" s="80"/>
      <c r="O3" s="80"/>
      <c r="P3" s="80"/>
    </row>
    <row r="4" spans="1:16" s="8" customFormat="1" ht="15.75">
      <c r="A4" s="7" t="s">
        <v>51</v>
      </c>
      <c r="B4" s="7"/>
      <c r="C4" s="7"/>
      <c r="D4" s="39"/>
      <c r="E4" s="7"/>
      <c r="F4" s="56">
        <v>5930710.5899999999</v>
      </c>
      <c r="H4" s="80"/>
      <c r="I4" s="80"/>
      <c r="J4" s="80"/>
      <c r="K4" s="80"/>
      <c r="L4" s="9"/>
      <c r="M4" s="9"/>
      <c r="N4" s="9"/>
    </row>
    <row r="5" spans="1:16" s="8" customFormat="1" ht="15.75">
      <c r="A5" s="7" t="s">
        <v>53</v>
      </c>
      <c r="E5" s="42"/>
      <c r="F5" s="57">
        <v>11617900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f>F7+F8</f>
        <v>17007342.829999998</v>
      </c>
      <c r="H6" s="9"/>
      <c r="I6" s="9"/>
      <c r="J6" s="9"/>
      <c r="K6" s="80"/>
      <c r="L6" s="80"/>
      <c r="M6" s="80"/>
      <c r="N6" s="80"/>
    </row>
    <row r="7" spans="1:16" s="8" customFormat="1" ht="15.75">
      <c r="A7" s="7" t="s">
        <v>48</v>
      </c>
      <c r="D7" s="38"/>
      <c r="E7" s="47"/>
      <c r="F7" s="57">
        <v>5930710.5899999999</v>
      </c>
      <c r="H7" s="9"/>
      <c r="I7" s="80"/>
      <c r="J7" s="80"/>
      <c r="K7" s="80"/>
      <c r="L7" s="80"/>
      <c r="M7" s="9"/>
      <c r="N7" s="9"/>
    </row>
    <row r="8" spans="1:16" s="8" customFormat="1" ht="15.75">
      <c r="A8" s="7" t="s">
        <v>49</v>
      </c>
      <c r="D8" s="42"/>
      <c r="F8" s="57">
        <v>11076632.24</v>
      </c>
      <c r="H8" s="9"/>
      <c r="I8" s="80"/>
      <c r="J8" s="80"/>
      <c r="K8" s="80"/>
      <c r="L8" s="8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2" t="s">
        <v>0</v>
      </c>
      <c r="B10" s="82" t="s">
        <v>1</v>
      </c>
      <c r="C10" s="70" t="s">
        <v>2</v>
      </c>
      <c r="D10" s="85"/>
      <c r="E10" s="85"/>
      <c r="F10" s="85"/>
      <c r="G10" s="71"/>
      <c r="H10" s="82" t="s">
        <v>3</v>
      </c>
      <c r="I10" s="82" t="s">
        <v>4</v>
      </c>
    </row>
    <row r="11" spans="1:16" ht="15.75" thickBot="1">
      <c r="A11" s="83"/>
      <c r="B11" s="83"/>
      <c r="C11" s="82" t="s">
        <v>5</v>
      </c>
      <c r="D11" s="70" t="s">
        <v>6</v>
      </c>
      <c r="E11" s="85"/>
      <c r="F11" s="85"/>
      <c r="G11" s="71"/>
      <c r="H11" s="83"/>
      <c r="I11" s="83"/>
    </row>
    <row r="12" spans="1:16" ht="77.25" thickBot="1">
      <c r="A12" s="84"/>
      <c r="B12" s="84"/>
      <c r="C12" s="84"/>
      <c r="D12" s="3" t="s">
        <v>7</v>
      </c>
      <c r="E12" s="3" t="s">
        <v>8</v>
      </c>
      <c r="F12" s="3" t="s">
        <v>9</v>
      </c>
      <c r="G12" s="3" t="s">
        <v>10</v>
      </c>
      <c r="H12" s="84"/>
      <c r="I12" s="84"/>
    </row>
    <row r="13" spans="1:16" ht="111.75" customHeight="1" thickBot="1">
      <c r="A13" s="16">
        <v>1</v>
      </c>
      <c r="B13" s="23" t="s">
        <v>41</v>
      </c>
      <c r="C13" s="24">
        <f>D13+F13</f>
        <v>18103931.5</v>
      </c>
      <c r="D13" s="24">
        <v>7891176.6399999997</v>
      </c>
      <c r="E13" s="24">
        <v>7838176.6399999997</v>
      </c>
      <c r="F13" s="24">
        <v>10212754.859999999</v>
      </c>
      <c r="G13" s="24">
        <v>545938.54</v>
      </c>
      <c r="H13" s="24">
        <v>73049.48</v>
      </c>
      <c r="I13" s="24">
        <v>116857.26</v>
      </c>
    </row>
    <row r="14" spans="1:16" ht="16.5" thickBot="1">
      <c r="A14" s="16"/>
      <c r="B14" s="23" t="s">
        <v>67</v>
      </c>
      <c r="C14" s="24">
        <f t="shared" ref="C14:I14" si="0">C13/27930</f>
        <v>648.18945578231296</v>
      </c>
      <c r="D14" s="24">
        <f t="shared" si="0"/>
        <v>282.53407232366629</v>
      </c>
      <c r="E14" s="24">
        <f t="shared" si="0"/>
        <v>280.63647117794483</v>
      </c>
      <c r="F14" s="24">
        <f t="shared" si="0"/>
        <v>365.65538345864661</v>
      </c>
      <c r="G14" s="24">
        <f t="shared" si="0"/>
        <v>19.546671679197996</v>
      </c>
      <c r="H14" s="24">
        <f t="shared" si="0"/>
        <v>2.6154486215538846</v>
      </c>
      <c r="I14" s="24">
        <f t="shared" si="0"/>
        <v>4.1839334049409231</v>
      </c>
    </row>
    <row r="15" spans="1:16" ht="16.5" thickBot="1">
      <c r="A15" s="4"/>
      <c r="B15" s="6" t="s">
        <v>11</v>
      </c>
      <c r="C15" s="24">
        <f>C13</f>
        <v>18103931.5</v>
      </c>
      <c r="D15" s="24">
        <f t="shared" ref="D15:I15" si="1">D13</f>
        <v>7891176.6399999997</v>
      </c>
      <c r="E15" s="24">
        <f t="shared" si="1"/>
        <v>7838176.6399999997</v>
      </c>
      <c r="F15" s="24">
        <f t="shared" si="1"/>
        <v>10212754.859999999</v>
      </c>
      <c r="G15" s="24">
        <f t="shared" si="1"/>
        <v>545938.54</v>
      </c>
      <c r="H15" s="24">
        <f t="shared" si="1"/>
        <v>73049.48</v>
      </c>
      <c r="I15" s="24">
        <f t="shared" si="1"/>
        <v>116857.26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66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2017-08-03T06:30:43Z</cp:lastPrinted>
  <dcterms:created xsi:type="dcterms:W3CDTF">2016-02-03T11:00:06Z</dcterms:created>
  <dcterms:modified xsi:type="dcterms:W3CDTF">2017-08-03T07:49:43Z</dcterms:modified>
</cp:coreProperties>
</file>