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440" windowHeight="11235"/>
  </bookViews>
  <sheets>
    <sheet name="прил 4 (2)" sheetId="9" r:id="rId1"/>
  </sheets>
  <calcPr calcId="145621"/>
</workbook>
</file>

<file path=xl/calcChain.xml><?xml version="1.0" encoding="utf-8"?>
<calcChain xmlns="http://schemas.openxmlformats.org/spreadsheetml/2006/main">
  <c r="M31" i="9" l="1"/>
  <c r="M30" i="9"/>
  <c r="M29" i="9"/>
  <c r="M28" i="9"/>
  <c r="M27" i="9"/>
  <c r="M26" i="9"/>
  <c r="M25" i="9"/>
  <c r="M24" i="9"/>
  <c r="M23" i="9"/>
  <c r="M22" i="9"/>
  <c r="M21" i="9"/>
  <c r="M20" i="9"/>
  <c r="L18" i="9"/>
  <c r="K18" i="9"/>
  <c r="F19" i="9"/>
  <c r="E19" i="9"/>
  <c r="D19" i="9"/>
  <c r="G13" i="9"/>
  <c r="C12" i="9"/>
  <c r="L19" i="9" l="1"/>
  <c r="C19" i="9"/>
  <c r="G19" i="9" s="1"/>
  <c r="M18" i="9"/>
  <c r="N13" i="9"/>
  <c r="N12" i="9"/>
  <c r="G18" i="9"/>
  <c r="K19" i="9" l="1"/>
  <c r="M19" i="9" s="1"/>
  <c r="N18" i="9"/>
  <c r="N19" i="9"/>
  <c r="N15" i="9" l="1"/>
</calcChain>
</file>

<file path=xl/sharedStrings.xml><?xml version="1.0" encoding="utf-8"?>
<sst xmlns="http://schemas.openxmlformats.org/spreadsheetml/2006/main" count="68" uniqueCount="52">
  <si>
    <t>Затраты на содержание имущества</t>
  </si>
  <si>
    <t>Наименование муниципальной услуги</t>
  </si>
  <si>
    <t>Нормативные затраты на материальные запасы и иные</t>
  </si>
  <si>
    <t>Затраты на общехозяйственные нужды</t>
  </si>
  <si>
    <t>Сумма финансового обеспечения выполнения муниципального задания</t>
  </si>
  <si>
    <t>Единица измерения показателя объема</t>
  </si>
  <si>
    <t>Нормативные затраты, непосредственно связанные с оказанием муниципальной услуги</t>
  </si>
  <si>
    <t>В том числе</t>
  </si>
  <si>
    <t>Объем муниципальной услуги</t>
  </si>
  <si>
    <t>Нормативные затраты на единицу услуги</t>
  </si>
  <si>
    <t>Нормативные затраты на оплату труда и начисления на выплаты по оплате труда</t>
  </si>
  <si>
    <t>Нормативные затраты непосредственно связанные с оказанием муниципальной услуги</t>
  </si>
  <si>
    <t>Итого нормативные затраты на выполнение муниципальной услуги</t>
  </si>
  <si>
    <t>Тыс. руб.</t>
  </si>
  <si>
    <t>Ед.</t>
  </si>
  <si>
    <t>руб.</t>
  </si>
  <si>
    <t xml:space="preserve"> руб.</t>
  </si>
  <si>
    <t>1а</t>
  </si>
  <si>
    <t>2а</t>
  </si>
  <si>
    <t>2б</t>
  </si>
  <si>
    <t>8=гр.2/гр.5</t>
  </si>
  <si>
    <t>9=гр.3/гр.5</t>
  </si>
  <si>
    <t>10=гр.8+гр.9</t>
  </si>
  <si>
    <t>Итого отчетный финансовый год</t>
  </si>
  <si>
    <t>Услуга №1</t>
  </si>
  <si>
    <t>Услуга №2</t>
  </si>
  <si>
    <t>Итого текущий финансовый год</t>
  </si>
  <si>
    <t>Итого очередной финансовый год</t>
  </si>
  <si>
    <t>Итого первый год планового периода</t>
  </si>
  <si>
    <t>Итого второй год планового периода</t>
  </si>
  <si>
    <t>Муниципальная работа 
"Тушение лесных пожаров"</t>
  </si>
  <si>
    <t>Муниципальная работа 
"Обеспечение соблюдения лесного законодательства, выявление нарушений и принятие мер в соответствии с законодательством"</t>
  </si>
  <si>
    <t>единица</t>
  </si>
  <si>
    <t>гектар</t>
  </si>
  <si>
    <t>километров</t>
  </si>
  <si>
    <t>Итого базовые нормативные затраты на оказание муниципальной услуги</t>
  </si>
  <si>
    <t>Значение отраслевого коэффициента</t>
  </si>
  <si>
    <t>11=гр.4/гр.7</t>
  </si>
  <si>
    <t>Исполнитель:</t>
  </si>
  <si>
    <t>тел. (34675) 7-51-65</t>
  </si>
  <si>
    <t>Муниципальная работа "Обеспечение сохранности и целостности историко-архитектурного-комплекса, исторической среды и ландшафтов"</t>
  </si>
  <si>
    <t>квадратный метр</t>
  </si>
  <si>
    <t>Снижение природной пожарной опасности лесов путем регулирования породного состава лесных насаждений и проведения санитарно-оздоровительных мероприятий"</t>
  </si>
  <si>
    <t>Установка и размещение стендов и других знаков и указателей, содержащих информацию о мерах пожарной безопасности в лесах"</t>
  </si>
  <si>
    <t>Устройство, прочистка и обновление противопожарных минерализованных полос"</t>
  </si>
  <si>
    <t>-</t>
  </si>
  <si>
    <t>Муниципальная работа "Предупреждение возникновения и распространения лесных пожаров, включая территорию ООПТ, в т.ч.:</t>
  </si>
  <si>
    <t>Приложение</t>
  </si>
  <si>
    <t>к Приказу ДМСиГ</t>
  </si>
  <si>
    <r>
      <t xml:space="preserve">Исходные данные и результаты расчетов объема нормативных затрат на единицу выполнения муниципальной работы и нормативных затрат на содержание имущества 
</t>
    </r>
    <r>
      <rPr>
        <b/>
        <u/>
        <sz val="10"/>
        <color indexed="8"/>
        <rFont val="Times New Roman"/>
        <family val="1"/>
        <charset val="204"/>
      </rPr>
      <t>МБУ "ФСК "Юность"</t>
    </r>
    <r>
      <rPr>
        <b/>
        <sz val="10"/>
        <color indexed="8"/>
        <rFont val="Times New Roman"/>
        <family val="1"/>
        <charset val="204"/>
      </rPr>
      <t xml:space="preserve">  
на 2015 год и плановый период 2016 и 2017 годов</t>
    </r>
  </si>
  <si>
    <t>Экономист  _________________ Ю.В. Валикаева</t>
  </si>
  <si>
    <t>№ 17/1  от 20.01.2020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</si>
</sst>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4" fontId="0" fillId="0" borderId="0" xfId="0" applyNumberFormat="1"/>
    <xf numFmtId="0" fontId="2" fillId="0" borderId="0" xfId="0" applyFont="1"/>
    <xf numFmtId="0" fontId="9" fillId="0" borderId="0" xfId="0" applyFont="1"/>
    <xf numFmtId="0" fontId="10" fillId="0" borderId="0" xfId="0" applyFont="1"/>
    <xf numFmtId="4" fontId="9" fillId="0" borderId="0" xfId="0" applyNumberFormat="1" applyFont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5"/>
    </xf>
    <xf numFmtId="4" fontId="2" fillId="0" borderId="0" xfId="0" applyNumberFormat="1" applyFont="1"/>
    <xf numFmtId="4" fontId="5" fillId="0" borderId="1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4" fontId="13" fillId="0" borderId="0" xfId="0" applyNumberFormat="1" applyFont="1"/>
    <xf numFmtId="0" fontId="13" fillId="0" borderId="0" xfId="0" applyFont="1" applyAlignment="1">
      <alignment horizontal="left"/>
    </xf>
    <xf numFmtId="4" fontId="8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left"/>
    </xf>
    <xf numFmtId="4" fontId="1" fillId="0" borderId="7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"/>
  <sheetViews>
    <sheetView tabSelected="1" view="pageBreakPreview" zoomScale="90" zoomScaleSheetLayoutView="90" workbookViewId="0">
      <selection activeCell="M19" sqref="M19"/>
    </sheetView>
  </sheetViews>
  <sheetFormatPr defaultRowHeight="15" x14ac:dyDescent="0.25"/>
  <cols>
    <col min="1" max="1" width="21.42578125" customWidth="1"/>
    <col min="2" max="2" width="11.28515625" customWidth="1"/>
    <col min="3" max="3" width="13.7109375" style="1" customWidth="1"/>
    <col min="4" max="5" width="11.42578125" style="1" customWidth="1"/>
    <col min="6" max="6" width="10" style="1" bestFit="1" customWidth="1"/>
    <col min="7" max="7" width="10.85546875" style="1" customWidth="1"/>
    <col min="8" max="8" width="9.7109375" style="1" customWidth="1"/>
    <col min="9" max="9" width="10.28515625" style="1" customWidth="1"/>
    <col min="10" max="10" width="10.5703125" style="1" customWidth="1"/>
    <col min="11" max="12" width="12.7109375" style="1" customWidth="1"/>
    <col min="13" max="13" width="12.85546875" style="1" customWidth="1"/>
    <col min="14" max="14" width="12.140625" style="1" customWidth="1"/>
  </cols>
  <sheetData>
    <row r="1" spans="1:14" s="2" customFormat="1" ht="11.25" customHeight="1" x14ac:dyDescent="0.2"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46" t="s">
        <v>47</v>
      </c>
    </row>
    <row r="2" spans="1:14" s="2" customFormat="1" ht="11.25" customHeight="1" x14ac:dyDescent="0.2">
      <c r="C2" s="12"/>
      <c r="D2" s="12"/>
      <c r="E2" s="12"/>
      <c r="F2" s="12"/>
      <c r="G2" s="12"/>
      <c r="H2" s="12"/>
      <c r="I2" s="12"/>
      <c r="J2" s="12"/>
      <c r="K2" s="46"/>
      <c r="L2" s="50" t="s">
        <v>48</v>
      </c>
      <c r="M2" s="50"/>
      <c r="N2" s="50"/>
    </row>
    <row r="3" spans="1:14" s="2" customFormat="1" ht="11.25" customHeight="1" x14ac:dyDescent="0.2">
      <c r="C3" s="12"/>
      <c r="D3" s="12"/>
      <c r="E3" s="12"/>
      <c r="F3" s="12"/>
      <c r="G3" s="12"/>
      <c r="H3" s="12"/>
      <c r="I3" s="12"/>
      <c r="J3" s="12"/>
      <c r="K3" s="46"/>
      <c r="L3" s="50" t="s">
        <v>51</v>
      </c>
      <c r="M3" s="50"/>
      <c r="N3" s="50"/>
    </row>
    <row r="4" spans="1:14" s="2" customFormat="1" ht="3.75" customHeight="1" x14ac:dyDescent="0.2">
      <c r="C4" s="12"/>
      <c r="D4" s="12"/>
      <c r="E4" s="12"/>
      <c r="F4" s="12"/>
      <c r="G4" s="12"/>
      <c r="H4" s="12"/>
      <c r="I4" s="12"/>
      <c r="J4" s="12"/>
      <c r="K4" s="50"/>
      <c r="L4" s="50"/>
      <c r="M4" s="50"/>
      <c r="N4" s="50"/>
    </row>
    <row r="5" spans="1:14" s="2" customFormat="1" ht="11.25" hidden="1" customHeight="1" x14ac:dyDescent="0.2">
      <c r="C5" s="12"/>
      <c r="D5" s="12"/>
      <c r="E5" s="12"/>
      <c r="F5" s="12"/>
      <c r="G5" s="12"/>
      <c r="H5" s="12"/>
      <c r="I5" s="12"/>
      <c r="J5" s="46"/>
      <c r="K5" s="46"/>
      <c r="L5" s="46"/>
      <c r="M5" s="46"/>
      <c r="N5" s="12"/>
    </row>
    <row r="6" spans="1:14" s="3" customFormat="1" ht="12.75" x14ac:dyDescent="0.2">
      <c r="A6" s="51" t="s">
        <v>49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"/>
    </row>
    <row r="7" spans="1:14" ht="9" customHeight="1" thickBot="1" x14ac:dyDescent="0.3">
      <c r="A7" s="8"/>
    </row>
    <row r="8" spans="1:14" s="4" customFormat="1" ht="11.25" x14ac:dyDescent="0.2">
      <c r="A8" s="52" t="s">
        <v>1</v>
      </c>
      <c r="B8" s="54" t="s">
        <v>5</v>
      </c>
      <c r="C8" s="56" t="s">
        <v>6</v>
      </c>
      <c r="D8" s="56" t="s">
        <v>7</v>
      </c>
      <c r="E8" s="56"/>
      <c r="F8" s="56" t="s">
        <v>3</v>
      </c>
      <c r="G8" s="56" t="s">
        <v>35</v>
      </c>
      <c r="H8" s="58" t="s">
        <v>8</v>
      </c>
      <c r="I8" s="56" t="s">
        <v>0</v>
      </c>
      <c r="J8" s="58" t="s">
        <v>4</v>
      </c>
      <c r="K8" s="56" t="s">
        <v>9</v>
      </c>
      <c r="L8" s="56"/>
      <c r="M8" s="56"/>
      <c r="N8" s="60" t="s">
        <v>36</v>
      </c>
    </row>
    <row r="9" spans="1:14" s="4" customFormat="1" ht="81.75" customHeight="1" x14ac:dyDescent="0.2">
      <c r="A9" s="53"/>
      <c r="B9" s="55"/>
      <c r="C9" s="57"/>
      <c r="D9" s="47" t="s">
        <v>10</v>
      </c>
      <c r="E9" s="47" t="s">
        <v>2</v>
      </c>
      <c r="F9" s="57"/>
      <c r="G9" s="57"/>
      <c r="H9" s="59"/>
      <c r="I9" s="57"/>
      <c r="J9" s="59"/>
      <c r="K9" s="47" t="s">
        <v>11</v>
      </c>
      <c r="L9" s="47" t="s">
        <v>3</v>
      </c>
      <c r="M9" s="47" t="s">
        <v>12</v>
      </c>
      <c r="N9" s="61"/>
    </row>
    <row r="10" spans="1:14" s="4" customFormat="1" ht="12.75" customHeight="1" x14ac:dyDescent="0.2">
      <c r="A10" s="53"/>
      <c r="B10" s="55"/>
      <c r="C10" s="47" t="s">
        <v>13</v>
      </c>
      <c r="D10" s="47" t="s">
        <v>13</v>
      </c>
      <c r="E10" s="47" t="s">
        <v>13</v>
      </c>
      <c r="F10" s="47" t="s">
        <v>13</v>
      </c>
      <c r="G10" s="47" t="s">
        <v>13</v>
      </c>
      <c r="H10" s="48" t="s">
        <v>14</v>
      </c>
      <c r="I10" s="47" t="s">
        <v>13</v>
      </c>
      <c r="J10" s="48" t="s">
        <v>13</v>
      </c>
      <c r="K10" s="47" t="s">
        <v>15</v>
      </c>
      <c r="L10" s="47" t="s">
        <v>15</v>
      </c>
      <c r="M10" s="47" t="s">
        <v>16</v>
      </c>
      <c r="N10" s="61"/>
    </row>
    <row r="11" spans="1:14" s="19" customFormat="1" ht="17.25" customHeight="1" x14ac:dyDescent="0.25">
      <c r="A11" s="43">
        <v>1</v>
      </c>
      <c r="B11" s="45" t="s">
        <v>17</v>
      </c>
      <c r="C11" s="47">
        <v>2</v>
      </c>
      <c r="D11" s="47" t="s">
        <v>18</v>
      </c>
      <c r="E11" s="47" t="s">
        <v>19</v>
      </c>
      <c r="F11" s="47">
        <v>3</v>
      </c>
      <c r="G11" s="47">
        <v>4</v>
      </c>
      <c r="H11" s="48">
        <v>5</v>
      </c>
      <c r="I11" s="47">
        <v>6</v>
      </c>
      <c r="J11" s="48">
        <v>7</v>
      </c>
      <c r="K11" s="47" t="s">
        <v>20</v>
      </c>
      <c r="L11" s="47" t="s">
        <v>21</v>
      </c>
      <c r="M11" s="47" t="s">
        <v>22</v>
      </c>
      <c r="N11" s="30" t="s">
        <v>37</v>
      </c>
    </row>
    <row r="12" spans="1:14" s="4" customFormat="1" ht="88.5" customHeight="1" x14ac:dyDescent="0.2">
      <c r="A12" s="43" t="s">
        <v>31</v>
      </c>
      <c r="B12" s="42" t="s">
        <v>32</v>
      </c>
      <c r="C12" s="31">
        <f>D12+E12</f>
        <v>9286.9499999999989</v>
      </c>
      <c r="D12" s="31">
        <v>9000.56</v>
      </c>
      <c r="E12" s="31">
        <v>286.39</v>
      </c>
      <c r="F12" s="31">
        <v>2337.58</v>
      </c>
      <c r="G12" s="31">
        <v>11624.52</v>
      </c>
      <c r="H12" s="27">
        <v>1</v>
      </c>
      <c r="I12" s="31">
        <v>258.17</v>
      </c>
      <c r="J12" s="27">
        <v>11882.69</v>
      </c>
      <c r="K12" s="31">
        <v>9286946.0399999991</v>
      </c>
      <c r="L12" s="31">
        <v>2337577.38</v>
      </c>
      <c r="M12" s="31">
        <v>11624523.41</v>
      </c>
      <c r="N12" s="39">
        <f>G12/J12</f>
        <v>0.97827343808514733</v>
      </c>
    </row>
    <row r="13" spans="1:14" s="4" customFormat="1" ht="36.75" customHeight="1" x14ac:dyDescent="0.2">
      <c r="A13" s="43" t="s">
        <v>30</v>
      </c>
      <c r="B13" s="42" t="s">
        <v>33</v>
      </c>
      <c r="C13" s="31">
        <v>1760.62</v>
      </c>
      <c r="D13" s="31">
        <v>1474.23</v>
      </c>
      <c r="E13" s="31">
        <v>286.39</v>
      </c>
      <c r="F13" s="31">
        <v>1444.4</v>
      </c>
      <c r="G13" s="31">
        <f>C13+F13</f>
        <v>3205.02</v>
      </c>
      <c r="H13" s="27">
        <v>15.67</v>
      </c>
      <c r="I13" s="31">
        <v>258.17</v>
      </c>
      <c r="J13" s="27">
        <v>3463.19</v>
      </c>
      <c r="K13" s="31">
        <v>112356.12</v>
      </c>
      <c r="L13" s="31">
        <v>92176.14</v>
      </c>
      <c r="M13" s="31">
        <v>204532.25</v>
      </c>
      <c r="N13" s="39">
        <f t="shared" ref="N13:N18" si="0">G13/J13</f>
        <v>0.92545312269901447</v>
      </c>
    </row>
    <row r="14" spans="1:14" s="4" customFormat="1" ht="72.75" customHeight="1" x14ac:dyDescent="0.2">
      <c r="A14" s="43" t="s">
        <v>46</v>
      </c>
      <c r="B14" s="42" t="s">
        <v>45</v>
      </c>
      <c r="C14" s="31">
        <v>3627.28</v>
      </c>
      <c r="D14" s="31">
        <v>2768.12</v>
      </c>
      <c r="E14" s="31">
        <v>859.16</v>
      </c>
      <c r="F14" s="31">
        <v>4308.3500000000004</v>
      </c>
      <c r="G14" s="31">
        <v>7935.63</v>
      </c>
      <c r="H14" s="31">
        <v>130.5</v>
      </c>
      <c r="I14" s="31">
        <v>774.5</v>
      </c>
      <c r="J14" s="27">
        <v>8710.1299999999992</v>
      </c>
      <c r="K14" s="31">
        <v>442814.57</v>
      </c>
      <c r="L14" s="31">
        <v>524689.56000000006</v>
      </c>
      <c r="M14" s="31">
        <v>967504.13</v>
      </c>
      <c r="N14" s="31">
        <v>0.91</v>
      </c>
    </row>
    <row r="15" spans="1:14" s="3" customFormat="1" ht="93.75" customHeight="1" x14ac:dyDescent="0.2">
      <c r="A15" s="20" t="s">
        <v>42</v>
      </c>
      <c r="B15" s="23" t="s">
        <v>33</v>
      </c>
      <c r="C15" s="32">
        <v>1209.0899999999999</v>
      </c>
      <c r="D15" s="32">
        <v>922.71</v>
      </c>
      <c r="E15" s="32">
        <v>286.39</v>
      </c>
      <c r="F15" s="32">
        <v>1431.97</v>
      </c>
      <c r="G15" s="32">
        <v>2641.07</v>
      </c>
      <c r="H15" s="24">
        <v>77.5</v>
      </c>
      <c r="I15" s="32">
        <v>258.17</v>
      </c>
      <c r="J15" s="24">
        <v>2899.23</v>
      </c>
      <c r="K15" s="32">
        <v>15601.22</v>
      </c>
      <c r="L15" s="32">
        <v>18477.080000000002</v>
      </c>
      <c r="M15" s="32">
        <v>34078.29</v>
      </c>
      <c r="N15" s="40">
        <f t="shared" si="0"/>
        <v>0.91095566753931223</v>
      </c>
    </row>
    <row r="16" spans="1:14" s="3" customFormat="1" ht="74.25" customHeight="1" x14ac:dyDescent="0.2">
      <c r="A16" s="21" t="s">
        <v>43</v>
      </c>
      <c r="B16" s="23" t="s">
        <v>32</v>
      </c>
      <c r="C16" s="32">
        <v>1209.0899999999999</v>
      </c>
      <c r="D16" s="32">
        <v>922.71</v>
      </c>
      <c r="E16" s="32">
        <v>286.39</v>
      </c>
      <c r="F16" s="32">
        <v>1431.97</v>
      </c>
      <c r="G16" s="32">
        <v>2641.07</v>
      </c>
      <c r="H16" s="24">
        <v>77.5</v>
      </c>
      <c r="I16" s="32">
        <v>258.17</v>
      </c>
      <c r="J16" s="24">
        <v>2899.23</v>
      </c>
      <c r="K16" s="32">
        <v>15601.22</v>
      </c>
      <c r="L16" s="32">
        <v>18477.080000000002</v>
      </c>
      <c r="M16" s="32">
        <v>34078.29</v>
      </c>
      <c r="N16" s="40">
        <v>0.91095566753931223</v>
      </c>
    </row>
    <row r="17" spans="1:14" s="3" customFormat="1" ht="53.25" customHeight="1" x14ac:dyDescent="0.2">
      <c r="A17" s="22" t="s">
        <v>44</v>
      </c>
      <c r="B17" s="25" t="s">
        <v>34</v>
      </c>
      <c r="C17" s="32">
        <v>1209.0899999999999</v>
      </c>
      <c r="D17" s="33">
        <v>922.71</v>
      </c>
      <c r="E17" s="33">
        <v>286.39</v>
      </c>
      <c r="F17" s="33">
        <v>1444.4</v>
      </c>
      <c r="G17" s="32">
        <v>2653.49</v>
      </c>
      <c r="H17" s="26">
        <v>50</v>
      </c>
      <c r="I17" s="32">
        <v>258.17</v>
      </c>
      <c r="J17" s="24">
        <v>2911.66</v>
      </c>
      <c r="K17" s="32">
        <v>24181.89</v>
      </c>
      <c r="L17" s="32">
        <v>28888</v>
      </c>
      <c r="M17" s="32">
        <v>53069.89</v>
      </c>
      <c r="N17" s="40">
        <v>0.91095566753931223</v>
      </c>
    </row>
    <row r="18" spans="1:14" s="3" customFormat="1" ht="78" customHeight="1" x14ac:dyDescent="0.2">
      <c r="A18" s="44" t="s">
        <v>40</v>
      </c>
      <c r="B18" s="28" t="s">
        <v>41</v>
      </c>
      <c r="C18" s="31">
        <v>1760.62</v>
      </c>
      <c r="D18" s="34">
        <v>1474.23</v>
      </c>
      <c r="E18" s="34">
        <v>286.39</v>
      </c>
      <c r="F18" s="34">
        <v>1431.97</v>
      </c>
      <c r="G18" s="31">
        <f>C18+F18</f>
        <v>3192.59</v>
      </c>
      <c r="H18" s="29">
        <v>40828</v>
      </c>
      <c r="I18" s="31">
        <v>258.17</v>
      </c>
      <c r="J18" s="27">
        <v>3450.76</v>
      </c>
      <c r="K18" s="31">
        <f>(C18/H18)*1000</f>
        <v>43.122856862937198</v>
      </c>
      <c r="L18" s="31">
        <f t="shared" ref="L13:L18" si="1">(F18/H18)*1000</f>
        <v>35.073234055060254</v>
      </c>
      <c r="M18" s="31">
        <f t="shared" ref="M15:M18" si="2">K18+L18</f>
        <v>78.196090917997452</v>
      </c>
      <c r="N18" s="39">
        <f t="shared" si="0"/>
        <v>0.9251845970163094</v>
      </c>
    </row>
    <row r="19" spans="1:14" s="3" customFormat="1" ht="30" customHeight="1" thickBot="1" x14ac:dyDescent="0.25">
      <c r="A19" s="6" t="s">
        <v>23</v>
      </c>
      <c r="B19" s="7"/>
      <c r="C19" s="35">
        <f>D19+E19</f>
        <v>16435.489999999998</v>
      </c>
      <c r="D19" s="35">
        <f>D15+D13+D12+D16+D17+D18</f>
        <v>14717.149999999998</v>
      </c>
      <c r="E19" s="35">
        <f t="shared" ref="E19:F19" si="3">E15+E13+E12+E16+E17+E18</f>
        <v>1718.3399999999997</v>
      </c>
      <c r="F19" s="35">
        <f t="shared" si="3"/>
        <v>9522.2899999999991</v>
      </c>
      <c r="G19" s="35">
        <f>C19+F19</f>
        <v>25957.78</v>
      </c>
      <c r="H19" s="18">
        <v>40975.17</v>
      </c>
      <c r="I19" s="18">
        <v>1549</v>
      </c>
      <c r="J19" s="18">
        <v>27506.77</v>
      </c>
      <c r="K19" s="18">
        <f>C19/H19*1000</f>
        <v>401.10852499208664</v>
      </c>
      <c r="L19" s="18">
        <f>F19/H19*1000</f>
        <v>232.39171429917189</v>
      </c>
      <c r="M19" s="18">
        <f>K19+L19</f>
        <v>633.50023929125859</v>
      </c>
      <c r="N19" s="41">
        <f>G19/J19</f>
        <v>0.9436869541571038</v>
      </c>
    </row>
    <row r="20" spans="1:14" ht="15.75" hidden="1" x14ac:dyDescent="0.25">
      <c r="A20" s="9" t="s">
        <v>24</v>
      </c>
      <c r="B20" s="9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36">
        <f t="shared" ref="M20:M31" si="4">K20+L20</f>
        <v>0</v>
      </c>
    </row>
    <row r="21" spans="1:14" ht="15.75" hidden="1" x14ac:dyDescent="0.25">
      <c r="A21" s="10" t="s">
        <v>25</v>
      </c>
      <c r="B21" s="1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37">
        <f t="shared" si="4"/>
        <v>0</v>
      </c>
    </row>
    <row r="22" spans="1:14" ht="31.5" hidden="1" x14ac:dyDescent="0.25">
      <c r="A22" s="10" t="s">
        <v>26</v>
      </c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37">
        <f t="shared" si="4"/>
        <v>0</v>
      </c>
    </row>
    <row r="23" spans="1:14" ht="15.75" hidden="1" x14ac:dyDescent="0.25">
      <c r="A23" s="10" t="s">
        <v>24</v>
      </c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37">
        <f t="shared" si="4"/>
        <v>0</v>
      </c>
    </row>
    <row r="24" spans="1:14" ht="15.75" hidden="1" x14ac:dyDescent="0.25">
      <c r="A24" s="10" t="s">
        <v>25</v>
      </c>
      <c r="B24" s="10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37">
        <f t="shared" si="4"/>
        <v>0</v>
      </c>
    </row>
    <row r="25" spans="1:14" ht="31.5" hidden="1" x14ac:dyDescent="0.25">
      <c r="A25" s="10" t="s">
        <v>27</v>
      </c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37">
        <f t="shared" si="4"/>
        <v>0</v>
      </c>
    </row>
    <row r="26" spans="1:14" ht="15.75" hidden="1" x14ac:dyDescent="0.25">
      <c r="A26" s="10" t="s">
        <v>24</v>
      </c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7">
        <f t="shared" si="4"/>
        <v>0</v>
      </c>
    </row>
    <row r="27" spans="1:14" ht="15.75" hidden="1" x14ac:dyDescent="0.25">
      <c r="A27" s="10" t="s">
        <v>25</v>
      </c>
      <c r="B27" s="10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7">
        <f t="shared" si="4"/>
        <v>0</v>
      </c>
    </row>
    <row r="28" spans="1:14" ht="31.5" hidden="1" x14ac:dyDescent="0.25">
      <c r="A28" s="10" t="s">
        <v>28</v>
      </c>
      <c r="B28" s="1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37">
        <f t="shared" si="4"/>
        <v>0</v>
      </c>
    </row>
    <row r="29" spans="1:14" ht="15.75" hidden="1" x14ac:dyDescent="0.25">
      <c r="A29" s="10" t="s">
        <v>24</v>
      </c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37">
        <f t="shared" si="4"/>
        <v>0</v>
      </c>
    </row>
    <row r="30" spans="1:14" ht="15.75" hidden="1" x14ac:dyDescent="0.25">
      <c r="A30" s="10" t="s">
        <v>25</v>
      </c>
      <c r="B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37">
        <f t="shared" si="4"/>
        <v>0</v>
      </c>
    </row>
    <row r="31" spans="1:14" ht="31.5" hidden="1" x14ac:dyDescent="0.25">
      <c r="A31" s="10" t="s">
        <v>29</v>
      </c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37">
        <f t="shared" si="4"/>
        <v>0</v>
      </c>
    </row>
    <row r="32" spans="1:14" ht="9.75" customHeight="1" x14ac:dyDescent="0.25">
      <c r="A32" s="11"/>
    </row>
    <row r="33" spans="1:14" s="49" customFormat="1" ht="26.25" customHeight="1" x14ac:dyDescent="0.25">
      <c r="A33" s="49" t="s">
        <v>38</v>
      </c>
    </row>
    <row r="34" spans="1:14" s="15" customFormat="1" ht="15.75" x14ac:dyDescent="0.25">
      <c r="A34" s="17" t="s">
        <v>50</v>
      </c>
      <c r="B34" s="17"/>
      <c r="C34" s="38"/>
      <c r="D34" s="38"/>
      <c r="E34" s="38"/>
      <c r="F34" s="38"/>
      <c r="G34" s="38"/>
      <c r="H34" s="38"/>
      <c r="I34" s="38"/>
      <c r="J34" s="38"/>
      <c r="K34" s="38"/>
      <c r="L34" s="16"/>
      <c r="M34" s="16"/>
      <c r="N34" s="16"/>
    </row>
    <row r="35" spans="1:14" s="15" customFormat="1" ht="15.75" x14ac:dyDescent="0.25">
      <c r="A35" s="17" t="s">
        <v>39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</sheetData>
  <mergeCells count="16">
    <mergeCell ref="A33:XFD33"/>
    <mergeCell ref="L2:N2"/>
    <mergeCell ref="L3:N3"/>
    <mergeCell ref="K4:N4"/>
    <mergeCell ref="A6:M6"/>
    <mergeCell ref="A8:A10"/>
    <mergeCell ref="B8:B10"/>
    <mergeCell ref="C8:C9"/>
    <mergeCell ref="D8:E8"/>
    <mergeCell ref="F8:F9"/>
    <mergeCell ref="G8:G9"/>
    <mergeCell ref="H8:H9"/>
    <mergeCell ref="I8:I9"/>
    <mergeCell ref="J8:J9"/>
    <mergeCell ref="K8:M8"/>
    <mergeCell ref="N8:N10"/>
  </mergeCells>
  <pageMargins left="0.31496062992125984" right="0" top="0.15748031496062992" bottom="0.15748031496062992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4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2021-04-14T10:52:00Z</dcterms:modified>
</cp:coreProperties>
</file>