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1075" windowHeight="9150" activeTab="1"/>
  </bookViews>
  <sheets>
    <sheet name="отчет за 4 кв. 2014 " sheetId="1" r:id="rId1"/>
    <sheet name="отчет за 2014 год" sheetId="3" r:id="rId2"/>
    <sheet name="Лист1" sheetId="2" r:id="rId3"/>
  </sheets>
  <externalReferences>
    <externalReference r:id="rId4"/>
  </externalReferences>
  <definedNames>
    <definedName name="Excel_BuiltIn_Print_Titles_3" localSheetId="1">#REF!</definedName>
    <definedName name="Excel_BuiltIn_Print_Titles_3">#REF!</definedName>
    <definedName name="_xlnm.Print_Titles" localSheetId="2">Лист1!$4:$5</definedName>
    <definedName name="_xlnm.Print_Titles" localSheetId="1">'отчет за 2014 год'!$8:$8</definedName>
    <definedName name="_xlnm.Print_Titles" localSheetId="0">'отчет за 4 кв. 2014 '!$12:$13</definedName>
  </definedNames>
  <calcPr calcId="145621"/>
</workbook>
</file>

<file path=xl/calcChain.xml><?xml version="1.0" encoding="utf-8"?>
<calcChain xmlns="http://schemas.openxmlformats.org/spreadsheetml/2006/main">
  <c r="I34" i="3" l="1"/>
  <c r="H34" i="3"/>
  <c r="I33" i="3"/>
  <c r="H33" i="3"/>
  <c r="I32" i="3"/>
  <c r="H32" i="3"/>
  <c r="I31" i="3"/>
  <c r="H31" i="3"/>
  <c r="I29" i="3"/>
  <c r="H29" i="3"/>
  <c r="I25" i="3"/>
  <c r="H25" i="3"/>
  <c r="I22" i="3"/>
  <c r="H22" i="3"/>
  <c r="I21" i="3"/>
  <c r="H21" i="3"/>
  <c r="I20" i="3"/>
  <c r="H20" i="3"/>
  <c r="I19" i="3"/>
  <c r="H19" i="3"/>
  <c r="I18" i="3"/>
  <c r="G18" i="3"/>
  <c r="H18" i="3" s="1"/>
  <c r="F18" i="3"/>
  <c r="E18" i="3"/>
  <c r="I17" i="3"/>
  <c r="H17" i="3"/>
  <c r="A17" i="3"/>
  <c r="I16" i="3"/>
  <c r="H16" i="3"/>
  <c r="I13" i="3"/>
  <c r="H13" i="3"/>
  <c r="G56" i="1" l="1"/>
  <c r="E56" i="1"/>
  <c r="H21" i="1"/>
  <c r="G22" i="1"/>
  <c r="E22" i="1"/>
  <c r="G45" i="1" l="1"/>
  <c r="E45" i="1"/>
  <c r="F43" i="1"/>
  <c r="I43" i="1" s="1"/>
  <c r="F42" i="1"/>
  <c r="F45" i="1" s="1"/>
  <c r="H43" i="1" l="1"/>
  <c r="G23" i="1"/>
  <c r="E23" i="1"/>
  <c r="E24" i="1" s="1"/>
  <c r="I32" i="1"/>
  <c r="H31" i="1"/>
  <c r="H32" i="1"/>
  <c r="F32" i="1"/>
  <c r="F31" i="1"/>
  <c r="I31" i="1" s="1"/>
  <c r="G34" i="1"/>
  <c r="G37" i="1" s="1"/>
  <c r="E34" i="1"/>
  <c r="E37" i="1" s="1"/>
  <c r="F30" i="1"/>
  <c r="F19" i="1"/>
  <c r="F23" i="1" s="1"/>
  <c r="F26" i="1" s="1"/>
  <c r="F53" i="1" s="1"/>
  <c r="F18" i="1"/>
  <c r="F22" i="1" s="1"/>
  <c r="E26" i="1" l="1"/>
  <c r="E53" i="1" s="1"/>
  <c r="F24" i="1"/>
  <c r="F34" i="1"/>
  <c r="F37" i="1" s="1"/>
  <c r="H37" i="1" s="1"/>
  <c r="F56" i="1"/>
  <c r="H23" i="1"/>
  <c r="I23" i="1"/>
  <c r="G26" i="1"/>
  <c r="G53" i="1" s="1"/>
  <c r="G24" i="1"/>
  <c r="H34" i="1"/>
  <c r="I19" i="1"/>
  <c r="H19" i="1"/>
  <c r="I37" i="1" l="1"/>
  <c r="I34" i="1"/>
  <c r="H24" i="1"/>
  <c r="I24" i="1"/>
  <c r="H26" i="1"/>
  <c r="I26" i="1"/>
  <c r="F57" i="1"/>
  <c r="E57" i="1"/>
  <c r="H55" i="1"/>
  <c r="I42" i="1" l="1"/>
  <c r="H42" i="1"/>
  <c r="I20" i="1"/>
  <c r="I30" i="1"/>
  <c r="I18" i="1"/>
  <c r="I45" i="1" l="1"/>
  <c r="G47" i="1"/>
  <c r="G50" i="1" s="1"/>
  <c r="E47" i="1"/>
  <c r="E50" i="1" s="1"/>
  <c r="H45" i="1"/>
  <c r="F47" i="1"/>
  <c r="F50" i="1" s="1"/>
  <c r="E44" i="1"/>
  <c r="E46" i="1" s="1"/>
  <c r="H50" i="1" l="1"/>
  <c r="I47" i="1"/>
  <c r="H53" i="1"/>
  <c r="I50" i="1"/>
  <c r="H47" i="1"/>
  <c r="G25" i="1"/>
  <c r="I22" i="1"/>
  <c r="F25" i="1"/>
  <c r="E25" i="1"/>
  <c r="G44" i="1"/>
  <c r="F44" i="1"/>
  <c r="F46" i="1" s="1"/>
  <c r="I41" i="1"/>
  <c r="H41" i="1"/>
  <c r="F33" i="1"/>
  <c r="G33" i="1"/>
  <c r="G35" i="1" s="1"/>
  <c r="E33" i="1"/>
  <c r="H30" i="1"/>
  <c r="H20" i="1"/>
  <c r="H22" i="1"/>
  <c r="H18" i="1"/>
  <c r="F36" i="1" l="1"/>
  <c r="F49" i="1" s="1"/>
  <c r="F35" i="1"/>
  <c r="E36" i="1"/>
  <c r="E38" i="1" s="1"/>
  <c r="E35" i="1"/>
  <c r="G27" i="1"/>
  <c r="F27" i="1"/>
  <c r="E27" i="1"/>
  <c r="I25" i="1"/>
  <c r="I56" i="1"/>
  <c r="H56" i="1"/>
  <c r="G57" i="1"/>
  <c r="H44" i="1"/>
  <c r="G46" i="1"/>
  <c r="I44" i="1"/>
  <c r="I33" i="1"/>
  <c r="G36" i="1"/>
  <c r="G38" i="1" s="1"/>
  <c r="H25" i="1"/>
  <c r="H33" i="1"/>
  <c r="F52" i="1" l="1"/>
  <c r="F54" i="1" s="1"/>
  <c r="F48" i="1"/>
  <c r="G49" i="1"/>
  <c r="H35" i="1"/>
  <c r="I35" i="1"/>
  <c r="E49" i="1"/>
  <c r="H36" i="1"/>
  <c r="F38" i="1"/>
  <c r="I27" i="1"/>
  <c r="H27" i="1"/>
  <c r="I57" i="1"/>
  <c r="H57" i="1"/>
  <c r="I46" i="1"/>
  <c r="H46" i="1"/>
  <c r="I36" i="1"/>
  <c r="G52" i="1" l="1"/>
  <c r="G54" i="1" s="1"/>
  <c r="I54" i="1" s="1"/>
  <c r="G48" i="1"/>
  <c r="I48" i="1" s="1"/>
  <c r="E52" i="1"/>
  <c r="E54" i="1" s="1"/>
  <c r="E48" i="1"/>
  <c r="H49" i="1"/>
  <c r="I52" i="1"/>
  <c r="I49" i="1"/>
  <c r="I38" i="1"/>
  <c r="H38" i="1"/>
  <c r="H54" i="1"/>
  <c r="H48" i="1" l="1"/>
  <c r="H52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утвержденному плану -город +сквер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учетом расширения -площадь взята из ПИРов (Тарутина Е.Н.)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103%</t>
        </r>
      </text>
    </comment>
  </commentList>
</comments>
</file>

<file path=xl/sharedStrings.xml><?xml version="1.0" encoding="utf-8"?>
<sst xmlns="http://schemas.openxmlformats.org/spreadsheetml/2006/main" count="342" uniqueCount="155">
  <si>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</si>
  <si>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</si>
  <si>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</si>
  <si>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</si>
  <si>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</si>
  <si>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</si>
  <si>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</si>
  <si>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</si>
  <si>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</si>
  <si>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</si>
  <si>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Благоустройство города Югорска на 2014-2020 годы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</si>
  <si>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</si>
  <si>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</si>
  <si>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</si>
  <si>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</si>
  <si>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</si>
  <si>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</si>
  <si>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</si>
  <si>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</si>
  <si>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</si>
  <si>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</si>
  <si>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</si>
  <si>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</si>
  <si>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Подпрограмма 1 "Благоустройство территорий города Югорска на 2014-2020 годы"</t>
  </si>
  <si>
    <t>местный бюджет</t>
  </si>
  <si>
    <t>Выполнение работ по благоустройству города</t>
  </si>
  <si>
    <t>Исполнение наказов избирателей по благоустройству</t>
  </si>
  <si>
    <t>ДЖКиСК</t>
  </si>
  <si>
    <t>Итого по задаче 1, в том числе:</t>
  </si>
  <si>
    <t>Задача 1 Приведение объектов благоустройства в надлежащее санитарно-техническое состояние</t>
  </si>
  <si>
    <t>Подпрограмма  2 "Содержание и текущий ремонт объектов благоустройства в городе Югорске на 2014-2020 годы"</t>
  </si>
  <si>
    <t>Обеспечение содержания объектов благоустройства города</t>
  </si>
  <si>
    <t>Итого по подпрограмме 1, в том числе:</t>
  </si>
  <si>
    <t>Итого по подпрограмме 2, в том числе:</t>
  </si>
  <si>
    <t>Отдельное мероприятие "Санитарный отлов безнадзорных и бродячих животных"</t>
  </si>
  <si>
    <t>Задача 1 Регулирование численности безнадзорных и бродячих животных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</si>
  <si>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</si>
  <si>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</si>
  <si>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</si>
  <si>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</si>
  <si>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Итого по отдельному мероприятию, в том числе:</t>
  </si>
  <si>
    <t>в том числе</t>
  </si>
  <si>
    <t>(соисполнитель)</t>
  </si>
  <si>
    <t xml:space="preserve">Дата составления отчета </t>
  </si>
  <si>
    <t>(34675)5-00-47</t>
  </si>
  <si>
    <t>Управление по бухгалтерскому учету и отчетности</t>
  </si>
  <si>
    <t>Смолина Е.А.</t>
  </si>
  <si>
    <t>Михайлова Л.А.</t>
  </si>
  <si>
    <t xml:space="preserve">Ответственный исполнитель: Департамент жилищно-коммунального и строительного комплекса администрации города </t>
  </si>
  <si>
    <t>Соисполнитель: Управление  по бухгалтерскому учету и отчетности администрации города</t>
  </si>
  <si>
    <t>Итого</t>
  </si>
  <si>
    <t>Х</t>
  </si>
  <si>
    <t>Санитарный отлов безнадзорных и бродячих животных</t>
  </si>
  <si>
    <t>Премирование работников организаций, добившихся наивысших результатов в работе по благоустройству муниципального образования город Югорск</t>
  </si>
  <si>
    <t>Всего</t>
  </si>
  <si>
    <t>Бандурин В.К.</t>
  </si>
  <si>
    <t>Бочарова О.В.</t>
  </si>
  <si>
    <t>по состоянию на  31 декабря 2014 года</t>
  </si>
  <si>
    <t>Мероприятия программы</t>
  </si>
  <si>
    <t>Ответственный исполнитель/ соисполнитель</t>
  </si>
  <si>
    <t>Финансовые затраты на реализацию, тыс.руб.</t>
  </si>
  <si>
    <t>2014 год</t>
  </si>
  <si>
    <t>2015 год</t>
  </si>
  <si>
    <t xml:space="preserve">2016 год </t>
  </si>
  <si>
    <t xml:space="preserve">2017 год </t>
  </si>
  <si>
    <t xml:space="preserve">2018 год </t>
  </si>
  <si>
    <t xml:space="preserve">2019 год </t>
  </si>
  <si>
    <t xml:space="preserve">2020 год </t>
  </si>
  <si>
    <t>Цель: "Комплексное благоустройство и озеленение города Югорска, создание благоприятных, комфортных и безопасных условий для проживания и отдыха жителей города"</t>
  </si>
  <si>
    <t>Подпрограмма 1 «Благоустройство территорий города Югорска на 2014-2020 годы»</t>
  </si>
  <si>
    <t>Задача 1.Развитие и поддержка инициатив жителей города по благоустройству территорий</t>
  </si>
  <si>
    <t>бюджет МО</t>
  </si>
  <si>
    <t>50 601,5</t>
  </si>
  <si>
    <t>бюджет АО</t>
  </si>
  <si>
    <t>Благоустройство придомовой территории многоквартирного дома по итогам ежегодного конкурса "Многоквар-тирный дом образцового содержания"</t>
  </si>
  <si>
    <t>Итого по задаче 1</t>
  </si>
  <si>
    <t>в том числе:</t>
  </si>
  <si>
    <t>Итого по подпрограмме 1</t>
  </si>
  <si>
    <t>744 01,5</t>
  </si>
  <si>
    <t>Подпрограмма 2 «Содержание и текущий ремонт объектов благоустройства в городе Югорске на 2014-2020 годы»</t>
  </si>
  <si>
    <t>Задача 1. Приведение объектов благоустройства  в надлежащее санитарно-техническом состояние</t>
  </si>
  <si>
    <t>Премирование работников организаций, добившихся наивысших результатов, по результатам региональных конкурсов в области энергосбережения и сфере жилищно-коммунального комплекса</t>
  </si>
  <si>
    <t>УБУиО</t>
  </si>
  <si>
    <t>Итого по подпрограмме 2</t>
  </si>
  <si>
    <t xml:space="preserve">Отдельное мероприятие  «Санитарный отлов безнадзорных и бродячих  животных» </t>
  </si>
  <si>
    <t>Задача 1. Регулирование численности безнадзорных и бродячих животных</t>
  </si>
  <si>
    <t xml:space="preserve">Санитарный отлов безнадзорных и бродячих  животных </t>
  </si>
  <si>
    <t>Итого по отдельному мероприятию</t>
  </si>
  <si>
    <t xml:space="preserve">Всего по муниципальной программе </t>
  </si>
  <si>
    <t>Ответственный исполнитель  ДЖКиСК</t>
  </si>
  <si>
    <t xml:space="preserve">Соисполнитель Управление бухгалтерского учета и отчетности </t>
  </si>
  <si>
    <t>Перечень мероприятий муниципальной программы «Благоустройство города Югорска на 2014-2020 годы»</t>
  </si>
  <si>
    <t>таблица 2</t>
  </si>
  <si>
    <t>1.1</t>
  </si>
  <si>
    <t>1.2</t>
  </si>
  <si>
    <t>1.3</t>
  </si>
  <si>
    <t>О внесении изменений в постановление администрации города Югорска от 31.10.2013 № 3272</t>
  </si>
  <si>
    <t>от 25.11.2014 №6406</t>
  </si>
  <si>
    <t>Благоустройство придомовой территории многоквартирного дома по итогам ежегодного конкурса "Многоквартирный дом образцового содержания"</t>
  </si>
  <si>
    <t xml:space="preserve"> в том числе:</t>
  </si>
  <si>
    <t>Всего по муниципальной программе,</t>
  </si>
  <si>
    <r>
      <rPr>
        <u/>
        <sz val="12"/>
        <rFont val="Times New Roman"/>
        <family val="1"/>
        <charset val="204"/>
      </rPr>
      <t xml:space="preserve">12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</si>
  <si>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(34675)7-03-66</t>
  </si>
  <si>
    <t>приложение 3 к порядку</t>
  </si>
  <si>
    <t>о достижении целевых показателей эффективности</t>
  </si>
  <si>
    <t>муниципальной программы "Благоустройство города Югорска на 2014-2020 годы"</t>
  </si>
  <si>
    <t>за 2014 год</t>
  </si>
  <si>
    <t>Наименование показателей результатов</t>
  </si>
  <si>
    <t>Ответственный исполнитель /соисполнитель</t>
  </si>
  <si>
    <t>Ед. измерения</t>
  </si>
  <si>
    <t>Фактическое значение за прошлый аналогичный период                             (2013 год)</t>
  </si>
  <si>
    <t>Отчетный период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</si>
  <si>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</si>
  <si>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Плановое значение</t>
  </si>
  <si>
    <t>Фактическое значение</t>
  </si>
  <si>
    <t>Абсолютное значение (гр.7 - гр.6)</t>
  </si>
  <si>
    <t>Относительное значение, % (гр.7 - гр.6*100%)</t>
  </si>
  <si>
    <t>Показатели непосредственных результатов</t>
  </si>
  <si>
    <t>Задача 1.Развитие и поддержка инициатив жителей города по благоустройству территорий.</t>
  </si>
  <si>
    <t>Количество выполненных мероприятий по благоустройству дворовых территорий, в т.ч. по наказам избирателей</t>
  </si>
  <si>
    <t>ед.</t>
  </si>
  <si>
    <t>в соответствии с дополнительно  выделенными бюджетными ассигнованиями  и исполненными муниципальными контрактами</t>
  </si>
  <si>
    <t>Подпрограмма 2 "Содержание и текущий ремонт объектов благоустройства в городе Югорске на 2014-2020 годы"</t>
  </si>
  <si>
    <t>Задача 1.Приведение объектов благоустройства  в надлежащее санитарно-техническом состояние</t>
  </si>
  <si>
    <t xml:space="preserve">Протяженность обслуживаемых сетей уличного освещения </t>
  </si>
  <si>
    <t>км</t>
  </si>
  <si>
    <t>в соответствии с актом инвентаризации и муниципальным контрактом</t>
  </si>
  <si>
    <t>Площадь  обслуживаемых газонов</t>
  </si>
  <si>
    <t>тыс.кв.м</t>
  </si>
  <si>
    <t>Площадь обслуживаемой  территории  кладбищ</t>
  </si>
  <si>
    <t>га</t>
  </si>
  <si>
    <t>Количество обслуживаемых объектов благоустройства (мероприятий)</t>
  </si>
  <si>
    <t>Количество обслуживаемых  пожарных водоёмов</t>
  </si>
  <si>
    <t>Количество обслуживаемых пожарных гидрантов</t>
  </si>
  <si>
    <t>в соответствии с утвержденным актом о наличии и муниципальным  контрактом</t>
  </si>
  <si>
    <t>Общая площадь снесенных ветхих строений</t>
  </si>
  <si>
    <t>в соответствии с распоряжениеми администрации города и выделенными бюджетными ассигнованиями</t>
  </si>
  <si>
    <t xml:space="preserve">Отдельное мероприятие 1 «Санитарный отлов безнадзорных и бродячих  животных» </t>
  </si>
  <si>
    <t>Задача 2.Регулирование численности безнадзорных и бродячих животных</t>
  </si>
  <si>
    <t>Количество отловленных безнадзорных  и бродячих животных</t>
  </si>
  <si>
    <t>ДЖКиСК/Управление бухгалтерского учета и отчетности</t>
  </si>
  <si>
    <t>в соответствии с выделенными бюджетными ассигнованиями и исполненными муниципальными контрактами</t>
  </si>
  <si>
    <t>Показатели конечных результатов</t>
  </si>
  <si>
    <t>Цель: Комплексное благоустройство и озеленение города Югорска, создание благоприятных, комфортных и безопасных условий для проживания и отдыха жителей города Югорска"</t>
  </si>
  <si>
    <t>Доля благоустроенных  дворовых территорий от общей потребности благоустройства дворовых территорий</t>
  </si>
  <si>
    <t>%</t>
  </si>
  <si>
    <t>2.1</t>
  </si>
  <si>
    <t>Доля содержания и текущего ремонта уличного освещения от общей протяженности сетей уличного освещения</t>
  </si>
  <si>
    <t>2.2</t>
  </si>
  <si>
    <t>Доля содержания, ухода и ремонта газонов и зеленых насаждений от общего количества газонов и зеленых насаждений</t>
  </si>
  <si>
    <t>2.3</t>
  </si>
  <si>
    <t>Доля содержания городских кладбищ от общей площади городских кладбищ</t>
  </si>
  <si>
    <t>2.4</t>
  </si>
  <si>
    <t>Доля содержания и текущего ремонта объектов  благоустройства города от общего количества объектов благоустройства города</t>
  </si>
  <si>
    <r>
      <rPr>
        <u/>
        <sz val="12"/>
        <rFont val="Times New Roman"/>
        <family val="1"/>
        <charset val="204"/>
      </rPr>
      <t xml:space="preserve">13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</si>
</sst>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 Cyr"/>
      <family val="2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8" fillId="0" borderId="0"/>
    <xf numFmtId="0" fontId="1" fillId="0" borderId="0"/>
  </cellStyleXfs>
  <cellXfs count="290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164" fontId="8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6" fillId="0" borderId="0" xfId="1" applyFont="1" applyBorder="1" applyAlignment="1">
      <alignment vertical="center"/>
    </xf>
    <xf numFmtId="0" fontId="1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6" fillId="0" borderId="10" xfId="1" applyFont="1" applyBorder="1" applyAlignment="1">
      <alignment vertical="center"/>
    </xf>
    <xf numFmtId="0" fontId="6" fillId="0" borderId="10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/>
    </xf>
    <xf numFmtId="0" fontId="12" fillId="0" borderId="5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49" fontId="15" fillId="0" borderId="0" xfId="0" applyNumberFormat="1" applyFont="1" applyBorder="1" applyAlignment="1">
      <alignment vertic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>
      <alignment horizontal="center" vertical="top" wrapText="1"/>
    </xf>
    <xf numFmtId="49" fontId="14" fillId="0" borderId="0" xfId="1" applyNumberFormat="1" applyFont="1" applyBorder="1" applyAlignment="1">
      <alignment horizontal="center" vertical="top" wrapText="1"/>
    </xf>
    <xf numFmtId="49" fontId="15" fillId="0" borderId="11" xfId="0" applyNumberFormat="1" applyFont="1" applyBorder="1" applyAlignment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2" fillId="0" borderId="10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8" fillId="0" borderId="1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164" fontId="24" fillId="0" borderId="5" xfId="0" applyNumberFormat="1" applyFont="1" applyFill="1" applyBorder="1" applyAlignment="1">
      <alignment horizontal="center" vertical="center" wrapText="1"/>
    </xf>
    <xf numFmtId="164" fontId="24" fillId="0" borderId="5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64" fontId="8" fillId="0" borderId="30" xfId="1" applyNumberFormat="1" applyFont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49" fontId="3" fillId="0" borderId="31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wrapText="1"/>
    </xf>
    <xf numFmtId="49" fontId="15" fillId="0" borderId="0" xfId="0" applyNumberFormat="1" applyFont="1" applyBorder="1" applyAlignment="1">
      <alignment vertical="top" wrapText="1"/>
    </xf>
    <xf numFmtId="49" fontId="14" fillId="0" borderId="7" xfId="1" applyNumberFormat="1" applyFont="1" applyFill="1" applyBorder="1" applyAlignment="1">
      <alignment vertical="center" wrapText="1"/>
    </xf>
    <xf numFmtId="49" fontId="3" fillId="0" borderId="7" xfId="1" applyNumberFormat="1" applyFont="1" applyFill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64" fontId="24" fillId="0" borderId="3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/>
    <xf numFmtId="0" fontId="16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/>
    <xf numFmtId="4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164" fontId="4" fillId="0" borderId="10" xfId="0" applyNumberFormat="1" applyFont="1" applyFill="1" applyBorder="1" applyAlignment="1" applyProtection="1">
      <alignment horizontal="center" wrapText="1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10" fillId="0" borderId="27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16" fillId="0" borderId="21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0" fontId="16" fillId="0" borderId="16" xfId="0" applyNumberFormat="1" applyFont="1" applyFill="1" applyBorder="1" applyAlignment="1" applyProtection="1">
      <alignment horizontal="center" vertical="center" wrapText="1"/>
    </xf>
    <xf numFmtId="0" fontId="16" fillId="0" borderId="33" xfId="0" applyNumberFormat="1" applyFont="1" applyFill="1" applyBorder="1" applyAlignment="1" applyProtection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top" wrapText="1"/>
    </xf>
    <xf numFmtId="0" fontId="16" fillId="0" borderId="10" xfId="0" applyNumberFormat="1" applyFont="1" applyFill="1" applyBorder="1" applyAlignment="1" applyProtection="1">
      <alignment horizont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1" applyFont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49" fontId="3" fillId="0" borderId="22" xfId="1" applyNumberFormat="1" applyFont="1" applyBorder="1" applyAlignment="1">
      <alignment horizontal="center" vertical="center" wrapText="1"/>
    </xf>
    <xf numFmtId="49" fontId="3" fillId="0" borderId="23" xfId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16" fillId="0" borderId="0" xfId="2" applyFont="1" applyAlignment="1">
      <alignment horizontal="right" vertical="center"/>
    </xf>
    <xf numFmtId="0" fontId="28" fillId="0" borderId="0" xfId="2"/>
    <xf numFmtId="0" fontId="3" fillId="0" borderId="0" xfId="2" applyFont="1" applyAlignment="1">
      <alignment horizontal="right" vertical="center"/>
    </xf>
    <xf numFmtId="0" fontId="16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vertical="center" wrapText="1"/>
    </xf>
    <xf numFmtId="0" fontId="32" fillId="0" borderId="6" xfId="2" applyFont="1" applyFill="1" applyBorder="1" applyAlignment="1">
      <alignment horizontal="center" vertical="center"/>
    </xf>
    <xf numFmtId="0" fontId="32" fillId="0" borderId="16" xfId="2" applyFont="1" applyFill="1" applyBorder="1" applyAlignment="1">
      <alignment horizontal="center" vertical="center"/>
    </xf>
    <xf numFmtId="0" fontId="32" fillId="0" borderId="33" xfId="2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0" fontId="33" fillId="0" borderId="33" xfId="2" applyFont="1" applyBorder="1" applyAlignment="1">
      <alignment horizontal="center" vertical="center" wrapText="1"/>
    </xf>
    <xf numFmtId="0" fontId="30" fillId="0" borderId="5" xfId="2" applyFont="1" applyBorder="1" applyAlignment="1">
      <alignment vertical="center" wrapText="1"/>
    </xf>
    <xf numFmtId="0" fontId="30" fillId="0" borderId="5" xfId="2" applyFont="1" applyFill="1" applyBorder="1" applyAlignment="1">
      <alignment horizontal="center" vertical="center" wrapText="1"/>
    </xf>
    <xf numFmtId="165" fontId="30" fillId="0" borderId="5" xfId="2" applyNumberFormat="1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164" fontId="30" fillId="0" borderId="5" xfId="2" applyNumberFormat="1" applyFont="1" applyBorder="1" applyAlignment="1">
      <alignment horizontal="center" vertical="center" wrapText="1"/>
    </xf>
    <xf numFmtId="164" fontId="34" fillId="0" borderId="5" xfId="2" applyNumberFormat="1" applyFont="1" applyBorder="1" applyAlignment="1">
      <alignment horizontal="center" vertical="center" wrapText="1"/>
    </xf>
    <xf numFmtId="3" fontId="3" fillId="0" borderId="5" xfId="2" applyNumberFormat="1" applyFont="1" applyBorder="1" applyAlignment="1">
      <alignment horizontal="center" vertical="center" wrapText="1"/>
    </xf>
    <xf numFmtId="3" fontId="30" fillId="0" borderId="5" xfId="2" applyNumberFormat="1" applyFont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3" fontId="15" fillId="0" borderId="5" xfId="2" applyNumberFormat="1" applyFont="1" applyBorder="1" applyAlignment="1">
      <alignment horizontal="center" vertical="center" wrapText="1"/>
    </xf>
    <xf numFmtId="3" fontId="35" fillId="0" borderId="5" xfId="2" applyNumberFormat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 wrapText="1"/>
    </xf>
    <xf numFmtId="0" fontId="32" fillId="0" borderId="16" xfId="2" applyFont="1" applyFill="1" applyBorder="1" applyAlignment="1">
      <alignment horizontal="center" vertical="center" wrapText="1"/>
    </xf>
    <xf numFmtId="0" fontId="32" fillId="0" borderId="33" xfId="2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/>
    </xf>
    <xf numFmtId="0" fontId="33" fillId="0" borderId="16" xfId="2" applyFont="1" applyFill="1" applyBorder="1" applyAlignment="1">
      <alignment horizontal="center" vertical="center" wrapText="1"/>
    </xf>
    <xf numFmtId="0" fontId="33" fillId="0" borderId="33" xfId="2" applyFont="1" applyFill="1" applyBorder="1" applyAlignment="1">
      <alignment horizontal="center" vertical="center" wrapText="1"/>
    </xf>
    <xf numFmtId="1" fontId="30" fillId="0" borderId="5" xfId="2" applyNumberFormat="1" applyFont="1" applyBorder="1" applyAlignment="1">
      <alignment horizontal="center" vertical="center" wrapText="1"/>
    </xf>
    <xf numFmtId="1" fontId="30" fillId="0" borderId="5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3" fontId="36" fillId="0" borderId="5" xfId="2" applyNumberFormat="1" applyFont="1" applyBorder="1" applyAlignment="1">
      <alignment horizontal="center" vertical="center" wrapText="1"/>
    </xf>
    <xf numFmtId="0" fontId="16" fillId="0" borderId="10" xfId="3" applyNumberFormat="1" applyFont="1" applyFill="1" applyBorder="1" applyAlignment="1" applyProtection="1">
      <alignment horizontal="left" vertical="center" wrapText="1"/>
    </xf>
    <xf numFmtId="0" fontId="16" fillId="0" borderId="10" xfId="3" applyNumberFormat="1" applyFont="1" applyFill="1" applyBorder="1" applyAlignment="1" applyProtection="1">
      <alignment horizontal="left" wrapText="1"/>
    </xf>
    <xf numFmtId="164" fontId="12" fillId="0" borderId="10" xfId="3" applyNumberFormat="1" applyFont="1" applyFill="1" applyBorder="1" applyAlignment="1" applyProtection="1">
      <alignment horizontal="center" vertical="center" wrapText="1"/>
    </xf>
    <xf numFmtId="164" fontId="12" fillId="0" borderId="0" xfId="3" applyNumberFormat="1" applyFont="1" applyFill="1" applyBorder="1" applyAlignment="1" applyProtection="1">
      <alignment horizontal="center" vertical="center" wrapText="1"/>
    </xf>
    <xf numFmtId="164" fontId="4" fillId="0" borderId="10" xfId="3" applyNumberFormat="1" applyFont="1" applyFill="1" applyBorder="1" applyAlignment="1" applyProtection="1">
      <alignment horizontal="center" wrapText="1"/>
    </xf>
    <xf numFmtId="164" fontId="8" fillId="0" borderId="10" xfId="3" applyNumberFormat="1" applyFont="1" applyFill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15" fillId="0" borderId="11" xfId="3" applyNumberFormat="1" applyFont="1" applyBorder="1" applyAlignment="1">
      <alignment vertical="top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4" fillId="0" borderId="11" xfId="3" applyNumberFormat="1" applyFont="1" applyFill="1" applyBorder="1" applyAlignment="1" applyProtection="1">
      <alignment horizontal="left" vertical="top" wrapText="1"/>
    </xf>
    <xf numFmtId="164" fontId="14" fillId="0" borderId="0" xfId="3" applyNumberFormat="1" applyFont="1" applyFill="1" applyBorder="1" applyAlignment="1" applyProtection="1">
      <alignment horizontal="center" vertical="top" wrapText="1"/>
    </xf>
    <xf numFmtId="164" fontId="14" fillId="0" borderId="0" xfId="3" applyNumberFormat="1" applyFont="1" applyFill="1" applyBorder="1" applyAlignment="1" applyProtection="1">
      <alignment horizontal="center" vertical="top" wrapText="1"/>
    </xf>
    <xf numFmtId="164" fontId="14" fillId="0" borderId="0" xfId="3" applyNumberFormat="1" applyFont="1" applyFill="1" applyBorder="1" applyAlignment="1">
      <alignment horizontal="center" vertical="top" wrapText="1"/>
    </xf>
    <xf numFmtId="49" fontId="14" fillId="0" borderId="0" xfId="2" applyNumberFormat="1" applyFont="1" applyBorder="1" applyAlignment="1">
      <alignment horizontal="center" vertical="top" wrapText="1"/>
    </xf>
    <xf numFmtId="49" fontId="15" fillId="0" borderId="0" xfId="3" applyNumberFormat="1" applyFont="1" applyBorder="1" applyAlignment="1">
      <alignment vertical="top" wrapText="1"/>
    </xf>
    <xf numFmtId="0" fontId="14" fillId="0" borderId="0" xfId="3" applyNumberFormat="1" applyFont="1" applyFill="1" applyBorder="1" applyAlignment="1" applyProtection="1">
      <alignment horizontal="center" vertical="top" wrapText="1"/>
    </xf>
    <xf numFmtId="164" fontId="20" fillId="0" borderId="0" xfId="3" applyNumberFormat="1" applyFont="1" applyFill="1" applyBorder="1" applyAlignment="1">
      <alignment horizontal="center" vertical="top" wrapText="1"/>
    </xf>
    <xf numFmtId="164" fontId="12" fillId="0" borderId="10" xfId="3" applyNumberFormat="1" applyFont="1" applyFill="1" applyBorder="1" applyAlignment="1" applyProtection="1">
      <alignment horizontal="center" wrapText="1"/>
    </xf>
    <xf numFmtId="164" fontId="12" fillId="0" borderId="0" xfId="3" applyNumberFormat="1" applyFont="1" applyFill="1" applyBorder="1" applyAlignment="1" applyProtection="1">
      <alignment horizontal="center" wrapText="1"/>
    </xf>
    <xf numFmtId="164" fontId="8" fillId="0" borderId="10" xfId="3" applyNumberFormat="1" applyFont="1" applyFill="1" applyBorder="1" applyAlignment="1">
      <alignment horizontal="center" wrapText="1"/>
    </xf>
    <xf numFmtId="49" fontId="15" fillId="0" borderId="0" xfId="3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12" fillId="0" borderId="0" xfId="3" applyNumberFormat="1" applyFont="1" applyFill="1" applyBorder="1" applyAlignment="1" applyProtection="1">
      <alignment horizontal="left" vertical="center" wrapText="1"/>
    </xf>
    <xf numFmtId="0" fontId="11" fillId="0" borderId="0" xfId="3" applyFont="1" applyFill="1" applyBorder="1" applyAlignment="1">
      <alignment horizontal="center" vertical="center" wrapText="1"/>
    </xf>
    <xf numFmtId="164" fontId="8" fillId="0" borderId="0" xfId="3" applyNumberFormat="1" applyFont="1" applyFill="1" applyBorder="1" applyAlignment="1">
      <alignment horizontal="center" vertical="center" wrapText="1"/>
    </xf>
    <xf numFmtId="49" fontId="3" fillId="0" borderId="0" xfId="2" applyNumberFormat="1" applyFont="1" applyBorder="1" applyAlignment="1">
      <alignment vertical="center" wrapText="1"/>
    </xf>
    <xf numFmtId="49" fontId="15" fillId="0" borderId="0" xfId="3" applyNumberFormat="1" applyFont="1" applyBorder="1" applyAlignment="1">
      <alignment horizontal="center" vertical="center" wrapText="1"/>
    </xf>
    <xf numFmtId="0" fontId="4" fillId="0" borderId="0" xfId="3" applyNumberFormat="1" applyFont="1" applyFill="1" applyBorder="1" applyAlignment="1" applyProtection="1">
      <alignment vertical="center" wrapText="1"/>
    </xf>
    <xf numFmtId="0" fontId="4" fillId="0" borderId="0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%20&#1052;&#1055;%20&#1041;&#1083;&#1072;&#1075;-&#1074;&#1086;%20&#1087;&#1086;&#1082;&#1072;&#1079;&#1072;&#1090;&#1077;&#1083;&#1080;%202014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за 2014 год"/>
      <sheetName val="таблица 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30"/>
  <sheetViews>
    <sheetView topLeftCell="A25" zoomScale="110" zoomScaleNormal="110" workbookViewId="0">
      <selection activeCell="J30" sqref="J3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6" style="3" customWidth="1"/>
    <col min="9" max="9" width="13.7109375" style="3" customWidth="1"/>
    <col min="10" max="10" width="26.425781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1" t="s">
        <v>4</v>
      </c>
      <c r="J1" s="181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1" t="s">
        <v>5</v>
      </c>
      <c r="J2" s="181"/>
    </row>
    <row r="3" spans="1:14" ht="18" customHeight="1" x14ac:dyDescent="0.2">
      <c r="A3" s="193" t="s">
        <v>6</v>
      </c>
      <c r="B3" s="193"/>
      <c r="C3" s="193"/>
      <c r="D3" s="193"/>
      <c r="E3" s="193"/>
      <c r="F3" s="193"/>
      <c r="G3" s="193"/>
      <c r="H3" s="193"/>
      <c r="I3" s="193"/>
      <c r="J3" s="193"/>
      <c r="K3" s="2"/>
      <c r="L3" s="1"/>
      <c r="M3" s="1"/>
      <c r="N3" s="1"/>
    </row>
    <row r="4" spans="1:14" ht="18" customHeight="1" x14ac:dyDescent="0.2">
      <c r="A4" s="193" t="s">
        <v>7</v>
      </c>
      <c r="B4" s="193"/>
      <c r="C4" s="193"/>
      <c r="D4" s="193"/>
      <c r="E4" s="193"/>
      <c r="F4" s="193"/>
      <c r="G4" s="193"/>
      <c r="H4" s="193"/>
      <c r="I4" s="193"/>
      <c r="J4" s="193"/>
      <c r="K4" s="2"/>
      <c r="L4" s="1"/>
      <c r="M4" s="1"/>
      <c r="N4" s="1"/>
    </row>
    <row r="5" spans="1:14" ht="18" customHeight="1" x14ac:dyDescent="0.2">
      <c r="A5" s="193" t="s">
        <v>57</v>
      </c>
      <c r="B5" s="193"/>
      <c r="C5" s="193"/>
      <c r="D5" s="193"/>
      <c r="E5" s="193"/>
      <c r="F5" s="193"/>
      <c r="G5" s="193"/>
      <c r="H5" s="193"/>
      <c r="I5" s="193"/>
      <c r="J5" s="193"/>
      <c r="K5" s="2"/>
      <c r="L5" s="1"/>
      <c r="M5" s="1"/>
      <c r="N5" s="1"/>
    </row>
    <row r="6" spans="1:14" ht="24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194" t="s">
        <v>10</v>
      </c>
      <c r="B7" s="194"/>
      <c r="C7" s="194"/>
      <c r="D7" s="194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82" t="s">
        <v>1</v>
      </c>
      <c r="B12" s="183" t="s">
        <v>2</v>
      </c>
      <c r="C12" s="187" t="s">
        <v>12</v>
      </c>
      <c r="D12" s="183" t="s">
        <v>13</v>
      </c>
      <c r="E12" s="183" t="s">
        <v>14</v>
      </c>
      <c r="F12" s="187" t="s">
        <v>15</v>
      </c>
      <c r="G12" s="189" t="s">
        <v>16</v>
      </c>
      <c r="H12" s="191" t="s">
        <v>17</v>
      </c>
      <c r="I12" s="192"/>
      <c r="J12" s="185" t="s">
        <v>20</v>
      </c>
      <c r="K12" s="1"/>
      <c r="L12" s="1"/>
      <c r="M12" s="1"/>
      <c r="N12" s="1"/>
    </row>
    <row r="13" spans="1:14" ht="63" customHeight="1" x14ac:dyDescent="0.2">
      <c r="A13" s="172"/>
      <c r="B13" s="184"/>
      <c r="C13" s="188"/>
      <c r="D13" s="184"/>
      <c r="E13" s="184"/>
      <c r="F13" s="188"/>
      <c r="G13" s="190"/>
      <c r="H13" s="30" t="s">
        <v>18</v>
      </c>
      <c r="I13" s="71" t="s">
        <v>19</v>
      </c>
      <c r="J13" s="186"/>
      <c r="K13" s="6"/>
      <c r="L13" s="1"/>
      <c r="M13" s="1"/>
      <c r="N13" s="1"/>
    </row>
    <row r="14" spans="1:14" ht="14.25" customHeight="1" x14ac:dyDescent="0.2">
      <c r="A14" s="70">
        <v>1</v>
      </c>
      <c r="B14" s="71">
        <v>2</v>
      </c>
      <c r="C14" s="71">
        <v>3</v>
      </c>
      <c r="D14" s="71">
        <v>4</v>
      </c>
      <c r="E14" s="71">
        <v>5</v>
      </c>
      <c r="F14" s="30">
        <v>6</v>
      </c>
      <c r="G14" s="75">
        <v>7</v>
      </c>
      <c r="H14" s="30">
        <v>8</v>
      </c>
      <c r="I14" s="30">
        <v>9</v>
      </c>
      <c r="J14" s="72">
        <v>10</v>
      </c>
      <c r="K14" s="6"/>
      <c r="L14" s="1"/>
      <c r="M14" s="1"/>
      <c r="N14" s="1"/>
    </row>
    <row r="15" spans="1:14" ht="19.5" customHeight="1" x14ac:dyDescent="0.2">
      <c r="A15" s="167" t="s">
        <v>21</v>
      </c>
      <c r="B15" s="168"/>
      <c r="C15" s="168"/>
      <c r="D15" s="168"/>
      <c r="E15" s="168"/>
      <c r="F15" s="168"/>
      <c r="G15" s="168"/>
      <c r="H15" s="168"/>
      <c r="I15" s="168"/>
      <c r="J15" s="169"/>
      <c r="K15" s="6"/>
      <c r="L15" s="1"/>
      <c r="M15" s="1"/>
      <c r="N15" s="1"/>
    </row>
    <row r="16" spans="1:14" ht="19.5" customHeight="1" x14ac:dyDescent="0.2">
      <c r="A16" s="167" t="s">
        <v>23</v>
      </c>
      <c r="B16" s="168"/>
      <c r="C16" s="168"/>
      <c r="D16" s="168"/>
      <c r="E16" s="168"/>
      <c r="F16" s="168"/>
      <c r="G16" s="168"/>
      <c r="H16" s="168"/>
      <c r="I16" s="168"/>
      <c r="J16" s="169"/>
      <c r="K16" s="6"/>
      <c r="L16" s="1"/>
      <c r="M16" s="1"/>
      <c r="N16" s="1"/>
    </row>
    <row r="17" spans="1:14" ht="19.5" customHeight="1" x14ac:dyDescent="0.2">
      <c r="A17" s="167" t="s">
        <v>22</v>
      </c>
      <c r="B17" s="168"/>
      <c r="C17" s="168"/>
      <c r="D17" s="168"/>
      <c r="E17" s="168"/>
      <c r="F17" s="168"/>
      <c r="G17" s="168"/>
      <c r="H17" s="168"/>
      <c r="I17" s="168"/>
      <c r="J17" s="169"/>
      <c r="K17" s="6"/>
      <c r="L17" s="1"/>
      <c r="M17" s="1"/>
      <c r="N17" s="1"/>
    </row>
    <row r="18" spans="1:14" ht="24.75" customHeight="1" x14ac:dyDescent="0.2">
      <c r="A18" s="197" t="s">
        <v>93</v>
      </c>
      <c r="B18" s="170" t="s">
        <v>25</v>
      </c>
      <c r="C18" s="195" t="s">
        <v>27</v>
      </c>
      <c r="D18" s="71" t="s">
        <v>24</v>
      </c>
      <c r="E18" s="7">
        <v>39101.5</v>
      </c>
      <c r="F18" s="7">
        <f>E18</f>
        <v>39101.5</v>
      </c>
      <c r="G18" s="76">
        <v>39101.24</v>
      </c>
      <c r="H18" s="7">
        <f>F18-G18</f>
        <v>0.26000000000203727</v>
      </c>
      <c r="I18" s="74">
        <f>G18/F18*100%</f>
        <v>0.9999933506387223</v>
      </c>
      <c r="J18" s="86"/>
      <c r="K18" s="6"/>
      <c r="L18" s="1"/>
      <c r="M18" s="1"/>
      <c r="N18" s="1"/>
    </row>
    <row r="19" spans="1:14" ht="32.25" customHeight="1" x14ac:dyDescent="0.2">
      <c r="A19" s="198"/>
      <c r="B19" s="171"/>
      <c r="C19" s="196"/>
      <c r="D19" s="92" t="s">
        <v>39</v>
      </c>
      <c r="E19" s="7">
        <v>960</v>
      </c>
      <c r="F19" s="7">
        <f>E19</f>
        <v>960</v>
      </c>
      <c r="G19" s="76">
        <v>960</v>
      </c>
      <c r="H19" s="7">
        <f>F19-G19</f>
        <v>0</v>
      </c>
      <c r="I19" s="74">
        <f>G19/F19*100%</f>
        <v>1</v>
      </c>
      <c r="J19" s="86"/>
      <c r="K19" s="6"/>
      <c r="L19" s="1"/>
      <c r="M19" s="1"/>
      <c r="N19" s="1"/>
    </row>
    <row r="20" spans="1:14" ht="33.75" customHeight="1" x14ac:dyDescent="0.2">
      <c r="A20" s="127" t="s">
        <v>94</v>
      </c>
      <c r="B20" s="34" t="s">
        <v>26</v>
      </c>
      <c r="C20" s="73" t="s">
        <v>27</v>
      </c>
      <c r="D20" s="71" t="s">
        <v>24</v>
      </c>
      <c r="E20" s="7">
        <v>3000</v>
      </c>
      <c r="F20" s="7">
        <v>3000</v>
      </c>
      <c r="G20" s="76">
        <v>2988.3</v>
      </c>
      <c r="H20" s="7">
        <f>F20-G20</f>
        <v>11.699999999999818</v>
      </c>
      <c r="I20" s="74">
        <f t="shared" ref="I20:I27" si="0">G20/F20*100%</f>
        <v>0.9961000000000001</v>
      </c>
      <c r="J20" s="86"/>
      <c r="K20" s="6"/>
      <c r="L20" s="1"/>
      <c r="M20" s="1"/>
      <c r="N20" s="1"/>
    </row>
    <row r="21" spans="1:14" ht="76.5" customHeight="1" x14ac:dyDescent="0.2">
      <c r="A21" s="128" t="s">
        <v>95</v>
      </c>
      <c r="B21" s="33" t="s">
        <v>98</v>
      </c>
      <c r="C21" s="35" t="s">
        <v>27</v>
      </c>
      <c r="D21" s="98" t="s">
        <v>24</v>
      </c>
      <c r="E21" s="7">
        <v>0</v>
      </c>
      <c r="F21" s="7">
        <v>0</v>
      </c>
      <c r="G21" s="76">
        <v>0</v>
      </c>
      <c r="H21" s="7">
        <f>F21-G21</f>
        <v>0</v>
      </c>
      <c r="I21" s="74">
        <v>0</v>
      </c>
      <c r="J21" s="86"/>
      <c r="K21" s="6"/>
      <c r="L21" s="1"/>
      <c r="M21" s="1"/>
      <c r="N21" s="1"/>
    </row>
    <row r="22" spans="1:14" ht="28.5" customHeight="1" x14ac:dyDescent="0.2">
      <c r="A22" s="152" t="s">
        <v>28</v>
      </c>
      <c r="B22" s="153"/>
      <c r="C22" s="154"/>
      <c r="D22" s="79" t="s">
        <v>24</v>
      </c>
      <c r="E22" s="8">
        <f>E18+E20+E21</f>
        <v>42101.5</v>
      </c>
      <c r="F22" s="8">
        <f t="shared" ref="F22:G22" si="1">F18+F20+F21</f>
        <v>42101.5</v>
      </c>
      <c r="G22" s="77">
        <f t="shared" si="1"/>
        <v>42089.54</v>
      </c>
      <c r="H22" s="7">
        <f>F22-G22</f>
        <v>11.959999999999127</v>
      </c>
      <c r="I22" s="74">
        <f t="shared" si="0"/>
        <v>0.99971592461076209</v>
      </c>
      <c r="J22" s="78" t="s">
        <v>51</v>
      </c>
      <c r="K22" s="9"/>
      <c r="L22" s="1"/>
      <c r="M22" s="1"/>
      <c r="N22" s="1"/>
    </row>
    <row r="23" spans="1:14" ht="28.5" customHeight="1" x14ac:dyDescent="0.2">
      <c r="A23" s="173"/>
      <c r="B23" s="174"/>
      <c r="C23" s="175"/>
      <c r="D23" s="79" t="s">
        <v>39</v>
      </c>
      <c r="E23" s="8">
        <f>E19</f>
        <v>960</v>
      </c>
      <c r="F23" s="8">
        <f>F19</f>
        <v>960</v>
      </c>
      <c r="G23" s="77">
        <f>G19</f>
        <v>960</v>
      </c>
      <c r="H23" s="7">
        <f t="shared" ref="H23:H24" si="2">F23-G23</f>
        <v>0</v>
      </c>
      <c r="I23" s="74">
        <f t="shared" si="0"/>
        <v>1</v>
      </c>
      <c r="J23" s="78" t="s">
        <v>51</v>
      </c>
      <c r="K23" s="9"/>
      <c r="L23" s="1"/>
      <c r="M23" s="1"/>
      <c r="N23" s="1"/>
    </row>
    <row r="24" spans="1:14" ht="28.5" customHeight="1" x14ac:dyDescent="0.2">
      <c r="A24" s="155"/>
      <c r="B24" s="156"/>
      <c r="C24" s="157"/>
      <c r="D24" s="79" t="s">
        <v>54</v>
      </c>
      <c r="E24" s="8">
        <f>SUM(E22:E23)</f>
        <v>43061.5</v>
      </c>
      <c r="F24" s="8">
        <f t="shared" ref="F24:G24" si="3">SUM(F22:F23)</f>
        <v>43061.5</v>
      </c>
      <c r="G24" s="77">
        <f t="shared" si="3"/>
        <v>43049.54</v>
      </c>
      <c r="H24" s="7">
        <f t="shared" si="2"/>
        <v>11.959999999999127</v>
      </c>
      <c r="I24" s="74">
        <f t="shared" si="0"/>
        <v>0.99972225770119483</v>
      </c>
      <c r="J24" s="78" t="s">
        <v>51</v>
      </c>
      <c r="K24" s="9"/>
      <c r="L24" s="1"/>
      <c r="M24" s="1"/>
      <c r="N24" s="1"/>
    </row>
    <row r="25" spans="1:14" ht="28.5" customHeight="1" x14ac:dyDescent="0.2">
      <c r="A25" s="152" t="s">
        <v>32</v>
      </c>
      <c r="B25" s="153"/>
      <c r="C25" s="153"/>
      <c r="D25" s="79" t="s">
        <v>24</v>
      </c>
      <c r="E25" s="8">
        <f>E22</f>
        <v>42101.5</v>
      </c>
      <c r="F25" s="8">
        <f t="shared" ref="F25:G25" si="4">F22</f>
        <v>42101.5</v>
      </c>
      <c r="G25" s="77">
        <f t="shared" si="4"/>
        <v>42089.54</v>
      </c>
      <c r="H25" s="7">
        <f>F25-G25</f>
        <v>11.959999999999127</v>
      </c>
      <c r="I25" s="74">
        <f t="shared" si="0"/>
        <v>0.99971592461076209</v>
      </c>
      <c r="J25" s="78" t="s">
        <v>51</v>
      </c>
      <c r="K25" s="9"/>
      <c r="L25" s="1"/>
      <c r="M25" s="1"/>
      <c r="N25" s="1"/>
    </row>
    <row r="26" spans="1:14" ht="28.5" customHeight="1" x14ac:dyDescent="0.2">
      <c r="A26" s="173"/>
      <c r="B26" s="174"/>
      <c r="C26" s="174"/>
      <c r="D26" s="96" t="s">
        <v>39</v>
      </c>
      <c r="E26" s="8">
        <f>E23</f>
        <v>960</v>
      </c>
      <c r="F26" s="8">
        <f t="shared" ref="F26:G26" si="5">F23</f>
        <v>960</v>
      </c>
      <c r="G26" s="77">
        <f t="shared" si="5"/>
        <v>960</v>
      </c>
      <c r="H26" s="7">
        <f t="shared" ref="H26:H27" si="6">F26-G26</f>
        <v>0</v>
      </c>
      <c r="I26" s="74">
        <f t="shared" si="0"/>
        <v>1</v>
      </c>
      <c r="J26" s="78" t="s">
        <v>51</v>
      </c>
      <c r="K26" s="9"/>
      <c r="L26" s="1"/>
      <c r="M26" s="1"/>
      <c r="N26" s="1"/>
    </row>
    <row r="27" spans="1:14" ht="28.5" customHeight="1" x14ac:dyDescent="0.2">
      <c r="A27" s="155"/>
      <c r="B27" s="156"/>
      <c r="C27" s="156"/>
      <c r="D27" s="96" t="s">
        <v>54</v>
      </c>
      <c r="E27" s="8">
        <f>SUM(E25:E26)</f>
        <v>43061.5</v>
      </c>
      <c r="F27" s="8">
        <f t="shared" ref="F27:G27" si="7">SUM(F25:F26)</f>
        <v>43061.5</v>
      </c>
      <c r="G27" s="77">
        <f t="shared" si="7"/>
        <v>43049.54</v>
      </c>
      <c r="H27" s="7">
        <f t="shared" si="6"/>
        <v>11.959999999999127</v>
      </c>
      <c r="I27" s="74">
        <f t="shared" si="0"/>
        <v>0.99972225770119483</v>
      </c>
      <c r="J27" s="78" t="s">
        <v>51</v>
      </c>
      <c r="K27" s="9"/>
      <c r="L27" s="1"/>
      <c r="M27" s="1"/>
      <c r="N27" s="1"/>
    </row>
    <row r="28" spans="1:14" ht="23.25" customHeight="1" x14ac:dyDescent="0.2">
      <c r="A28" s="167" t="s">
        <v>30</v>
      </c>
      <c r="B28" s="168"/>
      <c r="C28" s="168"/>
      <c r="D28" s="168"/>
      <c r="E28" s="168"/>
      <c r="F28" s="168"/>
      <c r="G28" s="168"/>
      <c r="H28" s="168"/>
      <c r="I28" s="168"/>
      <c r="J28" s="169"/>
      <c r="K28" s="9"/>
      <c r="L28" s="1"/>
      <c r="M28" s="1"/>
      <c r="N28" s="1"/>
    </row>
    <row r="29" spans="1:14" ht="21.75" customHeight="1" x14ac:dyDescent="0.2">
      <c r="A29" s="167" t="s">
        <v>29</v>
      </c>
      <c r="B29" s="168"/>
      <c r="C29" s="168"/>
      <c r="D29" s="168"/>
      <c r="E29" s="168"/>
      <c r="F29" s="168"/>
      <c r="G29" s="168"/>
      <c r="H29" s="168"/>
      <c r="I29" s="168"/>
      <c r="J29" s="169"/>
      <c r="K29" s="9"/>
      <c r="L29" s="1"/>
      <c r="M29" s="1"/>
      <c r="N29" s="1"/>
    </row>
    <row r="30" spans="1:14" ht="48" customHeight="1" x14ac:dyDescent="0.2">
      <c r="A30" s="70">
        <v>1</v>
      </c>
      <c r="B30" s="33" t="s">
        <v>31</v>
      </c>
      <c r="C30" s="35" t="s">
        <v>27</v>
      </c>
      <c r="D30" s="71" t="s">
        <v>24</v>
      </c>
      <c r="E30" s="7">
        <v>56975</v>
      </c>
      <c r="F30" s="7">
        <f>E30</f>
        <v>56975</v>
      </c>
      <c r="G30" s="76">
        <v>56974.97</v>
      </c>
      <c r="H30" s="7">
        <f>F30-G30</f>
        <v>2.9999999998835847E-2</v>
      </c>
      <c r="I30" s="74">
        <f>G30/F30</f>
        <v>0.99999947345326901</v>
      </c>
      <c r="J30" s="86"/>
      <c r="K30" s="9"/>
      <c r="L30" s="1"/>
      <c r="M30" s="1"/>
      <c r="N30" s="1"/>
    </row>
    <row r="31" spans="1:14" ht="33.75" customHeight="1" x14ac:dyDescent="0.2">
      <c r="A31" s="172">
        <v>2</v>
      </c>
      <c r="B31" s="170" t="s">
        <v>53</v>
      </c>
      <c r="C31" s="35" t="s">
        <v>27</v>
      </c>
      <c r="D31" s="93" t="s">
        <v>39</v>
      </c>
      <c r="E31" s="7">
        <v>125</v>
      </c>
      <c r="F31" s="7">
        <f>E31</f>
        <v>125</v>
      </c>
      <c r="G31" s="76">
        <v>125</v>
      </c>
      <c r="H31" s="7">
        <f t="shared" ref="H31:H32" si="8">F31-G31</f>
        <v>0</v>
      </c>
      <c r="I31" s="74">
        <f t="shared" ref="I31:I32" si="9">G31/F31</f>
        <v>1</v>
      </c>
      <c r="J31" s="86"/>
      <c r="K31" s="9"/>
      <c r="L31" s="1"/>
      <c r="M31" s="1"/>
      <c r="N31" s="1"/>
    </row>
    <row r="32" spans="1:14" ht="52.5" customHeight="1" x14ac:dyDescent="0.2">
      <c r="A32" s="172"/>
      <c r="B32" s="171"/>
      <c r="C32" s="95" t="s">
        <v>45</v>
      </c>
      <c r="D32" s="93" t="s">
        <v>39</v>
      </c>
      <c r="E32" s="7">
        <v>65</v>
      </c>
      <c r="F32" s="7">
        <f>E32</f>
        <v>65</v>
      </c>
      <c r="G32" s="76">
        <v>65</v>
      </c>
      <c r="H32" s="7">
        <f t="shared" si="8"/>
        <v>0</v>
      </c>
      <c r="I32" s="74">
        <f t="shared" si="9"/>
        <v>1</v>
      </c>
      <c r="J32" s="86"/>
      <c r="K32" s="9"/>
      <c r="L32" s="1"/>
      <c r="M32" s="1"/>
      <c r="N32" s="1"/>
    </row>
    <row r="33" spans="1:14" ht="27" customHeight="1" x14ac:dyDescent="0.2">
      <c r="A33" s="152" t="s">
        <v>28</v>
      </c>
      <c r="B33" s="153"/>
      <c r="C33" s="154"/>
      <c r="D33" s="79" t="s">
        <v>24</v>
      </c>
      <c r="E33" s="8">
        <f>E30</f>
        <v>56975</v>
      </c>
      <c r="F33" s="8">
        <f>F30</f>
        <v>56975</v>
      </c>
      <c r="G33" s="77">
        <f>G30</f>
        <v>56974.97</v>
      </c>
      <c r="H33" s="7">
        <f>F33-G33</f>
        <v>2.9999999998835847E-2</v>
      </c>
      <c r="I33" s="74">
        <f t="shared" ref="I33:I38" si="10">G33/F33</f>
        <v>0.99999947345326901</v>
      </c>
      <c r="J33" s="78" t="s">
        <v>51</v>
      </c>
      <c r="K33" s="9"/>
      <c r="L33" s="1"/>
      <c r="M33" s="1"/>
      <c r="N33" s="1"/>
    </row>
    <row r="34" spans="1:14" ht="27" customHeight="1" x14ac:dyDescent="0.2">
      <c r="A34" s="173"/>
      <c r="B34" s="174"/>
      <c r="C34" s="175"/>
      <c r="D34" s="79" t="s">
        <v>39</v>
      </c>
      <c r="E34" s="8">
        <f>E31+E32</f>
        <v>190</v>
      </c>
      <c r="F34" s="8">
        <f t="shared" ref="F34:G34" si="11">F31+F32</f>
        <v>190</v>
      </c>
      <c r="G34" s="77">
        <f t="shared" si="11"/>
        <v>190</v>
      </c>
      <c r="H34" s="7">
        <f t="shared" ref="H34:H38" si="12">F34-G34</f>
        <v>0</v>
      </c>
      <c r="I34" s="74">
        <f t="shared" si="10"/>
        <v>1</v>
      </c>
      <c r="J34" s="78" t="s">
        <v>51</v>
      </c>
      <c r="K34" s="9"/>
      <c r="L34" s="1"/>
      <c r="M34" s="1"/>
      <c r="N34" s="1"/>
    </row>
    <row r="35" spans="1:14" ht="27" customHeight="1" x14ac:dyDescent="0.2">
      <c r="A35" s="155"/>
      <c r="B35" s="156"/>
      <c r="C35" s="157"/>
      <c r="D35" s="79" t="s">
        <v>54</v>
      </c>
      <c r="E35" s="8">
        <f>SUM(E33:E34)</f>
        <v>57165</v>
      </c>
      <c r="F35" s="8">
        <f t="shared" ref="F35:G35" si="13">SUM(F33:F34)</f>
        <v>57165</v>
      </c>
      <c r="G35" s="77">
        <f t="shared" si="13"/>
        <v>57164.97</v>
      </c>
      <c r="H35" s="7">
        <f t="shared" si="12"/>
        <v>2.9999999998835847E-2</v>
      </c>
      <c r="I35" s="74">
        <f t="shared" si="10"/>
        <v>0.99999947520335875</v>
      </c>
      <c r="J35" s="78" t="s">
        <v>51</v>
      </c>
      <c r="K35" s="9"/>
      <c r="L35" s="1"/>
      <c r="M35" s="1"/>
      <c r="N35" s="1"/>
    </row>
    <row r="36" spans="1:14" ht="27" customHeight="1" x14ac:dyDescent="0.2">
      <c r="A36" s="152" t="s">
        <v>33</v>
      </c>
      <c r="B36" s="153"/>
      <c r="C36" s="153"/>
      <c r="D36" s="79" t="s">
        <v>24</v>
      </c>
      <c r="E36" s="8">
        <f>E33</f>
        <v>56975</v>
      </c>
      <c r="F36" s="8">
        <f t="shared" ref="F36:G36" si="14">F33</f>
        <v>56975</v>
      </c>
      <c r="G36" s="77">
        <f t="shared" si="14"/>
        <v>56974.97</v>
      </c>
      <c r="H36" s="7">
        <f t="shared" si="12"/>
        <v>2.9999999998835847E-2</v>
      </c>
      <c r="I36" s="74">
        <f t="shared" si="10"/>
        <v>0.99999947345326901</v>
      </c>
      <c r="J36" s="78" t="s">
        <v>51</v>
      </c>
      <c r="K36" s="9"/>
      <c r="L36" s="1"/>
      <c r="M36" s="1"/>
      <c r="N36" s="1"/>
    </row>
    <row r="37" spans="1:14" ht="27" customHeight="1" x14ac:dyDescent="0.2">
      <c r="A37" s="173"/>
      <c r="B37" s="174"/>
      <c r="C37" s="174"/>
      <c r="D37" s="96" t="s">
        <v>39</v>
      </c>
      <c r="E37" s="8">
        <f>E34</f>
        <v>190</v>
      </c>
      <c r="F37" s="8">
        <f t="shared" ref="F37:G37" si="15">F34</f>
        <v>190</v>
      </c>
      <c r="G37" s="77">
        <f t="shared" si="15"/>
        <v>190</v>
      </c>
      <c r="H37" s="7">
        <f t="shared" si="12"/>
        <v>0</v>
      </c>
      <c r="I37" s="74">
        <f t="shared" si="10"/>
        <v>1</v>
      </c>
      <c r="J37" s="78" t="s">
        <v>51</v>
      </c>
      <c r="K37" s="9"/>
      <c r="L37" s="1"/>
      <c r="M37" s="1"/>
      <c r="N37" s="1"/>
    </row>
    <row r="38" spans="1:14" ht="27" customHeight="1" x14ac:dyDescent="0.2">
      <c r="A38" s="155"/>
      <c r="B38" s="156"/>
      <c r="C38" s="156"/>
      <c r="D38" s="79" t="s">
        <v>54</v>
      </c>
      <c r="E38" s="8">
        <f>SUM(E36:E37)</f>
        <v>57165</v>
      </c>
      <c r="F38" s="8">
        <f t="shared" ref="F38:G38" si="16">SUM(F36:F37)</f>
        <v>57165</v>
      </c>
      <c r="G38" s="77">
        <f t="shared" si="16"/>
        <v>57164.97</v>
      </c>
      <c r="H38" s="7">
        <f t="shared" si="12"/>
        <v>2.9999999998835847E-2</v>
      </c>
      <c r="I38" s="74">
        <f t="shared" si="10"/>
        <v>0.99999947520335875</v>
      </c>
      <c r="J38" s="78" t="s">
        <v>51</v>
      </c>
      <c r="K38" s="9"/>
      <c r="L38" s="1"/>
      <c r="M38" s="1"/>
      <c r="N38" s="1"/>
    </row>
    <row r="39" spans="1:14" ht="21.75" customHeight="1" x14ac:dyDescent="0.2">
      <c r="A39" s="167" t="s">
        <v>34</v>
      </c>
      <c r="B39" s="168"/>
      <c r="C39" s="168"/>
      <c r="D39" s="168"/>
      <c r="E39" s="168"/>
      <c r="F39" s="168"/>
      <c r="G39" s="168"/>
      <c r="H39" s="168"/>
      <c r="I39" s="168"/>
      <c r="J39" s="169"/>
      <c r="K39" s="9"/>
      <c r="L39" s="1"/>
      <c r="M39" s="1"/>
      <c r="N39" s="1"/>
    </row>
    <row r="40" spans="1:14" ht="21.75" customHeight="1" x14ac:dyDescent="0.2">
      <c r="A40" s="167" t="s">
        <v>35</v>
      </c>
      <c r="B40" s="168"/>
      <c r="C40" s="168"/>
      <c r="D40" s="168"/>
      <c r="E40" s="168"/>
      <c r="F40" s="168"/>
      <c r="G40" s="168"/>
      <c r="H40" s="168"/>
      <c r="I40" s="168"/>
      <c r="J40" s="169"/>
      <c r="K40" s="9"/>
      <c r="L40" s="1"/>
      <c r="M40" s="1"/>
      <c r="N40" s="1"/>
    </row>
    <row r="41" spans="1:14" ht="27" customHeight="1" x14ac:dyDescent="0.2">
      <c r="A41" s="146">
        <v>1</v>
      </c>
      <c r="B41" s="143" t="s">
        <v>52</v>
      </c>
      <c r="C41" s="35" t="s">
        <v>27</v>
      </c>
      <c r="D41" s="71" t="s">
        <v>24</v>
      </c>
      <c r="E41" s="7">
        <v>3170</v>
      </c>
      <c r="F41" s="7">
        <v>3170</v>
      </c>
      <c r="G41" s="76">
        <v>3168.1669999999999</v>
      </c>
      <c r="H41" s="7">
        <f t="shared" ref="H41:H50" si="17">F41-G41</f>
        <v>1.8330000000000837</v>
      </c>
      <c r="I41" s="74">
        <f>G41/F41</f>
        <v>0.99942176656151416</v>
      </c>
      <c r="J41" s="87"/>
      <c r="K41" s="9"/>
      <c r="L41" s="1"/>
      <c r="M41" s="1"/>
      <c r="N41" s="1"/>
    </row>
    <row r="42" spans="1:14" ht="38.25" customHeight="1" x14ac:dyDescent="0.2">
      <c r="A42" s="147"/>
      <c r="B42" s="144"/>
      <c r="C42" s="35" t="s">
        <v>27</v>
      </c>
      <c r="D42" s="71" t="s">
        <v>39</v>
      </c>
      <c r="E42" s="7">
        <v>377</v>
      </c>
      <c r="F42" s="7">
        <f>E42</f>
        <v>377</v>
      </c>
      <c r="G42" s="76">
        <v>377</v>
      </c>
      <c r="H42" s="7">
        <f t="shared" si="17"/>
        <v>0</v>
      </c>
      <c r="I42" s="74">
        <f t="shared" ref="I42:I50" si="18">G42/F42</f>
        <v>1</v>
      </c>
      <c r="J42" s="87"/>
      <c r="K42" s="9"/>
      <c r="L42" s="1"/>
      <c r="M42" s="1"/>
      <c r="N42" s="1"/>
    </row>
    <row r="43" spans="1:14" ht="38.25" customHeight="1" x14ac:dyDescent="0.2">
      <c r="A43" s="148"/>
      <c r="B43" s="145"/>
      <c r="C43" s="88" t="s">
        <v>45</v>
      </c>
      <c r="D43" s="94" t="s">
        <v>39</v>
      </c>
      <c r="E43" s="7">
        <v>33</v>
      </c>
      <c r="F43" s="7">
        <f>E43</f>
        <v>33</v>
      </c>
      <c r="G43" s="76">
        <v>33</v>
      </c>
      <c r="H43" s="7">
        <f t="shared" si="17"/>
        <v>0</v>
      </c>
      <c r="I43" s="74">
        <f t="shared" si="18"/>
        <v>1</v>
      </c>
      <c r="J43" s="87"/>
      <c r="K43" s="9"/>
      <c r="L43" s="1"/>
      <c r="M43" s="1"/>
      <c r="N43" s="1"/>
    </row>
    <row r="44" spans="1:14" ht="22.5" customHeight="1" x14ac:dyDescent="0.2">
      <c r="A44" s="152" t="s">
        <v>28</v>
      </c>
      <c r="B44" s="153"/>
      <c r="C44" s="154"/>
      <c r="D44" s="79" t="s">
        <v>24</v>
      </c>
      <c r="E44" s="8">
        <f>E41</f>
        <v>3170</v>
      </c>
      <c r="F44" s="8">
        <f>F41</f>
        <v>3170</v>
      </c>
      <c r="G44" s="77">
        <f>G41</f>
        <v>3168.1669999999999</v>
      </c>
      <c r="H44" s="7">
        <f t="shared" si="17"/>
        <v>1.8330000000000837</v>
      </c>
      <c r="I44" s="74">
        <f t="shared" si="18"/>
        <v>0.99942176656151416</v>
      </c>
      <c r="J44" s="78" t="s">
        <v>51</v>
      </c>
      <c r="K44" s="9"/>
      <c r="L44" s="1"/>
      <c r="M44" s="1"/>
      <c r="N44" s="1"/>
    </row>
    <row r="45" spans="1:14" ht="24.75" customHeight="1" x14ac:dyDescent="0.2">
      <c r="A45" s="155"/>
      <c r="B45" s="156"/>
      <c r="C45" s="157"/>
      <c r="D45" s="79" t="s">
        <v>39</v>
      </c>
      <c r="E45" s="8">
        <f>E42+E43</f>
        <v>410</v>
      </c>
      <c r="F45" s="8">
        <f>F42+F43</f>
        <v>410</v>
      </c>
      <c r="G45" s="77">
        <f>G42+G43</f>
        <v>410</v>
      </c>
      <c r="H45" s="7">
        <f t="shared" si="17"/>
        <v>0</v>
      </c>
      <c r="I45" s="74">
        <f t="shared" si="18"/>
        <v>1</v>
      </c>
      <c r="J45" s="78" t="s">
        <v>51</v>
      </c>
      <c r="K45" s="9"/>
      <c r="L45" s="1"/>
      <c r="M45" s="1"/>
      <c r="N45" s="1"/>
    </row>
    <row r="46" spans="1:14" ht="26.25" customHeight="1" x14ac:dyDescent="0.2">
      <c r="A46" s="152" t="s">
        <v>40</v>
      </c>
      <c r="B46" s="153"/>
      <c r="C46" s="154"/>
      <c r="D46" s="79" t="s">
        <v>24</v>
      </c>
      <c r="E46" s="8">
        <f>E44</f>
        <v>3170</v>
      </c>
      <c r="F46" s="8">
        <f t="shared" ref="F46:G46" si="19">F44</f>
        <v>3170</v>
      </c>
      <c r="G46" s="77">
        <f t="shared" si="19"/>
        <v>3168.1669999999999</v>
      </c>
      <c r="H46" s="7">
        <f t="shared" si="17"/>
        <v>1.8330000000000837</v>
      </c>
      <c r="I46" s="74">
        <f t="shared" si="18"/>
        <v>0.99942176656151416</v>
      </c>
      <c r="J46" s="78" t="s">
        <v>51</v>
      </c>
      <c r="K46" s="9"/>
      <c r="L46" s="1"/>
      <c r="M46" s="1"/>
      <c r="N46" s="1"/>
    </row>
    <row r="47" spans="1:14" ht="27" customHeight="1" x14ac:dyDescent="0.2">
      <c r="A47" s="155"/>
      <c r="B47" s="156"/>
      <c r="C47" s="157"/>
      <c r="D47" s="79" t="s">
        <v>39</v>
      </c>
      <c r="E47" s="8">
        <f>E45</f>
        <v>410</v>
      </c>
      <c r="F47" s="8">
        <f t="shared" ref="F47:G47" si="20">F45</f>
        <v>410</v>
      </c>
      <c r="G47" s="77">
        <f t="shared" si="20"/>
        <v>410</v>
      </c>
      <c r="H47" s="7">
        <f t="shared" si="17"/>
        <v>0</v>
      </c>
      <c r="I47" s="74">
        <f t="shared" si="18"/>
        <v>1</v>
      </c>
      <c r="J47" s="78" t="s">
        <v>51</v>
      </c>
      <c r="K47" s="9"/>
      <c r="L47" s="1"/>
      <c r="M47" s="1"/>
      <c r="N47" s="1"/>
    </row>
    <row r="48" spans="1:14" ht="27" customHeight="1" x14ac:dyDescent="0.2">
      <c r="A48" s="164" t="s">
        <v>100</v>
      </c>
      <c r="B48" s="165"/>
      <c r="C48" s="166"/>
      <c r="D48" s="79"/>
      <c r="E48" s="8">
        <f>E49+E50</f>
        <v>103806.5</v>
      </c>
      <c r="F48" s="8">
        <f t="shared" ref="F48:G48" si="21">F49+F50</f>
        <v>103806.5</v>
      </c>
      <c r="G48" s="77">
        <f t="shared" si="21"/>
        <v>103792.67700000001</v>
      </c>
      <c r="H48" s="7">
        <f t="shared" si="17"/>
        <v>13.822999999989406</v>
      </c>
      <c r="I48" s="74">
        <f t="shared" si="18"/>
        <v>0.99986683878177196</v>
      </c>
      <c r="J48" s="78"/>
      <c r="K48" s="9"/>
      <c r="L48" s="1"/>
      <c r="M48" s="1"/>
      <c r="N48" s="1"/>
    </row>
    <row r="49" spans="1:14" ht="22.5" customHeight="1" x14ac:dyDescent="0.2">
      <c r="A49" s="158" t="s">
        <v>99</v>
      </c>
      <c r="B49" s="159"/>
      <c r="C49" s="160"/>
      <c r="D49" s="79" t="s">
        <v>24</v>
      </c>
      <c r="E49" s="8">
        <f t="shared" ref="E49:G50" si="22">E25+E36+E46</f>
        <v>102246.5</v>
      </c>
      <c r="F49" s="8">
        <f t="shared" si="22"/>
        <v>102246.5</v>
      </c>
      <c r="G49" s="77">
        <f t="shared" si="22"/>
        <v>102232.67700000001</v>
      </c>
      <c r="H49" s="7">
        <f t="shared" si="17"/>
        <v>13.822999999989406</v>
      </c>
      <c r="I49" s="74">
        <f t="shared" si="18"/>
        <v>0.99986480710831183</v>
      </c>
      <c r="J49" s="78" t="s">
        <v>51</v>
      </c>
      <c r="K49" s="9"/>
      <c r="L49" s="1"/>
      <c r="M49" s="1"/>
      <c r="N49" s="1"/>
    </row>
    <row r="50" spans="1:14" ht="25.5" customHeight="1" x14ac:dyDescent="0.2">
      <c r="A50" s="161"/>
      <c r="B50" s="162"/>
      <c r="C50" s="163"/>
      <c r="D50" s="79" t="s">
        <v>39</v>
      </c>
      <c r="E50" s="8">
        <f t="shared" si="22"/>
        <v>1560</v>
      </c>
      <c r="F50" s="8">
        <f t="shared" si="22"/>
        <v>1560</v>
      </c>
      <c r="G50" s="77">
        <f t="shared" si="22"/>
        <v>1560</v>
      </c>
      <c r="H50" s="7">
        <f t="shared" si="17"/>
        <v>0</v>
      </c>
      <c r="I50" s="74">
        <f t="shared" si="18"/>
        <v>1</v>
      </c>
      <c r="J50" s="78" t="s">
        <v>51</v>
      </c>
      <c r="K50" s="9"/>
      <c r="L50" s="1"/>
      <c r="M50" s="1"/>
      <c r="N50" s="1"/>
    </row>
    <row r="51" spans="1:14" ht="18.75" customHeight="1" x14ac:dyDescent="0.2">
      <c r="A51" s="149" t="s">
        <v>41</v>
      </c>
      <c r="B51" s="150"/>
      <c r="C51" s="150"/>
      <c r="D51" s="150"/>
      <c r="E51" s="150"/>
      <c r="F51" s="150"/>
      <c r="G51" s="150"/>
      <c r="H51" s="150"/>
      <c r="I51" s="150"/>
      <c r="J51" s="151"/>
      <c r="K51" s="9"/>
      <c r="L51" s="1"/>
      <c r="M51" s="1"/>
      <c r="N51" s="1"/>
    </row>
    <row r="52" spans="1:14" ht="22.5" customHeight="1" x14ac:dyDescent="0.2">
      <c r="A52" s="131" t="s">
        <v>48</v>
      </c>
      <c r="B52" s="132"/>
      <c r="C52" s="133"/>
      <c r="D52" s="79" t="s">
        <v>24</v>
      </c>
      <c r="E52" s="8">
        <f>E49</f>
        <v>102246.5</v>
      </c>
      <c r="F52" s="8">
        <f t="shared" ref="F52:G52" si="23">F49</f>
        <v>102246.5</v>
      </c>
      <c r="G52" s="77">
        <f t="shared" si="23"/>
        <v>102232.67700000001</v>
      </c>
      <c r="H52" s="7">
        <f>F52-G52</f>
        <v>13.822999999989406</v>
      </c>
      <c r="I52" s="74">
        <f>G52/F52</f>
        <v>0.99986480710831183</v>
      </c>
      <c r="J52" s="78" t="s">
        <v>51</v>
      </c>
      <c r="K52" s="9"/>
      <c r="L52" s="1"/>
      <c r="M52" s="1"/>
      <c r="N52" s="1"/>
    </row>
    <row r="53" spans="1:14" ht="26.25" customHeight="1" x14ac:dyDescent="0.2">
      <c r="A53" s="134"/>
      <c r="B53" s="135"/>
      <c r="C53" s="136"/>
      <c r="D53" s="79" t="s">
        <v>39</v>
      </c>
      <c r="E53" s="8">
        <f>E26+E31+E42</f>
        <v>1462</v>
      </c>
      <c r="F53" s="8">
        <f>F26+F31+F42</f>
        <v>1462</v>
      </c>
      <c r="G53" s="77">
        <f>G26+G31+G42</f>
        <v>1462</v>
      </c>
      <c r="H53" s="7">
        <f t="shared" ref="H53:H57" si="24">F53-G53</f>
        <v>0</v>
      </c>
      <c r="I53" s="74">
        <v>0</v>
      </c>
      <c r="J53" s="78" t="s">
        <v>51</v>
      </c>
      <c r="K53" s="9"/>
      <c r="L53" s="1"/>
      <c r="M53" s="1"/>
      <c r="N53" s="1"/>
    </row>
    <row r="54" spans="1:14" ht="22.5" customHeight="1" x14ac:dyDescent="0.2">
      <c r="A54" s="137"/>
      <c r="B54" s="138"/>
      <c r="C54" s="139"/>
      <c r="D54" s="90" t="s">
        <v>50</v>
      </c>
      <c r="E54" s="8">
        <f>SUM(E52:E53)</f>
        <v>103708.5</v>
      </c>
      <c r="F54" s="8">
        <f t="shared" ref="F54:G54" si="25">SUM(F52:F53)</f>
        <v>103708.5</v>
      </c>
      <c r="G54" s="77">
        <f t="shared" si="25"/>
        <v>103694.67700000001</v>
      </c>
      <c r="H54" s="7">
        <f t="shared" si="24"/>
        <v>13.822999999989406</v>
      </c>
      <c r="I54" s="74">
        <f t="shared" ref="I54:I57" si="26">G54/F54</f>
        <v>0.99986671295024043</v>
      </c>
      <c r="J54" s="78" t="s">
        <v>51</v>
      </c>
      <c r="K54" s="9"/>
      <c r="L54" s="1"/>
      <c r="M54" s="1"/>
      <c r="N54" s="1"/>
    </row>
    <row r="55" spans="1:14" ht="21" customHeight="1" x14ac:dyDescent="0.2">
      <c r="A55" s="131" t="s">
        <v>49</v>
      </c>
      <c r="B55" s="132"/>
      <c r="C55" s="133"/>
      <c r="D55" s="79" t="s">
        <v>24</v>
      </c>
      <c r="E55" s="8">
        <v>0</v>
      </c>
      <c r="F55" s="8">
        <v>0</v>
      </c>
      <c r="G55" s="77">
        <v>0</v>
      </c>
      <c r="H55" s="7">
        <f t="shared" si="24"/>
        <v>0</v>
      </c>
      <c r="I55" s="74">
        <v>0</v>
      </c>
      <c r="J55" s="78" t="s">
        <v>51</v>
      </c>
      <c r="K55" s="9"/>
      <c r="L55" s="1"/>
      <c r="M55" s="1"/>
      <c r="N55" s="1"/>
    </row>
    <row r="56" spans="1:14" ht="24.75" customHeight="1" x14ac:dyDescent="0.2">
      <c r="A56" s="134"/>
      <c r="B56" s="135"/>
      <c r="C56" s="136"/>
      <c r="D56" s="79" t="s">
        <v>39</v>
      </c>
      <c r="E56" s="8">
        <f>E32+E43</f>
        <v>98</v>
      </c>
      <c r="F56" s="8">
        <f t="shared" ref="F56:G56" si="27">F32+F43</f>
        <v>98</v>
      </c>
      <c r="G56" s="77">
        <f t="shared" si="27"/>
        <v>98</v>
      </c>
      <c r="H56" s="7">
        <f t="shared" si="24"/>
        <v>0</v>
      </c>
      <c r="I56" s="74">
        <f t="shared" si="26"/>
        <v>1</v>
      </c>
      <c r="J56" s="78" t="s">
        <v>51</v>
      </c>
      <c r="K56" s="9"/>
      <c r="L56" s="1"/>
      <c r="M56" s="1"/>
      <c r="N56" s="1"/>
    </row>
    <row r="57" spans="1:14" ht="24.75" customHeight="1" thickBot="1" x14ac:dyDescent="0.25">
      <c r="A57" s="140"/>
      <c r="B57" s="141"/>
      <c r="C57" s="142"/>
      <c r="D57" s="89" t="s">
        <v>50</v>
      </c>
      <c r="E57" s="80">
        <f>SUM(E55:E56)</f>
        <v>98</v>
      </c>
      <c r="F57" s="80">
        <f t="shared" ref="F57:G57" si="28">SUM(F55:F56)</f>
        <v>98</v>
      </c>
      <c r="G57" s="97">
        <f t="shared" si="28"/>
        <v>98</v>
      </c>
      <c r="H57" s="81">
        <f t="shared" si="24"/>
        <v>0</v>
      </c>
      <c r="I57" s="82">
        <f t="shared" si="26"/>
        <v>1</v>
      </c>
      <c r="J57" s="83" t="s">
        <v>51</v>
      </c>
      <c r="K57" s="9"/>
      <c r="L57" s="1"/>
      <c r="M57" s="1"/>
      <c r="N57" s="1"/>
    </row>
    <row r="58" spans="1:14" ht="24.75" customHeight="1" x14ac:dyDescent="0.2">
      <c r="A58" s="52"/>
      <c r="B58" s="51"/>
      <c r="C58" s="36"/>
      <c r="D58" s="41"/>
      <c r="E58" s="38"/>
      <c r="F58" s="38"/>
      <c r="G58" s="38"/>
      <c r="H58" s="38"/>
      <c r="I58" s="39"/>
      <c r="J58" s="40"/>
      <c r="K58" s="9"/>
      <c r="L58" s="1"/>
      <c r="M58" s="1"/>
      <c r="N58" s="1"/>
    </row>
    <row r="59" spans="1:14" ht="45" customHeight="1" x14ac:dyDescent="0.25">
      <c r="A59" s="162" t="s">
        <v>11</v>
      </c>
      <c r="B59" s="162"/>
      <c r="C59" s="178" t="s">
        <v>55</v>
      </c>
      <c r="D59" s="178"/>
      <c r="E59" s="53"/>
      <c r="F59" s="38"/>
      <c r="G59" s="130" t="s">
        <v>46</v>
      </c>
      <c r="H59" s="130"/>
      <c r="I59" s="54"/>
      <c r="J59" s="84" t="s">
        <v>102</v>
      </c>
      <c r="K59" s="9"/>
      <c r="L59" s="1"/>
      <c r="M59" s="1"/>
      <c r="N59" s="1"/>
    </row>
    <row r="60" spans="1:14" ht="24.75" customHeight="1" x14ac:dyDescent="0.2">
      <c r="A60" s="58"/>
      <c r="B60" s="59" t="s">
        <v>9</v>
      </c>
      <c r="C60" s="180" t="s">
        <v>36</v>
      </c>
      <c r="D60" s="180"/>
      <c r="E60" s="55" t="s">
        <v>3</v>
      </c>
      <c r="F60" s="55"/>
      <c r="G60" s="129" t="s">
        <v>37</v>
      </c>
      <c r="H60" s="129"/>
      <c r="I60" s="91" t="s">
        <v>3</v>
      </c>
      <c r="J60" s="57" t="s">
        <v>38</v>
      </c>
      <c r="K60" s="9"/>
      <c r="L60" s="1"/>
      <c r="M60" s="1"/>
      <c r="N60" s="1"/>
    </row>
    <row r="61" spans="1:14" ht="24.75" customHeight="1" x14ac:dyDescent="0.2">
      <c r="A61" s="85"/>
      <c r="B61" s="68"/>
      <c r="C61" s="68"/>
      <c r="D61" s="68"/>
      <c r="E61" s="69"/>
      <c r="F61" s="69"/>
      <c r="G61" s="69"/>
      <c r="H61" s="69"/>
      <c r="I61" s="56"/>
      <c r="J61" s="57"/>
      <c r="K61" s="9"/>
      <c r="L61" s="1"/>
      <c r="M61" s="1"/>
      <c r="N61" s="1"/>
    </row>
    <row r="62" spans="1:14" ht="29.25" customHeight="1" x14ac:dyDescent="0.25">
      <c r="A62" s="162" t="s">
        <v>45</v>
      </c>
      <c r="B62" s="162"/>
      <c r="C62" s="178" t="s">
        <v>47</v>
      </c>
      <c r="D62" s="178"/>
      <c r="E62" s="60"/>
      <c r="F62" s="61"/>
      <c r="G62" s="130" t="s">
        <v>56</v>
      </c>
      <c r="H62" s="130"/>
      <c r="I62" s="62"/>
      <c r="J62" s="84" t="s">
        <v>44</v>
      </c>
      <c r="K62" s="9"/>
      <c r="L62" s="1"/>
      <c r="M62" s="1"/>
      <c r="N62" s="1"/>
    </row>
    <row r="63" spans="1:14" ht="24" customHeight="1" x14ac:dyDescent="0.2">
      <c r="A63" s="177" t="s">
        <v>42</v>
      </c>
      <c r="B63" s="177"/>
      <c r="C63" s="180" t="s">
        <v>36</v>
      </c>
      <c r="D63" s="180"/>
      <c r="E63" s="55" t="s">
        <v>3</v>
      </c>
      <c r="F63" s="55"/>
      <c r="G63" s="129" t="s">
        <v>37</v>
      </c>
      <c r="H63" s="129"/>
      <c r="I63" s="91" t="s">
        <v>3</v>
      </c>
      <c r="J63" s="57" t="s">
        <v>38</v>
      </c>
      <c r="K63" s="9"/>
      <c r="L63" s="1"/>
      <c r="M63" s="1"/>
      <c r="N63" s="1"/>
    </row>
    <row r="64" spans="1:14" ht="11.25" customHeight="1" x14ac:dyDescent="0.2">
      <c r="A64" s="52"/>
      <c r="B64" s="51"/>
      <c r="C64" s="36"/>
      <c r="D64" s="37"/>
      <c r="E64" s="38"/>
      <c r="F64" s="38"/>
      <c r="G64" s="38"/>
      <c r="H64" s="38"/>
      <c r="I64" s="39"/>
      <c r="J64" s="40"/>
      <c r="K64" s="9"/>
      <c r="L64" s="1"/>
      <c r="M64" s="1"/>
      <c r="N64" s="1"/>
    </row>
    <row r="65" spans="1:14" ht="23.25" customHeight="1" x14ac:dyDescent="0.2">
      <c r="A65" s="179"/>
      <c r="B65" s="63" t="s">
        <v>43</v>
      </c>
      <c r="C65" s="176" t="s">
        <v>101</v>
      </c>
      <c r="D65" s="176"/>
      <c r="E65" s="38"/>
      <c r="F65" s="38"/>
      <c r="G65" s="38"/>
      <c r="H65" s="38"/>
      <c r="I65" s="39"/>
      <c r="J65" s="40"/>
      <c r="K65" s="9"/>
      <c r="L65" s="1"/>
      <c r="M65" s="1"/>
      <c r="N65" s="1"/>
    </row>
    <row r="66" spans="1:14" ht="23.25" customHeight="1" x14ac:dyDescent="0.2">
      <c r="A66" s="179"/>
      <c r="B66" s="51"/>
      <c r="C66" s="36"/>
      <c r="D66" s="37"/>
      <c r="E66" s="38"/>
      <c r="F66" s="38"/>
      <c r="G66" s="38"/>
      <c r="H66" s="38"/>
      <c r="I66" s="39"/>
      <c r="J66" s="40"/>
      <c r="K66" s="9"/>
      <c r="L66" s="1"/>
      <c r="M66" s="1"/>
      <c r="N66" s="1"/>
    </row>
    <row r="67" spans="1:14" ht="24.75" customHeight="1" x14ac:dyDescent="0.2">
      <c r="A67" s="52"/>
      <c r="B67" s="51"/>
      <c r="C67" s="36"/>
      <c r="D67" s="41"/>
      <c r="E67" s="38"/>
      <c r="F67" s="38"/>
      <c r="G67" s="38"/>
      <c r="H67" s="38"/>
      <c r="I67" s="39"/>
      <c r="J67" s="40"/>
      <c r="K67" s="9"/>
      <c r="L67" s="1"/>
      <c r="M67" s="1"/>
      <c r="N67" s="1"/>
    </row>
    <row r="68" spans="1:14" ht="24.75" customHeight="1" x14ac:dyDescent="0.2">
      <c r="A68" s="52"/>
      <c r="B68" s="51"/>
      <c r="C68" s="36"/>
      <c r="D68" s="37"/>
      <c r="E68" s="38"/>
      <c r="F68" s="38"/>
      <c r="G68" s="38"/>
      <c r="H68" s="38"/>
      <c r="I68" s="39"/>
      <c r="J68" s="40"/>
      <c r="K68" s="9"/>
      <c r="L68" s="1"/>
      <c r="M68" s="1"/>
      <c r="N68" s="1"/>
    </row>
    <row r="69" spans="1:14" ht="24.75" customHeight="1" x14ac:dyDescent="0.2">
      <c r="A69" s="52"/>
      <c r="B69" s="51"/>
      <c r="C69" s="36"/>
      <c r="D69" s="37"/>
      <c r="E69" s="38"/>
      <c r="F69" s="38"/>
      <c r="G69" s="38"/>
      <c r="H69" s="38"/>
      <c r="I69" s="39"/>
      <c r="J69" s="40"/>
      <c r="K69" s="9"/>
      <c r="L69" s="1"/>
      <c r="M69" s="1"/>
      <c r="N69" s="1"/>
    </row>
    <row r="70" spans="1:14" ht="24.75" customHeight="1" x14ac:dyDescent="0.2">
      <c r="A70" s="52"/>
      <c r="B70" s="51"/>
      <c r="C70" s="36"/>
      <c r="D70" s="37"/>
      <c r="E70" s="38"/>
      <c r="F70" s="38"/>
      <c r="G70" s="38"/>
      <c r="H70" s="38"/>
      <c r="I70" s="39"/>
      <c r="J70" s="40"/>
      <c r="K70" s="9"/>
      <c r="L70" s="1"/>
      <c r="M70" s="1"/>
      <c r="N70" s="1"/>
    </row>
    <row r="71" spans="1:14" ht="24.75" customHeight="1" x14ac:dyDescent="0.2">
      <c r="A71" s="52"/>
      <c r="B71" s="51"/>
      <c r="C71" s="36"/>
      <c r="D71" s="41"/>
      <c r="E71" s="42"/>
      <c r="F71" s="42"/>
      <c r="G71" s="42"/>
      <c r="H71" s="42"/>
      <c r="I71" s="39"/>
      <c r="J71" s="40"/>
      <c r="K71" s="9"/>
      <c r="L71" s="1"/>
      <c r="M71" s="1"/>
      <c r="N71" s="1"/>
    </row>
    <row r="72" spans="1:14" ht="28.5" customHeight="1" x14ac:dyDescent="0.2">
      <c r="A72" s="52"/>
      <c r="B72" s="51"/>
      <c r="C72" s="36"/>
      <c r="D72" s="37"/>
      <c r="E72" s="42"/>
      <c r="F72" s="42"/>
      <c r="G72" s="42"/>
      <c r="H72" s="42"/>
      <c r="I72" s="39"/>
      <c r="J72" s="40"/>
      <c r="K72" s="9"/>
      <c r="L72" s="1"/>
      <c r="M72" s="1"/>
      <c r="N72" s="1"/>
    </row>
    <row r="73" spans="1:14" ht="24.75" customHeight="1" x14ac:dyDescent="0.2">
      <c r="A73" s="52"/>
      <c r="B73" s="51"/>
      <c r="C73" s="36"/>
      <c r="D73" s="41"/>
      <c r="E73" s="38"/>
      <c r="F73" s="38"/>
      <c r="G73" s="38"/>
      <c r="H73" s="38"/>
      <c r="I73" s="39"/>
      <c r="J73" s="40"/>
      <c r="K73" s="9"/>
      <c r="L73" s="1"/>
      <c r="M73" s="1"/>
      <c r="N73" s="1"/>
    </row>
    <row r="74" spans="1:14" ht="24.75" customHeight="1" x14ac:dyDescent="0.2">
      <c r="A74" s="52"/>
      <c r="B74" s="51"/>
      <c r="C74" s="36"/>
      <c r="D74" s="37"/>
      <c r="E74" s="38"/>
      <c r="F74" s="38"/>
      <c r="G74" s="38"/>
      <c r="H74" s="38"/>
      <c r="I74" s="39"/>
      <c r="J74" s="40"/>
      <c r="K74" s="9"/>
      <c r="L74" s="1"/>
      <c r="M74" s="1"/>
      <c r="N74" s="1"/>
    </row>
    <row r="75" spans="1:14" ht="24.75" customHeight="1" x14ac:dyDescent="0.2">
      <c r="A75" s="52"/>
      <c r="B75" s="51"/>
      <c r="C75" s="36"/>
      <c r="D75" s="37"/>
      <c r="E75" s="38"/>
      <c r="F75" s="38"/>
      <c r="G75" s="38"/>
      <c r="H75" s="38"/>
      <c r="I75" s="39"/>
      <c r="J75" s="40"/>
      <c r="K75" s="9"/>
      <c r="L75" s="1"/>
      <c r="M75" s="1"/>
      <c r="N75" s="1"/>
    </row>
    <row r="76" spans="1:14" ht="24.75" customHeight="1" x14ac:dyDescent="0.2">
      <c r="A76" s="52"/>
      <c r="B76" s="51"/>
      <c r="C76" s="36"/>
      <c r="D76" s="37"/>
      <c r="E76" s="38"/>
      <c r="F76" s="38"/>
      <c r="G76" s="38"/>
      <c r="H76" s="38"/>
      <c r="I76" s="39"/>
      <c r="J76" s="40"/>
      <c r="K76" s="9"/>
      <c r="L76" s="1"/>
      <c r="M76" s="1"/>
      <c r="N76" s="1"/>
    </row>
    <row r="77" spans="1:14" ht="24.75" customHeight="1" x14ac:dyDescent="0.2">
      <c r="A77" s="52"/>
      <c r="B77" s="51"/>
      <c r="C77" s="36"/>
      <c r="D77" s="41"/>
      <c r="E77" s="38"/>
      <c r="F77" s="38"/>
      <c r="G77" s="38"/>
      <c r="H77" s="38"/>
      <c r="I77" s="39"/>
      <c r="J77" s="40"/>
      <c r="K77" s="9"/>
      <c r="L77" s="1"/>
      <c r="M77" s="1"/>
      <c r="N77" s="1"/>
    </row>
    <row r="78" spans="1:14" ht="24.75" customHeight="1" x14ac:dyDescent="0.2">
      <c r="A78" s="52"/>
      <c r="B78" s="51"/>
      <c r="C78" s="36"/>
      <c r="D78" s="37"/>
      <c r="E78" s="38"/>
      <c r="F78" s="38"/>
      <c r="G78" s="38"/>
      <c r="H78" s="38"/>
      <c r="I78" s="39"/>
      <c r="J78" s="40"/>
      <c r="K78" s="9"/>
      <c r="L78" s="1"/>
      <c r="M78" s="1"/>
      <c r="N78" s="1"/>
    </row>
    <row r="79" spans="1:14" ht="34.5" customHeight="1" x14ac:dyDescent="0.2">
      <c r="A79" s="43"/>
      <c r="B79" s="44"/>
      <c r="C79" s="44"/>
      <c r="D79" s="45"/>
      <c r="E79" s="39"/>
      <c r="F79" s="39"/>
      <c r="G79" s="39"/>
      <c r="H79" s="39"/>
      <c r="I79" s="39"/>
      <c r="J79" s="40"/>
      <c r="K79" s="9"/>
      <c r="L79" s="1"/>
      <c r="M79" s="1"/>
      <c r="N79" s="1"/>
    </row>
    <row r="80" spans="1:14" ht="29.25" customHeight="1" x14ac:dyDescent="0.2">
      <c r="A80" s="46"/>
      <c r="B80" s="47"/>
      <c r="C80" s="47"/>
      <c r="D80" s="46"/>
      <c r="E80" s="39"/>
      <c r="F80" s="39"/>
      <c r="G80" s="39"/>
      <c r="H80" s="39"/>
      <c r="I80" s="39"/>
      <c r="J80" s="40"/>
      <c r="K80" s="9"/>
      <c r="L80" s="1"/>
      <c r="M80" s="1"/>
      <c r="N80" s="1"/>
    </row>
    <row r="81" spans="1:14" ht="16.5" customHeight="1" x14ac:dyDescent="0.2">
      <c r="A81" s="46"/>
      <c r="B81" s="48"/>
      <c r="C81" s="48"/>
      <c r="D81" s="46"/>
      <c r="E81" s="49"/>
      <c r="F81" s="49"/>
      <c r="G81" s="49"/>
      <c r="H81" s="49"/>
      <c r="I81" s="39"/>
      <c r="J81" s="40"/>
      <c r="K81" s="9"/>
      <c r="L81" s="1"/>
      <c r="M81" s="1"/>
      <c r="N81" s="1"/>
    </row>
    <row r="82" spans="1:14" ht="23.25" customHeight="1" x14ac:dyDescent="0.2">
      <c r="A82" s="46"/>
      <c r="B82" s="46"/>
      <c r="C82" s="46"/>
      <c r="D82" s="45"/>
      <c r="E82" s="50"/>
      <c r="F82" s="50"/>
      <c r="G82" s="50"/>
      <c r="H82" s="50"/>
      <c r="I82" s="39"/>
      <c r="J82" s="40"/>
      <c r="K82" s="9"/>
      <c r="L82" s="1"/>
      <c r="M82" s="1"/>
      <c r="N82" s="1"/>
    </row>
    <row r="83" spans="1:14" ht="23.25" customHeight="1" x14ac:dyDescent="0.2">
      <c r="A83" s="46"/>
      <c r="B83" s="46"/>
      <c r="C83" s="46"/>
      <c r="D83" s="37"/>
      <c r="E83" s="50"/>
      <c r="F83" s="50"/>
      <c r="G83" s="50"/>
      <c r="H83" s="50"/>
      <c r="I83" s="39"/>
      <c r="J83" s="40"/>
      <c r="K83" s="9"/>
      <c r="L83" s="1"/>
      <c r="M83" s="1"/>
      <c r="N83" s="1"/>
    </row>
    <row r="84" spans="1:14" ht="23.25" customHeight="1" x14ac:dyDescent="0.2">
      <c r="A84" s="10"/>
      <c r="B84" s="11"/>
      <c r="C84" s="11"/>
      <c r="D84" s="10"/>
      <c r="E84" s="12"/>
      <c r="F84" s="12"/>
      <c r="G84" s="12"/>
      <c r="H84" s="12"/>
      <c r="I84" s="12"/>
      <c r="J84" s="13"/>
      <c r="K84" s="9"/>
      <c r="L84" s="1"/>
      <c r="M84" s="1"/>
      <c r="N84" s="1"/>
    </row>
    <row r="85" spans="1:14" ht="23.25" customHeight="1" x14ac:dyDescent="0.2">
      <c r="A85" s="10"/>
      <c r="B85" s="11"/>
      <c r="C85" s="11"/>
      <c r="D85" s="10"/>
      <c r="E85" s="12"/>
      <c r="F85" s="12"/>
      <c r="G85" s="12"/>
      <c r="H85" s="12"/>
      <c r="I85" s="12"/>
      <c r="J85" s="13"/>
      <c r="K85" s="9"/>
      <c r="L85" s="1"/>
      <c r="M85" s="1"/>
      <c r="N85" s="1"/>
    </row>
    <row r="86" spans="1:14" ht="23.25" customHeight="1" x14ac:dyDescent="0.2">
      <c r="A86" s="10"/>
      <c r="B86" s="11"/>
      <c r="C86" s="11"/>
      <c r="D86" s="10"/>
      <c r="E86" s="12"/>
      <c r="F86" s="12"/>
      <c r="G86" s="12"/>
      <c r="H86" s="12"/>
      <c r="I86" s="12"/>
      <c r="J86" s="13"/>
      <c r="K86" s="9"/>
      <c r="L86" s="1"/>
      <c r="M86" s="1"/>
      <c r="N86" s="1"/>
    </row>
    <row r="87" spans="1:14" ht="23.25" customHeight="1" x14ac:dyDescent="0.2">
      <c r="A87" s="10"/>
      <c r="B87" s="11"/>
      <c r="C87" s="11"/>
      <c r="D87" s="10"/>
      <c r="E87" s="12"/>
      <c r="F87" s="12"/>
      <c r="G87" s="12"/>
      <c r="H87" s="12"/>
      <c r="I87" s="12"/>
      <c r="J87" s="13"/>
      <c r="K87" s="9"/>
      <c r="L87" s="1"/>
      <c r="M87" s="1"/>
      <c r="N87" s="1"/>
    </row>
    <row r="88" spans="1:14" x14ac:dyDescent="0.2">
      <c r="A88" s="14"/>
      <c r="B88" s="14"/>
      <c r="C88" s="14"/>
      <c r="D88" s="14"/>
      <c r="E88" s="15"/>
      <c r="F88" s="15"/>
      <c r="G88" s="15"/>
      <c r="H88" s="15"/>
      <c r="I88" s="15"/>
      <c r="J88" s="16"/>
      <c r="K88" s="16"/>
      <c r="L88" s="1"/>
      <c r="M88" s="1"/>
      <c r="N88" s="1"/>
    </row>
    <row r="89" spans="1:14" x14ac:dyDescent="0.2">
      <c r="A89" s="14"/>
      <c r="B89" s="14"/>
      <c r="C89" s="14"/>
      <c r="D89" s="14"/>
      <c r="E89" s="15"/>
      <c r="F89" s="15"/>
      <c r="G89" s="15"/>
      <c r="H89" s="15"/>
      <c r="I89" s="15"/>
      <c r="J89" s="16"/>
      <c r="K89" s="16"/>
      <c r="L89" s="1"/>
      <c r="M89" s="1"/>
      <c r="N89" s="1"/>
    </row>
    <row r="90" spans="1:14" ht="16.5" customHeight="1" x14ac:dyDescent="0.2">
      <c r="A90" s="17"/>
      <c r="B90" s="14"/>
      <c r="C90" s="14"/>
      <c r="D90" s="14"/>
      <c r="E90" s="15"/>
      <c r="F90" s="15"/>
      <c r="G90" s="15"/>
      <c r="H90" s="15"/>
      <c r="I90" s="15"/>
      <c r="J90" s="16"/>
      <c r="K90" s="16"/>
      <c r="L90" s="1"/>
      <c r="M90" s="1"/>
      <c r="N90" s="1"/>
    </row>
    <row r="91" spans="1:14" ht="22.5" customHeight="1" x14ac:dyDescent="0.25">
      <c r="A91" s="65"/>
      <c r="B91" s="65"/>
      <c r="C91" s="31"/>
      <c r="D91" s="18"/>
      <c r="E91" s="18"/>
      <c r="F91" s="18"/>
      <c r="G91" s="18"/>
      <c r="H91" s="18"/>
      <c r="I91" s="19"/>
      <c r="J91" s="19"/>
      <c r="K91" s="1"/>
      <c r="L91" s="1"/>
      <c r="M91" s="1"/>
      <c r="N91" s="1"/>
    </row>
    <row r="92" spans="1:14" x14ac:dyDescent="0.2">
      <c r="A92" s="66"/>
      <c r="B92" s="66"/>
      <c r="C92" s="32"/>
      <c r="D92" s="20"/>
      <c r="E92" s="20"/>
      <c r="F92" s="20"/>
      <c r="G92" s="20"/>
      <c r="H92" s="20"/>
      <c r="I92" s="20"/>
      <c r="J92" s="21"/>
      <c r="K92" s="1"/>
      <c r="L92" s="1"/>
      <c r="M92" s="1"/>
      <c r="N92" s="1"/>
    </row>
    <row r="93" spans="1:14" ht="20.25" customHeight="1" x14ac:dyDescent="0.2">
      <c r="A93" s="22"/>
      <c r="B93" s="22"/>
      <c r="C93" s="22"/>
      <c r="D93" s="19"/>
      <c r="E93" s="19"/>
      <c r="F93" s="19"/>
      <c r="G93" s="19"/>
      <c r="H93" s="19"/>
      <c r="I93" s="19"/>
      <c r="J93" s="23"/>
      <c r="K93" s="1"/>
      <c r="L93" s="1"/>
      <c r="M93" s="1"/>
      <c r="N93" s="1"/>
    </row>
    <row r="94" spans="1:14" ht="15.75" x14ac:dyDescent="0.2">
      <c r="A94" s="67"/>
      <c r="B94" s="67"/>
      <c r="C94" s="64"/>
      <c r="D94" s="19"/>
      <c r="E94" s="19"/>
      <c r="F94" s="19"/>
      <c r="G94" s="19"/>
      <c r="H94" s="19"/>
      <c r="I94" s="19"/>
      <c r="J94" s="23"/>
      <c r="K94" s="1"/>
      <c r="L94" s="1"/>
      <c r="M94" s="1"/>
      <c r="N94" s="1"/>
    </row>
    <row r="95" spans="1:14" ht="15.75" x14ac:dyDescent="0.2">
      <c r="A95" s="66"/>
      <c r="B95" s="66"/>
      <c r="C95" s="32"/>
      <c r="D95" s="20"/>
      <c r="E95" s="20"/>
      <c r="F95" s="20"/>
      <c r="G95" s="20"/>
      <c r="H95" s="20"/>
      <c r="I95" s="19"/>
      <c r="J95" s="23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</sheetData>
  <mergeCells count="53">
    <mergeCell ref="B18:B19"/>
    <mergeCell ref="C18:C19"/>
    <mergeCell ref="A17:J17"/>
    <mergeCell ref="A28:J28"/>
    <mergeCell ref="A16:J16"/>
    <mergeCell ref="A18:A19"/>
    <mergeCell ref="A22:C24"/>
    <mergeCell ref="A25:C27"/>
    <mergeCell ref="A15:J15"/>
    <mergeCell ref="I2:J2"/>
    <mergeCell ref="A3:J3"/>
    <mergeCell ref="A4:J4"/>
    <mergeCell ref="A5:J5"/>
    <mergeCell ref="A7:D7"/>
    <mergeCell ref="I1:J1"/>
    <mergeCell ref="A12:A13"/>
    <mergeCell ref="B12:B13"/>
    <mergeCell ref="D12:D13"/>
    <mergeCell ref="E12:E13"/>
    <mergeCell ref="J12:J13"/>
    <mergeCell ref="C12:C13"/>
    <mergeCell ref="F12:F13"/>
    <mergeCell ref="G12:G13"/>
    <mergeCell ref="H12:I12"/>
    <mergeCell ref="C65:D65"/>
    <mergeCell ref="A59:B59"/>
    <mergeCell ref="A62:B62"/>
    <mergeCell ref="A63:B63"/>
    <mergeCell ref="C59:D59"/>
    <mergeCell ref="C62:D62"/>
    <mergeCell ref="A65:A66"/>
    <mergeCell ref="C60:D60"/>
    <mergeCell ref="C63:D63"/>
    <mergeCell ref="A29:J29"/>
    <mergeCell ref="A39:J39"/>
    <mergeCell ref="A40:J40"/>
    <mergeCell ref="B31:B32"/>
    <mergeCell ref="A31:A32"/>
    <mergeCell ref="A36:C38"/>
    <mergeCell ref="A33:C35"/>
    <mergeCell ref="B41:B43"/>
    <mergeCell ref="A41:A43"/>
    <mergeCell ref="A51:J51"/>
    <mergeCell ref="A44:C45"/>
    <mergeCell ref="A46:C47"/>
    <mergeCell ref="A49:C50"/>
    <mergeCell ref="A48:C48"/>
    <mergeCell ref="G63:H63"/>
    <mergeCell ref="G59:H59"/>
    <mergeCell ref="G62:H62"/>
    <mergeCell ref="G60:H60"/>
    <mergeCell ref="A52:C54"/>
    <mergeCell ref="A55:C57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44"/>
  <sheetViews>
    <sheetView tabSelected="1" topLeftCell="A13" zoomScale="120" zoomScaleNormal="120" workbookViewId="0">
      <selection activeCell="H31" sqref="H31:H34"/>
    </sheetView>
  </sheetViews>
  <sheetFormatPr defaultRowHeight="12.75" x14ac:dyDescent="0.2"/>
  <cols>
    <col min="1" max="1" width="4.140625" style="211" customWidth="1"/>
    <col min="2" max="2" width="30.42578125" style="211" customWidth="1"/>
    <col min="3" max="3" width="14.140625" style="211" customWidth="1"/>
    <col min="4" max="4" width="9.5703125" style="211" customWidth="1"/>
    <col min="5" max="5" width="12.7109375" style="211" customWidth="1"/>
    <col min="6" max="7" width="11.42578125" style="211" customWidth="1"/>
    <col min="8" max="8" width="10.5703125" style="211" customWidth="1"/>
    <col min="9" max="9" width="11.85546875" style="211" customWidth="1"/>
    <col min="10" max="10" width="22.5703125" style="211" customWidth="1"/>
    <col min="11" max="16384" width="9.140625" style="211"/>
  </cols>
  <sheetData>
    <row r="1" spans="1:10" ht="15.75" x14ac:dyDescent="0.2">
      <c r="A1" s="209"/>
      <c r="B1" s="210"/>
      <c r="C1" s="210"/>
      <c r="D1" s="210"/>
      <c r="I1" s="212" t="s">
        <v>103</v>
      </c>
      <c r="J1" s="212"/>
    </row>
    <row r="2" spans="1:10" ht="15.75" x14ac:dyDescent="0.2">
      <c r="A2" s="209"/>
      <c r="B2" s="213" t="s">
        <v>6</v>
      </c>
      <c r="C2" s="213"/>
      <c r="D2" s="213"/>
      <c r="E2" s="213"/>
      <c r="F2" s="213"/>
      <c r="G2" s="213"/>
      <c r="H2" s="213"/>
      <c r="I2" s="213"/>
      <c r="J2" s="213"/>
    </row>
    <row r="3" spans="1:10" ht="15.75" x14ac:dyDescent="0.2">
      <c r="A3" s="209"/>
      <c r="B3" s="213" t="s">
        <v>104</v>
      </c>
      <c r="C3" s="213"/>
      <c r="D3" s="213"/>
      <c r="E3" s="213"/>
      <c r="F3" s="213"/>
      <c r="G3" s="213"/>
      <c r="H3" s="213"/>
      <c r="I3" s="213"/>
      <c r="J3" s="213"/>
    </row>
    <row r="4" spans="1:10" ht="15.75" x14ac:dyDescent="0.2">
      <c r="A4" s="209"/>
      <c r="B4" s="213" t="s">
        <v>105</v>
      </c>
      <c r="C4" s="213"/>
      <c r="D4" s="214"/>
      <c r="E4" s="214"/>
      <c r="F4" s="214"/>
      <c r="G4" s="214"/>
      <c r="H4" s="214"/>
      <c r="I4" s="214"/>
      <c r="J4" s="214"/>
    </row>
    <row r="5" spans="1:10" ht="15.75" x14ac:dyDescent="0.2">
      <c r="A5" s="209"/>
      <c r="B5" s="214" t="s">
        <v>106</v>
      </c>
      <c r="C5" s="214"/>
      <c r="D5" s="214"/>
      <c r="E5" s="214"/>
      <c r="F5" s="214"/>
      <c r="G5" s="214"/>
      <c r="H5" s="214"/>
      <c r="I5" s="214"/>
      <c r="J5" s="214"/>
    </row>
    <row r="6" spans="1:10" ht="15.75" x14ac:dyDescent="0.2">
      <c r="A6" s="209"/>
      <c r="B6" s="215"/>
      <c r="C6" s="215"/>
      <c r="D6" s="215"/>
      <c r="E6" s="215"/>
      <c r="F6" s="215"/>
      <c r="G6" s="215"/>
      <c r="H6" s="215"/>
      <c r="I6" s="215"/>
      <c r="J6" s="215"/>
    </row>
    <row r="7" spans="1:10" ht="15" customHeight="1" x14ac:dyDescent="0.2">
      <c r="A7" s="216" t="s">
        <v>1</v>
      </c>
      <c r="B7" s="217" t="s">
        <v>107</v>
      </c>
      <c r="C7" s="218" t="s">
        <v>108</v>
      </c>
      <c r="D7" s="217" t="s">
        <v>109</v>
      </c>
      <c r="E7" s="217" t="s">
        <v>110</v>
      </c>
      <c r="F7" s="219" t="s">
        <v>111</v>
      </c>
      <c r="G7" s="220"/>
      <c r="H7" s="220" t="s">
        <v>17</v>
      </c>
      <c r="I7" s="220"/>
      <c r="J7" s="221" t="s">
        <v>112</v>
      </c>
    </row>
    <row r="8" spans="1:10" ht="61.5" customHeight="1" x14ac:dyDescent="0.2">
      <c r="A8" s="216"/>
      <c r="B8" s="217"/>
      <c r="C8" s="222"/>
      <c r="D8" s="217"/>
      <c r="E8" s="217"/>
      <c r="F8" s="223" t="s">
        <v>113</v>
      </c>
      <c r="G8" s="223" t="s">
        <v>114</v>
      </c>
      <c r="H8" s="223" t="s">
        <v>115</v>
      </c>
      <c r="I8" s="223" t="s">
        <v>116</v>
      </c>
      <c r="J8" s="224"/>
    </row>
    <row r="9" spans="1:10" ht="20.25" customHeight="1" x14ac:dyDescent="0.2">
      <c r="A9" s="225">
        <v>1</v>
      </c>
      <c r="B9" s="223">
        <v>2</v>
      </c>
      <c r="C9" s="223">
        <v>3</v>
      </c>
      <c r="D9" s="225">
        <v>4</v>
      </c>
      <c r="E9" s="223">
        <v>5</v>
      </c>
      <c r="F9" s="223">
        <v>6</v>
      </c>
      <c r="G9" s="225">
        <v>7</v>
      </c>
      <c r="H9" s="223">
        <v>8</v>
      </c>
      <c r="I9" s="223">
        <v>9</v>
      </c>
      <c r="J9" s="225">
        <v>10</v>
      </c>
    </row>
    <row r="10" spans="1:10" ht="19.5" customHeight="1" x14ac:dyDescent="0.2">
      <c r="A10" s="226"/>
      <c r="B10" s="227" t="s">
        <v>117</v>
      </c>
      <c r="C10" s="228"/>
      <c r="D10" s="228"/>
      <c r="E10" s="228"/>
      <c r="F10" s="228"/>
      <c r="G10" s="228"/>
      <c r="H10" s="228"/>
      <c r="I10" s="228"/>
      <c r="J10" s="229"/>
    </row>
    <row r="11" spans="1:10" ht="16.5" customHeight="1" x14ac:dyDescent="0.2">
      <c r="A11" s="226"/>
      <c r="B11" s="230" t="s">
        <v>23</v>
      </c>
      <c r="C11" s="231"/>
      <c r="D11" s="231"/>
      <c r="E11" s="231"/>
      <c r="F11" s="231"/>
      <c r="G11" s="231"/>
      <c r="H11" s="231"/>
      <c r="I11" s="231"/>
      <c r="J11" s="232"/>
    </row>
    <row r="12" spans="1:10" ht="23.25" customHeight="1" x14ac:dyDescent="0.2">
      <c r="A12" s="226"/>
      <c r="B12" s="230" t="s">
        <v>118</v>
      </c>
      <c r="C12" s="231"/>
      <c r="D12" s="231"/>
      <c r="E12" s="231"/>
      <c r="F12" s="231"/>
      <c r="G12" s="231"/>
      <c r="H12" s="231"/>
      <c r="I12" s="231"/>
      <c r="J12" s="232"/>
    </row>
    <row r="13" spans="1:10" ht="51.75" customHeight="1" x14ac:dyDescent="0.2">
      <c r="A13" s="225">
        <v>1</v>
      </c>
      <c r="B13" s="233" t="s">
        <v>119</v>
      </c>
      <c r="C13" s="223" t="s">
        <v>27</v>
      </c>
      <c r="D13" s="223" t="s">
        <v>120</v>
      </c>
      <c r="E13" s="223">
        <v>3</v>
      </c>
      <c r="F13" s="223">
        <v>8</v>
      </c>
      <c r="G13" s="234">
        <v>10</v>
      </c>
      <c r="H13" s="223">
        <f>G13-F13</f>
        <v>2</v>
      </c>
      <c r="I13" s="235">
        <f>G13/F13</f>
        <v>1.25</v>
      </c>
      <c r="J13" s="236" t="s">
        <v>121</v>
      </c>
    </row>
    <row r="14" spans="1:10" ht="27" customHeight="1" x14ac:dyDescent="0.2">
      <c r="A14" s="226"/>
      <c r="B14" s="230" t="s">
        <v>122</v>
      </c>
      <c r="C14" s="231"/>
      <c r="D14" s="231"/>
      <c r="E14" s="231"/>
      <c r="F14" s="231"/>
      <c r="G14" s="231"/>
      <c r="H14" s="231"/>
      <c r="I14" s="231"/>
      <c r="J14" s="232"/>
    </row>
    <row r="15" spans="1:10" ht="24" customHeight="1" x14ac:dyDescent="0.2">
      <c r="A15" s="226"/>
      <c r="B15" s="230" t="s">
        <v>123</v>
      </c>
      <c r="C15" s="231"/>
      <c r="D15" s="231"/>
      <c r="E15" s="231"/>
      <c r="F15" s="231"/>
      <c r="G15" s="231"/>
      <c r="H15" s="231"/>
      <c r="I15" s="231"/>
      <c r="J15" s="232"/>
    </row>
    <row r="16" spans="1:10" ht="30.75" customHeight="1" x14ac:dyDescent="0.2">
      <c r="A16" s="225">
        <v>1</v>
      </c>
      <c r="B16" s="226" t="s">
        <v>124</v>
      </c>
      <c r="C16" s="225" t="s">
        <v>27</v>
      </c>
      <c r="D16" s="225" t="s">
        <v>125</v>
      </c>
      <c r="E16" s="225">
        <v>104.6</v>
      </c>
      <c r="F16" s="237">
        <v>104.6</v>
      </c>
      <c r="G16" s="237">
        <v>135.6</v>
      </c>
      <c r="H16" s="223">
        <f>G16-F16</f>
        <v>31</v>
      </c>
      <c r="I16" s="235">
        <f>G16/F16</f>
        <v>1.2963671128107075</v>
      </c>
      <c r="J16" s="238" t="s">
        <v>126</v>
      </c>
    </row>
    <row r="17" spans="1:10" ht="26.25" customHeight="1" x14ac:dyDescent="0.2">
      <c r="A17" s="225">
        <f>A16+1</f>
        <v>2</v>
      </c>
      <c r="B17" s="226" t="s">
        <v>127</v>
      </c>
      <c r="C17" s="225" t="s">
        <v>27</v>
      </c>
      <c r="D17" s="225" t="s">
        <v>128</v>
      </c>
      <c r="E17" s="239">
        <v>148</v>
      </c>
      <c r="F17" s="240">
        <v>160</v>
      </c>
      <c r="G17" s="240">
        <v>160</v>
      </c>
      <c r="H17" s="223">
        <f t="shared" ref="H17:H22" si="0">G17-F17</f>
        <v>0</v>
      </c>
      <c r="I17" s="235">
        <f t="shared" ref="I17:I22" si="1">G17/F17</f>
        <v>1</v>
      </c>
      <c r="J17" s="238" t="s">
        <v>126</v>
      </c>
    </row>
    <row r="18" spans="1:10" ht="27.75" customHeight="1" x14ac:dyDescent="0.2">
      <c r="A18" s="225">
        <v>3</v>
      </c>
      <c r="B18" s="226" t="s">
        <v>129</v>
      </c>
      <c r="C18" s="225" t="s">
        <v>27</v>
      </c>
      <c r="D18" s="225" t="s">
        <v>130</v>
      </c>
      <c r="E18" s="241">
        <f>122000/10000</f>
        <v>12.2</v>
      </c>
      <c r="F18" s="237">
        <f>122000/10000</f>
        <v>12.2</v>
      </c>
      <c r="G18" s="237">
        <f>122000/10000</f>
        <v>12.2</v>
      </c>
      <c r="H18" s="223">
        <f t="shared" si="0"/>
        <v>0</v>
      </c>
      <c r="I18" s="235">
        <f t="shared" si="1"/>
        <v>1</v>
      </c>
      <c r="J18" s="237"/>
    </row>
    <row r="19" spans="1:10" ht="38.25" customHeight="1" x14ac:dyDescent="0.2">
      <c r="A19" s="225">
        <v>4</v>
      </c>
      <c r="B19" s="242" t="s">
        <v>131</v>
      </c>
      <c r="C19" s="225" t="s">
        <v>27</v>
      </c>
      <c r="D19" s="243" t="s">
        <v>120</v>
      </c>
      <c r="E19" s="225">
        <v>17</v>
      </c>
      <c r="F19" s="225">
        <v>17</v>
      </c>
      <c r="G19" s="225">
        <v>17</v>
      </c>
      <c r="H19" s="223">
        <f t="shared" si="0"/>
        <v>0</v>
      </c>
      <c r="I19" s="235">
        <f t="shared" si="1"/>
        <v>1</v>
      </c>
      <c r="J19" s="244"/>
    </row>
    <row r="20" spans="1:10" ht="25.5" customHeight="1" x14ac:dyDescent="0.2">
      <c r="A20" s="225">
        <v>5</v>
      </c>
      <c r="B20" s="226" t="s">
        <v>132</v>
      </c>
      <c r="C20" s="225" t="s">
        <v>27</v>
      </c>
      <c r="D20" s="225" t="s">
        <v>120</v>
      </c>
      <c r="E20" s="225">
        <v>12</v>
      </c>
      <c r="F20" s="239">
        <v>12</v>
      </c>
      <c r="G20" s="239">
        <v>13</v>
      </c>
      <c r="H20" s="223">
        <f t="shared" si="0"/>
        <v>1</v>
      </c>
      <c r="I20" s="235">
        <f t="shared" si="1"/>
        <v>1.0833333333333333</v>
      </c>
      <c r="J20" s="239"/>
    </row>
    <row r="21" spans="1:10" ht="30.75" customHeight="1" x14ac:dyDescent="0.2">
      <c r="A21" s="225">
        <v>6</v>
      </c>
      <c r="B21" s="226" t="s">
        <v>133</v>
      </c>
      <c r="C21" s="225" t="s">
        <v>27</v>
      </c>
      <c r="D21" s="225" t="s">
        <v>120</v>
      </c>
      <c r="E21" s="225">
        <v>390</v>
      </c>
      <c r="F21" s="239">
        <v>390</v>
      </c>
      <c r="G21" s="239">
        <v>453</v>
      </c>
      <c r="H21" s="223">
        <f t="shared" si="0"/>
        <v>63</v>
      </c>
      <c r="I21" s="235">
        <f t="shared" si="1"/>
        <v>1.1615384615384616</v>
      </c>
      <c r="J21" s="245" t="s">
        <v>134</v>
      </c>
    </row>
    <row r="22" spans="1:10" ht="46.5" customHeight="1" x14ac:dyDescent="0.2">
      <c r="A22" s="225">
        <v>7</v>
      </c>
      <c r="B22" s="226" t="s">
        <v>135</v>
      </c>
      <c r="C22" s="225" t="s">
        <v>27</v>
      </c>
      <c r="D22" s="225" t="s">
        <v>128</v>
      </c>
      <c r="E22" s="246">
        <v>7</v>
      </c>
      <c r="F22" s="239">
        <v>7</v>
      </c>
      <c r="G22" s="241">
        <v>7.3</v>
      </c>
      <c r="H22" s="223">
        <f t="shared" si="0"/>
        <v>0.29999999999999982</v>
      </c>
      <c r="I22" s="235">
        <f t="shared" si="1"/>
        <v>1.0428571428571429</v>
      </c>
      <c r="J22" s="245" t="s">
        <v>136</v>
      </c>
    </row>
    <row r="23" spans="1:10" ht="30" customHeight="1" x14ac:dyDescent="0.2">
      <c r="A23" s="225"/>
      <c r="B23" s="247" t="s">
        <v>137</v>
      </c>
      <c r="C23" s="248"/>
      <c r="D23" s="248"/>
      <c r="E23" s="248"/>
      <c r="F23" s="248"/>
      <c r="G23" s="248"/>
      <c r="H23" s="248"/>
      <c r="I23" s="248"/>
      <c r="J23" s="249"/>
    </row>
    <row r="24" spans="1:10" ht="25.5" customHeight="1" x14ac:dyDescent="0.2">
      <c r="A24" s="226"/>
      <c r="B24" s="247" t="s">
        <v>138</v>
      </c>
      <c r="C24" s="248"/>
      <c r="D24" s="248"/>
      <c r="E24" s="248"/>
      <c r="F24" s="248"/>
      <c r="G24" s="248"/>
      <c r="H24" s="248"/>
      <c r="I24" s="248"/>
      <c r="J24" s="249"/>
    </row>
    <row r="25" spans="1:10" ht="40.5" customHeight="1" x14ac:dyDescent="0.2">
      <c r="A25" s="225">
        <v>1</v>
      </c>
      <c r="B25" s="226" t="s">
        <v>139</v>
      </c>
      <c r="C25" s="250" t="s">
        <v>140</v>
      </c>
      <c r="D25" s="225" t="s">
        <v>120</v>
      </c>
      <c r="E25" s="225">
        <v>811</v>
      </c>
      <c r="F25" s="225">
        <v>850</v>
      </c>
      <c r="G25" s="225">
        <v>976</v>
      </c>
      <c r="H25" s="223">
        <f t="shared" ref="H25" si="2">G25-F25</f>
        <v>126</v>
      </c>
      <c r="I25" s="235">
        <f t="shared" ref="I25" si="3">G25/F25</f>
        <v>1.148235294117647</v>
      </c>
      <c r="J25" s="236" t="s">
        <v>141</v>
      </c>
    </row>
    <row r="26" spans="1:10" ht="22.5" customHeight="1" x14ac:dyDescent="0.2">
      <c r="A26" s="226"/>
      <c r="B26" s="251" t="s">
        <v>142</v>
      </c>
      <c r="C26" s="252"/>
      <c r="D26" s="252"/>
      <c r="E26" s="252"/>
      <c r="F26" s="252"/>
      <c r="G26" s="252"/>
      <c r="H26" s="252"/>
      <c r="I26" s="252"/>
      <c r="J26" s="253"/>
    </row>
    <row r="27" spans="1:10" ht="27.75" customHeight="1" x14ac:dyDescent="0.2">
      <c r="A27" s="226"/>
      <c r="B27" s="254" t="s">
        <v>143</v>
      </c>
      <c r="C27" s="255"/>
      <c r="D27" s="255"/>
      <c r="E27" s="255"/>
      <c r="F27" s="255"/>
      <c r="G27" s="255"/>
      <c r="H27" s="255"/>
      <c r="I27" s="255"/>
      <c r="J27" s="256"/>
    </row>
    <row r="28" spans="1:10" ht="18.75" customHeight="1" x14ac:dyDescent="0.2">
      <c r="A28" s="226"/>
      <c r="B28" s="230" t="s">
        <v>23</v>
      </c>
      <c r="C28" s="231"/>
      <c r="D28" s="231"/>
      <c r="E28" s="231"/>
      <c r="F28" s="231"/>
      <c r="G28" s="231"/>
      <c r="H28" s="231"/>
      <c r="I28" s="231"/>
      <c r="J28" s="232"/>
    </row>
    <row r="29" spans="1:10" ht="48.75" customHeight="1" x14ac:dyDescent="0.2">
      <c r="A29" s="225">
        <v>1</v>
      </c>
      <c r="B29" s="233" t="s">
        <v>144</v>
      </c>
      <c r="C29" s="223" t="s">
        <v>27</v>
      </c>
      <c r="D29" s="223" t="s">
        <v>145</v>
      </c>
      <c r="E29" s="257">
        <v>12</v>
      </c>
      <c r="F29" s="257">
        <v>24</v>
      </c>
      <c r="G29" s="258">
        <v>52</v>
      </c>
      <c r="H29" s="223">
        <f t="shared" ref="H29" si="4">G29-F29</f>
        <v>28</v>
      </c>
      <c r="I29" s="235">
        <f t="shared" ref="I29" si="5">G29/F29</f>
        <v>2.1666666666666665</v>
      </c>
      <c r="J29" s="236" t="s">
        <v>121</v>
      </c>
    </row>
    <row r="30" spans="1:10" ht="19.5" customHeight="1" x14ac:dyDescent="0.2">
      <c r="A30" s="225"/>
      <c r="B30" s="230" t="s">
        <v>122</v>
      </c>
      <c r="C30" s="231"/>
      <c r="D30" s="231"/>
      <c r="E30" s="231"/>
      <c r="F30" s="231"/>
      <c r="G30" s="231"/>
      <c r="H30" s="231"/>
      <c r="I30" s="231"/>
      <c r="J30" s="232"/>
    </row>
    <row r="31" spans="1:10" ht="51.75" customHeight="1" x14ac:dyDescent="0.2">
      <c r="A31" s="259" t="s">
        <v>146</v>
      </c>
      <c r="B31" s="226" t="s">
        <v>147</v>
      </c>
      <c r="C31" s="225" t="s">
        <v>27</v>
      </c>
      <c r="D31" s="225" t="s">
        <v>145</v>
      </c>
      <c r="E31" s="240">
        <v>100</v>
      </c>
      <c r="F31" s="240">
        <v>100</v>
      </c>
      <c r="G31" s="240">
        <v>100</v>
      </c>
      <c r="H31" s="223">
        <f t="shared" ref="H31:H34" si="6">G31-F31</f>
        <v>0</v>
      </c>
      <c r="I31" s="235">
        <f t="shared" ref="I31:I34" si="7">G31/F31</f>
        <v>1</v>
      </c>
      <c r="J31" s="260"/>
    </row>
    <row r="32" spans="1:10" ht="48.75" customHeight="1" x14ac:dyDescent="0.2">
      <c r="A32" s="259" t="s">
        <v>148</v>
      </c>
      <c r="B32" s="226" t="s">
        <v>149</v>
      </c>
      <c r="C32" s="225" t="s">
        <v>27</v>
      </c>
      <c r="D32" s="225" t="s">
        <v>145</v>
      </c>
      <c r="E32" s="240">
        <v>100</v>
      </c>
      <c r="F32" s="240">
        <v>100</v>
      </c>
      <c r="G32" s="240">
        <v>100</v>
      </c>
      <c r="H32" s="223">
        <f t="shared" si="6"/>
        <v>0</v>
      </c>
      <c r="I32" s="235">
        <f t="shared" si="7"/>
        <v>1</v>
      </c>
      <c r="J32" s="260"/>
    </row>
    <row r="33" spans="1:10" ht="36.75" customHeight="1" x14ac:dyDescent="0.2">
      <c r="A33" s="259" t="s">
        <v>150</v>
      </c>
      <c r="B33" s="226" t="s">
        <v>151</v>
      </c>
      <c r="C33" s="225" t="s">
        <v>27</v>
      </c>
      <c r="D33" s="225" t="s">
        <v>145</v>
      </c>
      <c r="E33" s="240">
        <v>100</v>
      </c>
      <c r="F33" s="240">
        <v>100</v>
      </c>
      <c r="G33" s="240">
        <v>100</v>
      </c>
      <c r="H33" s="223">
        <f t="shared" si="6"/>
        <v>0</v>
      </c>
      <c r="I33" s="235">
        <f t="shared" si="7"/>
        <v>1</v>
      </c>
      <c r="J33" s="260"/>
    </row>
    <row r="34" spans="1:10" ht="50.25" customHeight="1" x14ac:dyDescent="0.2">
      <c r="A34" s="259" t="s">
        <v>152</v>
      </c>
      <c r="B34" s="226" t="s">
        <v>153</v>
      </c>
      <c r="C34" s="225" t="s">
        <v>27</v>
      </c>
      <c r="D34" s="225" t="s">
        <v>145</v>
      </c>
      <c r="E34" s="240">
        <v>100</v>
      </c>
      <c r="F34" s="240">
        <v>100</v>
      </c>
      <c r="G34" s="240">
        <v>100</v>
      </c>
      <c r="H34" s="223">
        <f t="shared" si="6"/>
        <v>0</v>
      </c>
      <c r="I34" s="235">
        <f t="shared" si="7"/>
        <v>1</v>
      </c>
      <c r="J34" s="260"/>
    </row>
    <row r="35" spans="1:10" ht="12.75" customHeight="1" x14ac:dyDescent="0.2">
      <c r="A35" s="209"/>
    </row>
    <row r="37" spans="1:10" ht="48" customHeight="1" x14ac:dyDescent="0.25">
      <c r="A37" s="261" t="s">
        <v>11</v>
      </c>
      <c r="B37" s="261"/>
      <c r="C37" s="262" t="s">
        <v>55</v>
      </c>
      <c r="D37" s="262"/>
      <c r="E37" s="263"/>
      <c r="F37" s="264"/>
      <c r="G37" s="265" t="s">
        <v>46</v>
      </c>
      <c r="H37" s="265"/>
      <c r="I37" s="266"/>
      <c r="J37" s="267" t="s">
        <v>102</v>
      </c>
    </row>
    <row r="38" spans="1:10" x14ac:dyDescent="0.2">
      <c r="A38" s="268"/>
      <c r="B38" s="269" t="s">
        <v>9</v>
      </c>
      <c r="C38" s="270" t="s">
        <v>36</v>
      </c>
      <c r="D38" s="270"/>
      <c r="E38" s="271" t="s">
        <v>3</v>
      </c>
      <c r="F38" s="271"/>
      <c r="G38" s="272" t="s">
        <v>37</v>
      </c>
      <c r="H38" s="272"/>
      <c r="I38" s="273" t="s">
        <v>3</v>
      </c>
      <c r="J38" s="274" t="s">
        <v>38</v>
      </c>
    </row>
    <row r="39" spans="1:10" x14ac:dyDescent="0.2">
      <c r="A39" s="275"/>
      <c r="B39" s="276"/>
      <c r="C39" s="276"/>
      <c r="D39" s="276"/>
      <c r="E39" s="271"/>
      <c r="F39" s="271"/>
      <c r="G39" s="271"/>
      <c r="H39" s="271"/>
      <c r="I39" s="277"/>
      <c r="J39" s="274"/>
    </row>
    <row r="40" spans="1:10" ht="31.5" customHeight="1" x14ac:dyDescent="0.25">
      <c r="A40" s="261" t="s">
        <v>45</v>
      </c>
      <c r="B40" s="261"/>
      <c r="C40" s="262" t="s">
        <v>47</v>
      </c>
      <c r="D40" s="262"/>
      <c r="E40" s="278"/>
      <c r="F40" s="279"/>
      <c r="G40" s="265" t="s">
        <v>56</v>
      </c>
      <c r="H40" s="265"/>
      <c r="I40" s="280"/>
      <c r="J40" s="267" t="s">
        <v>44</v>
      </c>
    </row>
    <row r="41" spans="1:10" x14ac:dyDescent="0.2">
      <c r="A41" s="270" t="s">
        <v>42</v>
      </c>
      <c r="B41" s="270"/>
      <c r="C41" s="270" t="s">
        <v>36</v>
      </c>
      <c r="D41" s="270"/>
      <c r="E41" s="271" t="s">
        <v>3</v>
      </c>
      <c r="F41" s="271"/>
      <c r="G41" s="272" t="s">
        <v>37</v>
      </c>
      <c r="H41" s="272"/>
      <c r="I41" s="273" t="s">
        <v>3</v>
      </c>
      <c r="J41" s="274" t="s">
        <v>38</v>
      </c>
    </row>
    <row r="42" spans="1:10" ht="15" x14ac:dyDescent="0.2">
      <c r="A42" s="281"/>
      <c r="B42" s="282"/>
      <c r="C42" s="283"/>
      <c r="D42" s="284"/>
      <c r="E42" s="264"/>
      <c r="F42" s="264"/>
      <c r="G42" s="264"/>
      <c r="H42" s="264"/>
      <c r="I42" s="285"/>
      <c r="J42" s="286"/>
    </row>
    <row r="43" spans="1:10" ht="15.75" x14ac:dyDescent="0.2">
      <c r="A43" s="287"/>
      <c r="B43" s="288" t="s">
        <v>43</v>
      </c>
      <c r="C43" s="289" t="s">
        <v>154</v>
      </c>
      <c r="D43" s="289"/>
      <c r="E43" s="264"/>
      <c r="F43" s="264"/>
      <c r="G43" s="264"/>
      <c r="H43" s="264"/>
      <c r="I43" s="285"/>
      <c r="J43" s="286"/>
    </row>
    <row r="44" spans="1:10" ht="15" x14ac:dyDescent="0.2">
      <c r="A44" s="287"/>
      <c r="B44" s="282"/>
      <c r="C44" s="283"/>
      <c r="D44" s="284"/>
      <c r="E44" s="264"/>
      <c r="F44" s="264"/>
      <c r="G44" s="264"/>
      <c r="H44" s="264"/>
      <c r="I44" s="285"/>
      <c r="J44" s="286"/>
    </row>
  </sheetData>
  <mergeCells count="37">
    <mergeCell ref="A43:A44"/>
    <mergeCell ref="C43:D43"/>
    <mergeCell ref="A40:B40"/>
    <mergeCell ref="C40:D40"/>
    <mergeCell ref="G40:H40"/>
    <mergeCell ref="A41:B41"/>
    <mergeCell ref="C41:D41"/>
    <mergeCell ref="G41:H41"/>
    <mergeCell ref="B28:J28"/>
    <mergeCell ref="B30:J30"/>
    <mergeCell ref="A37:B37"/>
    <mergeCell ref="C37:D37"/>
    <mergeCell ref="G37:H37"/>
    <mergeCell ref="C38:D38"/>
    <mergeCell ref="G38:H38"/>
    <mergeCell ref="B14:J14"/>
    <mergeCell ref="B15:J15"/>
    <mergeCell ref="B23:J23"/>
    <mergeCell ref="B24:J24"/>
    <mergeCell ref="B26:J26"/>
    <mergeCell ref="B27:J27"/>
    <mergeCell ref="F7:G7"/>
    <mergeCell ref="H7:I7"/>
    <mergeCell ref="J7:J8"/>
    <mergeCell ref="B10:J10"/>
    <mergeCell ref="B11:J11"/>
    <mergeCell ref="B12:J12"/>
    <mergeCell ref="I1:J1"/>
    <mergeCell ref="B2:J2"/>
    <mergeCell ref="B3:J3"/>
    <mergeCell ref="B4:J4"/>
    <mergeCell ref="B5:J5"/>
    <mergeCell ref="A7:A8"/>
    <mergeCell ref="B7:B8"/>
    <mergeCell ref="C7:C8"/>
    <mergeCell ref="D7:D8"/>
    <mergeCell ref="E7:E8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opLeftCell="A25" zoomScale="120" zoomScaleNormal="120" workbookViewId="0">
      <selection activeCell="E13" sqref="E13"/>
    </sheetView>
  </sheetViews>
  <sheetFormatPr defaultRowHeight="12.75" x14ac:dyDescent="0.2"/>
  <cols>
    <col min="1" max="1" width="7.42578125" customWidth="1"/>
    <col min="2" max="2" width="23.5703125" customWidth="1"/>
    <col min="3" max="3" width="11.7109375" customWidth="1"/>
    <col min="4" max="4" width="10" customWidth="1"/>
    <col min="5" max="6" width="11.28515625" customWidth="1"/>
    <col min="7" max="12" width="9.85546875" customWidth="1"/>
  </cols>
  <sheetData>
    <row r="1" spans="1:21" x14ac:dyDescent="0.2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206" t="s">
        <v>92</v>
      </c>
      <c r="L1" s="206"/>
      <c r="M1" s="113"/>
      <c r="N1" s="113"/>
      <c r="O1" s="113"/>
      <c r="P1" s="113"/>
      <c r="Q1" s="113"/>
      <c r="R1" s="113"/>
      <c r="S1" s="113"/>
      <c r="T1" s="113"/>
      <c r="U1" s="113"/>
    </row>
    <row r="2" spans="1:21" ht="15.75" x14ac:dyDescent="0.25">
      <c r="A2" s="113"/>
      <c r="B2" s="114" t="s">
        <v>91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21" t="s">
        <v>96</v>
      </c>
      <c r="O2" s="122"/>
      <c r="P2" s="122"/>
      <c r="Q2" s="113"/>
      <c r="R2" s="113"/>
      <c r="S2" s="113"/>
      <c r="T2" s="113"/>
      <c r="U2" s="113"/>
    </row>
    <row r="3" spans="1:21" x14ac:dyDescent="0.2">
      <c r="M3" s="113"/>
      <c r="N3" s="122" t="s">
        <v>97</v>
      </c>
      <c r="O3" s="122"/>
      <c r="P3" s="122"/>
      <c r="Q3" s="113"/>
      <c r="R3" s="113"/>
      <c r="S3" s="113"/>
      <c r="T3" s="113"/>
      <c r="U3" s="113"/>
    </row>
    <row r="4" spans="1:21" ht="20.25" customHeight="1" x14ac:dyDescent="0.2">
      <c r="A4" s="200" t="s">
        <v>1</v>
      </c>
      <c r="B4" s="200" t="s">
        <v>58</v>
      </c>
      <c r="C4" s="201" t="s">
        <v>59</v>
      </c>
      <c r="D4" s="202" t="s">
        <v>60</v>
      </c>
      <c r="E4" s="202"/>
      <c r="F4" s="202"/>
      <c r="G4" s="202"/>
      <c r="H4" s="202"/>
      <c r="I4" s="202"/>
      <c r="J4" s="202"/>
      <c r="K4" s="202"/>
      <c r="L4" s="202"/>
      <c r="M4" s="113"/>
      <c r="N4" s="122"/>
      <c r="O4" s="122"/>
      <c r="P4" s="122"/>
      <c r="Q4" s="113"/>
      <c r="R4" s="113"/>
      <c r="S4" s="113"/>
      <c r="T4" s="113"/>
      <c r="U4" s="113"/>
    </row>
    <row r="5" spans="1:21" ht="38.25" x14ac:dyDescent="0.2">
      <c r="A5" s="200"/>
      <c r="B5" s="200"/>
      <c r="C5" s="201"/>
      <c r="D5" s="99" t="s">
        <v>13</v>
      </c>
      <c r="E5" s="99" t="s">
        <v>54</v>
      </c>
      <c r="F5" s="99" t="s">
        <v>61</v>
      </c>
      <c r="G5" s="99" t="s">
        <v>62</v>
      </c>
      <c r="H5" s="99" t="s">
        <v>63</v>
      </c>
      <c r="I5" s="99" t="s">
        <v>64</v>
      </c>
      <c r="J5" s="99" t="s">
        <v>65</v>
      </c>
      <c r="K5" s="99" t="s">
        <v>66</v>
      </c>
      <c r="L5" s="99" t="s">
        <v>67</v>
      </c>
      <c r="M5" s="113"/>
      <c r="N5" s="113"/>
      <c r="O5" s="113"/>
      <c r="P5" s="113"/>
      <c r="Q5" s="113"/>
      <c r="R5" s="113"/>
      <c r="S5" s="113"/>
      <c r="T5" s="113"/>
      <c r="U5" s="113"/>
    </row>
    <row r="6" spans="1:21" ht="25.5" customHeight="1" x14ac:dyDescent="0.2">
      <c r="A6" s="199" t="s">
        <v>68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13"/>
      <c r="N6" s="113"/>
      <c r="O6" s="113"/>
      <c r="P6" s="113"/>
      <c r="Q6" s="113"/>
      <c r="R6" s="113"/>
      <c r="S6" s="113"/>
      <c r="T6" s="113"/>
      <c r="U6" s="113"/>
    </row>
    <row r="7" spans="1:21" x14ac:dyDescent="0.2">
      <c r="A7" s="199" t="s">
        <v>69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13"/>
      <c r="N7" s="113"/>
      <c r="O7" s="113"/>
      <c r="P7" s="113"/>
      <c r="Q7" s="113"/>
      <c r="R7" s="113"/>
      <c r="S7" s="113"/>
      <c r="T7" s="113"/>
      <c r="U7" s="113"/>
    </row>
    <row r="8" spans="1:21" x14ac:dyDescent="0.2">
      <c r="A8" s="199" t="s">
        <v>70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13"/>
      <c r="N8" s="113"/>
      <c r="O8" s="113"/>
      <c r="P8" s="113"/>
      <c r="Q8" s="113"/>
      <c r="R8" s="113"/>
      <c r="S8" s="113"/>
      <c r="T8" s="113"/>
      <c r="U8" s="113"/>
    </row>
    <row r="9" spans="1:21" ht="34.5" customHeight="1" x14ac:dyDescent="0.2">
      <c r="A9" s="203" t="s">
        <v>93</v>
      </c>
      <c r="B9" s="204" t="s">
        <v>25</v>
      </c>
      <c r="C9" s="200" t="s">
        <v>27</v>
      </c>
      <c r="D9" s="99" t="s">
        <v>71</v>
      </c>
      <c r="E9" s="100" t="s">
        <v>72</v>
      </c>
      <c r="F9" s="123">
        <v>39101.5</v>
      </c>
      <c r="G9" s="101">
        <v>4500</v>
      </c>
      <c r="H9" s="101">
        <v>2000</v>
      </c>
      <c r="I9" s="101">
        <v>2000</v>
      </c>
      <c r="J9" s="101">
        <v>1000</v>
      </c>
      <c r="K9" s="101">
        <v>1000</v>
      </c>
      <c r="L9" s="101">
        <v>1000</v>
      </c>
      <c r="M9" s="113"/>
      <c r="N9" s="113"/>
      <c r="O9" s="113"/>
      <c r="P9" s="113"/>
      <c r="Q9" s="113"/>
      <c r="R9" s="113"/>
      <c r="S9" s="113"/>
      <c r="T9" s="113"/>
      <c r="U9" s="113"/>
    </row>
    <row r="10" spans="1:21" ht="25.5" x14ac:dyDescent="0.2">
      <c r="A10" s="203"/>
      <c r="B10" s="204"/>
      <c r="C10" s="200"/>
      <c r="D10" s="99" t="s">
        <v>73</v>
      </c>
      <c r="E10" s="100">
        <v>960</v>
      </c>
      <c r="F10" s="124">
        <v>960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113"/>
      <c r="N10" s="113"/>
      <c r="O10" s="113"/>
      <c r="P10" s="113"/>
      <c r="Q10" s="113"/>
      <c r="R10" s="113"/>
      <c r="S10" s="113"/>
      <c r="T10" s="113"/>
      <c r="U10" s="113"/>
    </row>
    <row r="11" spans="1:21" ht="38.25" x14ac:dyDescent="0.2">
      <c r="A11" s="115" t="s">
        <v>94</v>
      </c>
      <c r="B11" s="102" t="s">
        <v>26</v>
      </c>
      <c r="C11" s="99" t="s">
        <v>27</v>
      </c>
      <c r="D11" s="99" t="s">
        <v>71</v>
      </c>
      <c r="E11" s="103">
        <v>23500</v>
      </c>
      <c r="F11" s="123">
        <v>3000</v>
      </c>
      <c r="G11" s="101">
        <v>5500</v>
      </c>
      <c r="H11" s="101">
        <v>3000</v>
      </c>
      <c r="I11" s="101">
        <v>3000</v>
      </c>
      <c r="J11" s="101">
        <v>3000</v>
      </c>
      <c r="K11" s="101">
        <v>3000</v>
      </c>
      <c r="L11" s="101">
        <v>3000</v>
      </c>
      <c r="M11" s="113"/>
      <c r="N11" s="113"/>
      <c r="O11" s="113"/>
      <c r="P11" s="113"/>
      <c r="Q11" s="113"/>
      <c r="R11" s="113"/>
      <c r="S11" s="113"/>
      <c r="T11" s="113"/>
      <c r="U11" s="113"/>
    </row>
    <row r="12" spans="1:21" ht="81" customHeight="1" x14ac:dyDescent="0.2">
      <c r="A12" s="115" t="s">
        <v>95</v>
      </c>
      <c r="B12" s="102" t="s">
        <v>74</v>
      </c>
      <c r="C12" s="99" t="s">
        <v>27</v>
      </c>
      <c r="D12" s="99" t="s">
        <v>71</v>
      </c>
      <c r="E12" s="100">
        <v>300</v>
      </c>
      <c r="F12" s="125">
        <v>0</v>
      </c>
      <c r="G12" s="104">
        <v>100</v>
      </c>
      <c r="H12" s="104">
        <v>100</v>
      </c>
      <c r="I12" s="104">
        <v>100</v>
      </c>
      <c r="J12" s="104">
        <v>0</v>
      </c>
      <c r="K12" s="104">
        <v>0</v>
      </c>
      <c r="L12" s="104">
        <v>0</v>
      </c>
      <c r="M12" s="113"/>
      <c r="N12" s="113"/>
      <c r="O12" s="113"/>
      <c r="P12" s="113"/>
      <c r="Q12" s="113"/>
      <c r="R12" s="113"/>
      <c r="S12" s="113"/>
      <c r="T12" s="113"/>
      <c r="U12" s="113"/>
    </row>
    <row r="13" spans="1:21" ht="18" customHeight="1" x14ac:dyDescent="0.2">
      <c r="A13" s="115"/>
      <c r="B13" s="100" t="s">
        <v>75</v>
      </c>
      <c r="C13" s="99"/>
      <c r="D13" s="99"/>
      <c r="E13" s="103">
        <v>75361.5</v>
      </c>
      <c r="F13" s="120">
        <v>43061.5</v>
      </c>
      <c r="G13" s="103">
        <v>10100</v>
      </c>
      <c r="H13" s="103">
        <v>5100</v>
      </c>
      <c r="I13" s="103">
        <v>5100</v>
      </c>
      <c r="J13" s="103">
        <v>4000</v>
      </c>
      <c r="K13" s="103">
        <v>4000</v>
      </c>
      <c r="L13" s="103">
        <v>4000</v>
      </c>
    </row>
    <row r="14" spans="1:21" ht="25.5" x14ac:dyDescent="0.2">
      <c r="A14" s="203"/>
      <c r="B14" s="199" t="s">
        <v>76</v>
      </c>
      <c r="C14" s="199" t="s">
        <v>27</v>
      </c>
      <c r="D14" s="99" t="s">
        <v>71</v>
      </c>
      <c r="E14" s="103">
        <v>74401.5</v>
      </c>
      <c r="F14" s="123">
        <v>42101.5</v>
      </c>
      <c r="G14" s="101">
        <v>10100</v>
      </c>
      <c r="H14" s="101">
        <v>5100</v>
      </c>
      <c r="I14" s="101">
        <v>5100</v>
      </c>
      <c r="J14" s="101">
        <v>4000</v>
      </c>
      <c r="K14" s="101">
        <v>4000</v>
      </c>
      <c r="L14" s="101">
        <v>4000</v>
      </c>
    </row>
    <row r="15" spans="1:21" ht="25.5" x14ac:dyDescent="0.2">
      <c r="A15" s="203"/>
      <c r="B15" s="199"/>
      <c r="C15" s="199"/>
      <c r="D15" s="99" t="s">
        <v>73</v>
      </c>
      <c r="E15" s="100">
        <v>960</v>
      </c>
      <c r="F15" s="124">
        <v>960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</row>
    <row r="16" spans="1:21" x14ac:dyDescent="0.2">
      <c r="A16" s="115"/>
      <c r="B16" s="100" t="s">
        <v>77</v>
      </c>
      <c r="C16" s="100"/>
      <c r="D16" s="99"/>
      <c r="E16" s="100">
        <v>75361.5</v>
      </c>
      <c r="F16" s="120">
        <v>43061.5</v>
      </c>
      <c r="G16" s="103">
        <v>10100</v>
      </c>
      <c r="H16" s="103">
        <v>5100</v>
      </c>
      <c r="I16" s="103">
        <v>5100</v>
      </c>
      <c r="J16" s="103">
        <v>4000</v>
      </c>
      <c r="K16" s="103">
        <v>4000</v>
      </c>
      <c r="L16" s="103">
        <v>4000</v>
      </c>
    </row>
    <row r="17" spans="1:12" ht="25.5" x14ac:dyDescent="0.2">
      <c r="A17" s="203"/>
      <c r="B17" s="199" t="s">
        <v>76</v>
      </c>
      <c r="C17" s="199" t="s">
        <v>27</v>
      </c>
      <c r="D17" s="99" t="s">
        <v>71</v>
      </c>
      <c r="E17" s="100" t="s">
        <v>78</v>
      </c>
      <c r="F17" s="120">
        <v>42101.5</v>
      </c>
      <c r="G17" s="103">
        <v>10100</v>
      </c>
      <c r="H17" s="103">
        <v>5100</v>
      </c>
      <c r="I17" s="103">
        <v>5100</v>
      </c>
      <c r="J17" s="103">
        <v>4000</v>
      </c>
      <c r="K17" s="103">
        <v>4000</v>
      </c>
      <c r="L17" s="103">
        <v>4000</v>
      </c>
    </row>
    <row r="18" spans="1:12" ht="25.5" x14ac:dyDescent="0.2">
      <c r="A18" s="203"/>
      <c r="B18" s="199"/>
      <c r="C18" s="199"/>
      <c r="D18" s="99" t="s">
        <v>73</v>
      </c>
      <c r="E18" s="100">
        <v>960</v>
      </c>
      <c r="F18" s="117">
        <v>960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</row>
    <row r="19" spans="1:12" x14ac:dyDescent="0.2">
      <c r="A19" s="199" t="s">
        <v>79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</row>
    <row r="20" spans="1:12" x14ac:dyDescent="0.2">
      <c r="A20" s="199" t="s">
        <v>80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</row>
    <row r="21" spans="1:12" ht="38.25" x14ac:dyDescent="0.2">
      <c r="A21" s="115" t="s">
        <v>93</v>
      </c>
      <c r="B21" s="102" t="s">
        <v>31</v>
      </c>
      <c r="C21" s="99" t="s">
        <v>27</v>
      </c>
      <c r="D21" s="99" t="s">
        <v>71</v>
      </c>
      <c r="E21" s="106">
        <v>375234.5</v>
      </c>
      <c r="F21" s="126">
        <v>56975</v>
      </c>
      <c r="G21" s="107">
        <v>52004</v>
      </c>
      <c r="H21" s="107">
        <v>50900</v>
      </c>
      <c r="I21" s="107">
        <v>50900</v>
      </c>
      <c r="J21" s="107">
        <v>54818.5</v>
      </c>
      <c r="K21" s="107">
        <v>54818.5</v>
      </c>
      <c r="L21" s="107">
        <v>54818.5</v>
      </c>
    </row>
    <row r="22" spans="1:12" ht="75" customHeight="1" x14ac:dyDescent="0.2">
      <c r="A22" s="203" t="s">
        <v>94</v>
      </c>
      <c r="B22" s="204" t="s">
        <v>81</v>
      </c>
      <c r="C22" s="99" t="s">
        <v>27</v>
      </c>
      <c r="D22" s="99" t="s">
        <v>73</v>
      </c>
      <c r="E22" s="108">
        <v>125</v>
      </c>
      <c r="F22" s="125">
        <v>125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</row>
    <row r="23" spans="1:12" ht="25.5" x14ac:dyDescent="0.2">
      <c r="A23" s="203"/>
      <c r="B23" s="204"/>
      <c r="C23" s="99" t="s">
        <v>82</v>
      </c>
      <c r="D23" s="99" t="s">
        <v>73</v>
      </c>
      <c r="E23" s="108">
        <v>65</v>
      </c>
      <c r="F23" s="125">
        <v>65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</row>
    <row r="24" spans="1:12" ht="19.5" customHeight="1" x14ac:dyDescent="0.2">
      <c r="A24" s="116"/>
      <c r="B24" s="100" t="s">
        <v>75</v>
      </c>
      <c r="C24" s="109"/>
      <c r="D24" s="99"/>
      <c r="E24" s="120">
        <v>375424.5</v>
      </c>
      <c r="F24" s="118">
        <v>57165</v>
      </c>
      <c r="G24" s="118">
        <v>52004</v>
      </c>
      <c r="H24" s="118">
        <v>50900</v>
      </c>
      <c r="I24" s="118">
        <v>50900</v>
      </c>
      <c r="J24" s="118">
        <v>54818.5</v>
      </c>
      <c r="K24" s="118">
        <v>54818.5</v>
      </c>
      <c r="L24" s="118">
        <v>54818.5</v>
      </c>
    </row>
    <row r="25" spans="1:12" ht="25.5" x14ac:dyDescent="0.2">
      <c r="A25" s="203"/>
      <c r="B25" s="199" t="s">
        <v>76</v>
      </c>
      <c r="C25" s="199" t="s">
        <v>27</v>
      </c>
      <c r="D25" s="99" t="s">
        <v>71</v>
      </c>
      <c r="E25" s="103">
        <v>375234.5</v>
      </c>
      <c r="F25" s="120">
        <v>56975</v>
      </c>
      <c r="G25" s="103">
        <v>52004</v>
      </c>
      <c r="H25" s="103">
        <v>50900</v>
      </c>
      <c r="I25" s="103">
        <v>50900</v>
      </c>
      <c r="J25" s="103">
        <v>54818.5</v>
      </c>
      <c r="K25" s="103">
        <v>54818.5</v>
      </c>
      <c r="L25" s="103">
        <v>54818.5</v>
      </c>
    </row>
    <row r="26" spans="1:12" ht="25.5" x14ac:dyDescent="0.2">
      <c r="A26" s="203"/>
      <c r="B26" s="199"/>
      <c r="C26" s="199"/>
      <c r="D26" s="99" t="s">
        <v>73</v>
      </c>
      <c r="E26" s="100">
        <v>190</v>
      </c>
      <c r="F26" s="117">
        <v>125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</row>
    <row r="27" spans="1:12" ht="25.5" x14ac:dyDescent="0.2">
      <c r="A27" s="203"/>
      <c r="B27" s="199"/>
      <c r="C27" s="100" t="s">
        <v>82</v>
      </c>
      <c r="D27" s="99" t="s">
        <v>73</v>
      </c>
      <c r="E27" s="108">
        <v>65</v>
      </c>
      <c r="F27" s="125">
        <v>65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</row>
    <row r="28" spans="1:12" x14ac:dyDescent="0.2">
      <c r="A28" s="115"/>
      <c r="B28" s="100" t="s">
        <v>83</v>
      </c>
      <c r="C28" s="100"/>
      <c r="D28" s="99"/>
      <c r="E28" s="103">
        <v>375489.5</v>
      </c>
      <c r="F28" s="120">
        <v>57165</v>
      </c>
      <c r="G28" s="103">
        <v>52004</v>
      </c>
      <c r="H28" s="103">
        <v>50900</v>
      </c>
      <c r="I28" s="103">
        <v>50900</v>
      </c>
      <c r="J28" s="103">
        <v>54818.5</v>
      </c>
      <c r="K28" s="103">
        <v>54818.5</v>
      </c>
      <c r="L28" s="103">
        <v>54818.5</v>
      </c>
    </row>
    <row r="29" spans="1:12" ht="25.5" x14ac:dyDescent="0.2">
      <c r="A29" s="203"/>
      <c r="B29" s="199" t="s">
        <v>76</v>
      </c>
      <c r="C29" s="199" t="s">
        <v>27</v>
      </c>
      <c r="D29" s="99" t="s">
        <v>71</v>
      </c>
      <c r="E29" s="103">
        <v>375234.5</v>
      </c>
      <c r="F29" s="118">
        <v>56975</v>
      </c>
      <c r="G29" s="106">
        <v>52004</v>
      </c>
      <c r="H29" s="106">
        <v>50900</v>
      </c>
      <c r="I29" s="106">
        <v>50900</v>
      </c>
      <c r="J29" s="106">
        <v>54818.5</v>
      </c>
      <c r="K29" s="106">
        <v>54818.5</v>
      </c>
      <c r="L29" s="106">
        <v>54818.5</v>
      </c>
    </row>
    <row r="30" spans="1:12" ht="25.5" x14ac:dyDescent="0.2">
      <c r="A30" s="203"/>
      <c r="B30" s="199"/>
      <c r="C30" s="199"/>
      <c r="D30" s="99" t="s">
        <v>73</v>
      </c>
      <c r="E30" s="108">
        <v>190</v>
      </c>
      <c r="F30" s="119">
        <v>125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</row>
    <row r="31" spans="1:12" ht="25.5" x14ac:dyDescent="0.2">
      <c r="A31" s="203"/>
      <c r="B31" s="199"/>
      <c r="C31" s="100" t="s">
        <v>82</v>
      </c>
      <c r="D31" s="99" t="s">
        <v>73</v>
      </c>
      <c r="E31" s="108">
        <v>65</v>
      </c>
      <c r="F31" s="125">
        <v>65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</row>
    <row r="32" spans="1:12" x14ac:dyDescent="0.2">
      <c r="A32" s="199" t="s">
        <v>84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</row>
    <row r="33" spans="1:12" x14ac:dyDescent="0.2">
      <c r="A33" s="208" t="s">
        <v>85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</row>
    <row r="34" spans="1:12" ht="25.5" x14ac:dyDescent="0.2">
      <c r="A34" s="201">
        <v>1</v>
      </c>
      <c r="B34" s="204" t="s">
        <v>86</v>
      </c>
      <c r="C34" s="99" t="s">
        <v>27</v>
      </c>
      <c r="D34" s="99" t="s">
        <v>71</v>
      </c>
      <c r="E34" s="106">
        <v>21657.5</v>
      </c>
      <c r="F34" s="126">
        <v>3170</v>
      </c>
      <c r="G34" s="107">
        <v>2834</v>
      </c>
      <c r="H34" s="107">
        <v>2834</v>
      </c>
      <c r="I34" s="107">
        <v>2834</v>
      </c>
      <c r="J34" s="107">
        <v>3328.5</v>
      </c>
      <c r="K34" s="107">
        <v>3328.5</v>
      </c>
      <c r="L34" s="107">
        <v>3328.5</v>
      </c>
    </row>
    <row r="35" spans="1:12" ht="25.5" x14ac:dyDescent="0.2">
      <c r="A35" s="201"/>
      <c r="B35" s="204"/>
      <c r="C35" s="99" t="s">
        <v>27</v>
      </c>
      <c r="D35" s="99" t="s">
        <v>73</v>
      </c>
      <c r="E35" s="106">
        <v>1494.5</v>
      </c>
      <c r="F35" s="125">
        <v>377</v>
      </c>
      <c r="G35" s="104">
        <v>372.5</v>
      </c>
      <c r="H35" s="104">
        <v>372.5</v>
      </c>
      <c r="I35" s="104">
        <v>372.5</v>
      </c>
      <c r="J35" s="104">
        <v>0</v>
      </c>
      <c r="K35" s="104">
        <v>0</v>
      </c>
      <c r="L35" s="104">
        <v>0</v>
      </c>
    </row>
    <row r="36" spans="1:12" ht="25.5" x14ac:dyDescent="0.2">
      <c r="A36" s="201"/>
      <c r="B36" s="204"/>
      <c r="C36" s="99" t="s">
        <v>82</v>
      </c>
      <c r="D36" s="99" t="s">
        <v>73</v>
      </c>
      <c r="E36" s="108">
        <v>129</v>
      </c>
      <c r="F36" s="125">
        <v>33</v>
      </c>
      <c r="G36" s="104">
        <v>32</v>
      </c>
      <c r="H36" s="104">
        <v>32</v>
      </c>
      <c r="I36" s="104">
        <v>32</v>
      </c>
      <c r="J36" s="104">
        <v>0</v>
      </c>
      <c r="K36" s="104">
        <v>0</v>
      </c>
      <c r="L36" s="104">
        <v>0</v>
      </c>
    </row>
    <row r="37" spans="1:12" ht="25.5" x14ac:dyDescent="0.2">
      <c r="A37" s="105"/>
      <c r="B37" s="110" t="s">
        <v>87</v>
      </c>
      <c r="C37" s="99"/>
      <c r="D37" s="99"/>
      <c r="E37" s="118">
        <v>23281</v>
      </c>
      <c r="F37" s="118">
        <v>3580</v>
      </c>
      <c r="G37" s="118">
        <v>3238.5</v>
      </c>
      <c r="H37" s="118">
        <v>3238.5</v>
      </c>
      <c r="I37" s="118">
        <v>3238.5</v>
      </c>
      <c r="J37" s="118">
        <v>3328.5</v>
      </c>
      <c r="K37" s="118">
        <v>3328.5</v>
      </c>
      <c r="L37" s="118">
        <v>3328.5</v>
      </c>
    </row>
    <row r="38" spans="1:12" ht="25.5" x14ac:dyDescent="0.2">
      <c r="A38" s="201"/>
      <c r="B38" s="199" t="s">
        <v>76</v>
      </c>
      <c r="C38" s="199" t="s">
        <v>27</v>
      </c>
      <c r="D38" s="100" t="s">
        <v>71</v>
      </c>
      <c r="E38" s="103">
        <v>21657.5</v>
      </c>
      <c r="F38" s="126">
        <v>3170</v>
      </c>
      <c r="G38" s="107">
        <v>2834</v>
      </c>
      <c r="H38" s="107">
        <v>2834</v>
      </c>
      <c r="I38" s="107">
        <v>2834</v>
      </c>
      <c r="J38" s="107">
        <v>3328.5</v>
      </c>
      <c r="K38" s="107">
        <v>3328.5</v>
      </c>
      <c r="L38" s="107">
        <v>3328.5</v>
      </c>
    </row>
    <row r="39" spans="1:12" ht="25.5" x14ac:dyDescent="0.2">
      <c r="A39" s="201"/>
      <c r="B39" s="199"/>
      <c r="C39" s="199"/>
      <c r="D39" s="100" t="s">
        <v>73</v>
      </c>
      <c r="E39" s="106">
        <v>1494.5</v>
      </c>
      <c r="F39" s="125">
        <v>377</v>
      </c>
      <c r="G39" s="104">
        <v>372.5</v>
      </c>
      <c r="H39" s="104">
        <v>372.5</v>
      </c>
      <c r="I39" s="104">
        <v>372.5</v>
      </c>
      <c r="J39" s="104">
        <v>0</v>
      </c>
      <c r="K39" s="104">
        <v>0</v>
      </c>
      <c r="L39" s="104">
        <v>0</v>
      </c>
    </row>
    <row r="40" spans="1:12" ht="25.5" x14ac:dyDescent="0.2">
      <c r="A40" s="201"/>
      <c r="B40" s="199"/>
      <c r="C40" s="100" t="s">
        <v>82</v>
      </c>
      <c r="D40" s="100" t="s">
        <v>73</v>
      </c>
      <c r="E40" s="100">
        <v>129</v>
      </c>
      <c r="F40" s="125">
        <v>33</v>
      </c>
      <c r="G40" s="104">
        <v>32</v>
      </c>
      <c r="H40" s="104">
        <v>32</v>
      </c>
      <c r="I40" s="104">
        <v>32</v>
      </c>
      <c r="J40" s="104">
        <v>0</v>
      </c>
      <c r="K40" s="104">
        <v>0</v>
      </c>
      <c r="L40" s="104">
        <v>0</v>
      </c>
    </row>
    <row r="41" spans="1:12" ht="25.5" x14ac:dyDescent="0.2">
      <c r="A41" s="200"/>
      <c r="B41" s="199" t="s">
        <v>88</v>
      </c>
      <c r="C41" s="207" t="s">
        <v>51</v>
      </c>
      <c r="D41" s="99" t="s">
        <v>71</v>
      </c>
      <c r="E41" s="106">
        <v>471293.5</v>
      </c>
      <c r="F41" s="118">
        <v>102246.5</v>
      </c>
      <c r="G41" s="106">
        <v>64938</v>
      </c>
      <c r="H41" s="106">
        <v>58834</v>
      </c>
      <c r="I41" s="106">
        <v>58834</v>
      </c>
      <c r="J41" s="106">
        <v>62147</v>
      </c>
      <c r="K41" s="106">
        <v>62147</v>
      </c>
      <c r="L41" s="106">
        <v>62147</v>
      </c>
    </row>
    <row r="42" spans="1:12" ht="25.5" x14ac:dyDescent="0.2">
      <c r="A42" s="200"/>
      <c r="B42" s="199"/>
      <c r="C42" s="207"/>
      <c r="D42" s="99" t="s">
        <v>73</v>
      </c>
      <c r="E42" s="106">
        <v>2773.5</v>
      </c>
      <c r="F42" s="118">
        <v>1560</v>
      </c>
      <c r="G42" s="108">
        <v>404.5</v>
      </c>
      <c r="H42" s="108">
        <v>404.5</v>
      </c>
      <c r="I42" s="108">
        <v>404.5</v>
      </c>
      <c r="J42" s="108">
        <v>0</v>
      </c>
      <c r="K42" s="108">
        <v>0</v>
      </c>
      <c r="L42" s="108">
        <v>0</v>
      </c>
    </row>
    <row r="43" spans="1:12" ht="22.5" customHeight="1" x14ac:dyDescent="0.2">
      <c r="A43" s="200"/>
      <c r="B43" s="199"/>
      <c r="C43" s="207"/>
      <c r="D43" s="117" t="s">
        <v>54</v>
      </c>
      <c r="E43" s="119">
        <v>474067</v>
      </c>
      <c r="F43" s="119">
        <v>103806.5</v>
      </c>
      <c r="G43" s="118">
        <v>65342.5</v>
      </c>
      <c r="H43" s="118">
        <v>59238.5</v>
      </c>
      <c r="I43" s="118">
        <v>59238.5</v>
      </c>
      <c r="J43" s="118">
        <v>62147</v>
      </c>
      <c r="K43" s="118">
        <v>62147</v>
      </c>
      <c r="L43" s="118">
        <v>62147</v>
      </c>
    </row>
    <row r="44" spans="1:12" x14ac:dyDescent="0.2">
      <c r="A44" s="102"/>
      <c r="B44" s="111" t="s">
        <v>76</v>
      </c>
      <c r="C44" s="111"/>
      <c r="D44" s="112"/>
      <c r="E44" s="108"/>
      <c r="F44" s="119"/>
      <c r="G44" s="108"/>
      <c r="H44" s="108"/>
      <c r="I44" s="108"/>
      <c r="J44" s="108"/>
      <c r="K44" s="108"/>
      <c r="L44" s="108"/>
    </row>
    <row r="45" spans="1:12" ht="25.5" x14ac:dyDescent="0.2">
      <c r="A45" s="200"/>
      <c r="B45" s="199" t="s">
        <v>89</v>
      </c>
      <c r="C45" s="199" t="s">
        <v>51</v>
      </c>
      <c r="D45" s="99" t="s">
        <v>71</v>
      </c>
      <c r="E45" s="106">
        <v>471293.5</v>
      </c>
      <c r="F45" s="126">
        <v>102246.5</v>
      </c>
      <c r="G45" s="107">
        <v>64938</v>
      </c>
      <c r="H45" s="107">
        <v>58834</v>
      </c>
      <c r="I45" s="107">
        <v>58834</v>
      </c>
      <c r="J45" s="107">
        <v>62147</v>
      </c>
      <c r="K45" s="107">
        <v>62147</v>
      </c>
      <c r="L45" s="107">
        <v>62147</v>
      </c>
    </row>
    <row r="46" spans="1:12" ht="25.5" x14ac:dyDescent="0.2">
      <c r="A46" s="200"/>
      <c r="B46" s="199"/>
      <c r="C46" s="199"/>
      <c r="D46" s="99" t="s">
        <v>73</v>
      </c>
      <c r="E46" s="106">
        <v>2579.5</v>
      </c>
      <c r="F46" s="126">
        <v>1462</v>
      </c>
      <c r="G46" s="104">
        <v>372.5</v>
      </c>
      <c r="H46" s="104">
        <v>372.5</v>
      </c>
      <c r="I46" s="104">
        <v>372.5</v>
      </c>
      <c r="J46" s="104">
        <v>0</v>
      </c>
      <c r="K46" s="104">
        <v>0</v>
      </c>
      <c r="L46" s="104">
        <v>0</v>
      </c>
    </row>
    <row r="47" spans="1:12" ht="27.75" customHeight="1" x14ac:dyDescent="0.2">
      <c r="A47" s="200"/>
      <c r="B47" s="199"/>
      <c r="C47" s="199"/>
      <c r="D47" s="117" t="s">
        <v>54</v>
      </c>
      <c r="E47" s="118">
        <v>473873</v>
      </c>
      <c r="F47" s="118">
        <v>103708.5</v>
      </c>
      <c r="G47" s="118">
        <v>65310.5</v>
      </c>
      <c r="H47" s="118">
        <v>59206.5</v>
      </c>
      <c r="I47" s="118">
        <v>59206.5</v>
      </c>
      <c r="J47" s="118">
        <v>62147</v>
      </c>
      <c r="K47" s="118">
        <v>62147</v>
      </c>
      <c r="L47" s="118">
        <v>62147</v>
      </c>
    </row>
    <row r="48" spans="1:12" ht="32.25" customHeight="1" x14ac:dyDescent="0.2">
      <c r="A48" s="200"/>
      <c r="B48" s="205" t="s">
        <v>90</v>
      </c>
      <c r="C48" s="199" t="s">
        <v>51</v>
      </c>
      <c r="D48" s="99" t="s">
        <v>73</v>
      </c>
      <c r="E48" s="108">
        <v>194</v>
      </c>
      <c r="F48" s="125">
        <v>98</v>
      </c>
      <c r="G48" s="104">
        <v>32</v>
      </c>
      <c r="H48" s="104">
        <v>32</v>
      </c>
      <c r="I48" s="104">
        <v>32</v>
      </c>
      <c r="J48" s="104">
        <v>0</v>
      </c>
      <c r="K48" s="104">
        <v>0</v>
      </c>
      <c r="L48" s="104">
        <v>0</v>
      </c>
    </row>
    <row r="49" spans="1:12" ht="22.5" customHeight="1" x14ac:dyDescent="0.2">
      <c r="A49" s="200"/>
      <c r="B49" s="205"/>
      <c r="C49" s="199"/>
      <c r="D49" s="117" t="s">
        <v>54</v>
      </c>
      <c r="E49" s="119">
        <v>194</v>
      </c>
      <c r="F49" s="119">
        <v>98</v>
      </c>
      <c r="G49" s="119">
        <v>32</v>
      </c>
      <c r="H49" s="119">
        <v>32</v>
      </c>
      <c r="I49" s="119">
        <v>32</v>
      </c>
      <c r="J49" s="119">
        <v>0</v>
      </c>
      <c r="K49" s="119">
        <v>0</v>
      </c>
      <c r="L49" s="119">
        <v>0</v>
      </c>
    </row>
  </sheetData>
  <mergeCells count="43">
    <mergeCell ref="A48:A49"/>
    <mergeCell ref="B48:B49"/>
    <mergeCell ref="C48:C49"/>
    <mergeCell ref="K1:L1"/>
    <mergeCell ref="A41:A43"/>
    <mergeCell ref="B41:B43"/>
    <mergeCell ref="C41:C43"/>
    <mergeCell ref="A45:A47"/>
    <mergeCell ref="B45:B47"/>
    <mergeCell ref="C45:C47"/>
    <mergeCell ref="A32:L32"/>
    <mergeCell ref="A33:L33"/>
    <mergeCell ref="A34:A36"/>
    <mergeCell ref="B34:B36"/>
    <mergeCell ref="A38:A40"/>
    <mergeCell ref="B38:B40"/>
    <mergeCell ref="C38:C39"/>
    <mergeCell ref="A25:A27"/>
    <mergeCell ref="B25:B27"/>
    <mergeCell ref="C25:C26"/>
    <mergeCell ref="A29:A31"/>
    <mergeCell ref="B29:B31"/>
    <mergeCell ref="C29:C30"/>
    <mergeCell ref="A22:A23"/>
    <mergeCell ref="B22:B23"/>
    <mergeCell ref="A8:L8"/>
    <mergeCell ref="A9:A10"/>
    <mergeCell ref="B9:B10"/>
    <mergeCell ref="C9:C10"/>
    <mergeCell ref="A14:A15"/>
    <mergeCell ref="B14:B15"/>
    <mergeCell ref="C14:C15"/>
    <mergeCell ref="A17:A18"/>
    <mergeCell ref="B17:B18"/>
    <mergeCell ref="C17:C18"/>
    <mergeCell ref="A19:L19"/>
    <mergeCell ref="A20:L20"/>
    <mergeCell ref="A7:L7"/>
    <mergeCell ref="A4:A5"/>
    <mergeCell ref="B4:B5"/>
    <mergeCell ref="C4:C5"/>
    <mergeCell ref="D4:L4"/>
    <mergeCell ref="A6:L6"/>
  </mergeCells>
  <printOptions horizontalCentered="1"/>
  <pageMargins left="0.11811023622047245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отчет за 4 кв. 2014 </vt:lpstr>
      <vt:lpstr>отчет за 2014 год</vt:lpstr>
      <vt:lpstr>Лист1</vt:lpstr>
      <vt:lpstr>Лист1!Заголовки_для_печати</vt:lpstr>
      <vt:lpstr>'отчет за 2014 год'!Заголовки_для_печати</vt:lpstr>
      <vt:lpstr>'отчет за 4 кв. 2014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2015-01-06T06:47:05Z</cp:lastPrinted>
  <dcterms:created xsi:type="dcterms:W3CDTF">2014-04-07T02:44:58Z</dcterms:created>
  <dcterms:modified xsi:type="dcterms:W3CDTF">2015-01-21T03:55:56Z</dcterms:modified>
</cp:coreProperties>
</file>