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 activeTab="2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17" i="1"/>
  <c r="I14"/>
  <c r="I16"/>
  <c r="C13"/>
  <c r="H22" i="4"/>
  <c r="J25"/>
  <c r="H25"/>
  <c r="H24"/>
  <c r="J24" s="1"/>
  <c r="H23"/>
  <c r="J23" s="1"/>
  <c r="H27" i="5"/>
  <c r="J27"/>
  <c r="H28"/>
  <c r="J28"/>
  <c r="H29"/>
  <c r="J29"/>
  <c r="H30"/>
  <c r="J30"/>
  <c r="H16" i="1" l="1"/>
  <c r="G16"/>
  <c r="G14"/>
  <c r="G15"/>
  <c r="D17" l="1"/>
  <c r="F17"/>
  <c r="G17"/>
  <c r="H17"/>
  <c r="C15"/>
  <c r="C14"/>
  <c r="C17" l="1"/>
  <c r="C16"/>
  <c r="F16"/>
  <c r="D16"/>
  <c r="H14"/>
  <c r="F14"/>
  <c r="E14"/>
  <c r="D14"/>
  <c r="E15"/>
  <c r="E17" s="1"/>
  <c r="E16" l="1"/>
</calcChain>
</file>

<file path=xl/sharedStrings.xml><?xml version="1.0" encoding="utf-8"?>
<sst xmlns="http://schemas.openxmlformats.org/spreadsheetml/2006/main" count="132" uniqueCount="80">
  <si>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</si>
  <si>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</si>
  <si>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</si>
  <si>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</si>
  <si>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</si>
  <si>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</si>
  <si>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</si>
  <si>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</si>
  <si>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</si>
  <si>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</si>
  <si>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</si>
  <si>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</si>
  <si>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</si>
  <si>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</si>
  <si>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</si>
  <si>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</si>
  <si>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</si>
  <si>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</si>
  <si>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</si>
  <si>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</si>
  <si>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</si>
  <si>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</si>
  <si>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</si>
  <si>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</si>
  <si>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</si>
  <si>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</si>
  <si>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</si>
  <si>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</si>
  <si>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</si>
  <si>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</si>
  <si>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за январь 2016 года</t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</si>
  <si>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</si>
  <si>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</si>
  <si>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</si>
  <si>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</si>
  <si>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</si>
  <si>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</si>
  <si>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</si>
  <si>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</si>
  <si>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</si>
  <si>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</si>
  <si>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</si>
  <si>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</si>
  <si>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</si>
  <si>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</si>
  <si>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</si>
  <si>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</si>
  <si>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</si>
  <si>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</si>
  <si>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</si>
  <si>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</si>
  <si>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на единицу (1671 услуг):</t>
  </si>
  <si>
    <t>на единицу (673 услуг):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</si>
  <si>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</si>
  <si>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</si>
  <si>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</si>
  <si>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</si>
  <si>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</si>
  <si>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Начальник отдела информирования, приема и выдачи документов Черная Т.А.</t>
  </si>
  <si>
    <t>Исполнение за январь от общего доведенного задания на год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</si>
  <si>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</si>
  <si>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</si>
  <si>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</si>
  <si>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</si>
  <si>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</si>
  <si>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</si>
  <si>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</si>
  <si>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</si>
  <si>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</si>
  <si>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</si>
  <si>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</si>
  <si>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</si>
  <si>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</si>
  <si>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>0,00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</si>
  <si>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</si>
  <si>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</si>
  <si>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388 200,00</t>
  </si>
  <si>
    <t>383 194,37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</si>
  <si>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</si>
  <si>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0,00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</si>
</sst>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164" fontId="14" fillId="0" borderId="5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49" fontId="19" fillId="0" borderId="0" xfId="0" applyNumberFormat="1" applyFont="1"/>
    <xf numFmtId="49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left" vertical="center"/>
    </xf>
    <xf numFmtId="49" fontId="18" fillId="0" borderId="0" xfId="0" applyNumberFormat="1" applyFont="1"/>
    <xf numFmtId="3" fontId="4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opLeftCell="A19" zoomScaleNormal="100" workbookViewId="0">
      <selection activeCell="R28" sqref="R28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84" t="s">
        <v>12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9.75" customHeight="1">
      <c r="A4" s="11"/>
    </row>
    <row r="5" spans="1:11" ht="30.75" customHeight="1">
      <c r="A5" s="85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49.5" customHeight="1">
      <c r="A6" s="80" t="s">
        <v>66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>
      <c r="A7" s="73" t="s">
        <v>65</v>
      </c>
      <c r="B7" s="73"/>
      <c r="C7" s="73"/>
      <c r="D7" s="73"/>
      <c r="E7" s="73"/>
      <c r="F7" s="73"/>
      <c r="G7" s="73"/>
      <c r="H7" s="73"/>
      <c r="I7" s="73"/>
      <c r="J7" s="73"/>
    </row>
    <row r="8" spans="1:11" ht="15.75">
      <c r="A8" s="73" t="s">
        <v>64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5.75">
      <c r="A9" s="12"/>
      <c r="F9" s="24" t="s">
        <v>45</v>
      </c>
    </row>
    <row r="10" spans="1:11" s="22" customFormat="1" ht="29.25" customHeight="1">
      <c r="A10" s="79" t="s">
        <v>63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5.75">
      <c r="A11" s="35" t="s">
        <v>62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1" ht="40.5" customHeight="1">
      <c r="A12" s="80" t="s">
        <v>61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15.75">
      <c r="A13" s="81" t="s">
        <v>14</v>
      </c>
      <c r="B13" s="81"/>
      <c r="C13" s="81"/>
      <c r="D13" s="81"/>
      <c r="E13" s="81"/>
      <c r="F13" s="81"/>
      <c r="G13" s="81"/>
      <c r="H13" s="81"/>
      <c r="I13" s="81"/>
    </row>
    <row r="14" spans="1:11" ht="15.75">
      <c r="A14" s="81" t="s">
        <v>15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16.5" thickBot="1">
      <c r="A15" s="11"/>
    </row>
    <row r="16" spans="1:11" ht="29.25" customHeight="1" thickBot="1">
      <c r="A16" s="65" t="s">
        <v>16</v>
      </c>
      <c r="B16" s="65" t="s">
        <v>17</v>
      </c>
      <c r="C16" s="74" t="s">
        <v>18</v>
      </c>
      <c r="D16" s="75"/>
      <c r="E16" s="71" t="s">
        <v>19</v>
      </c>
      <c r="F16" s="76"/>
      <c r="G16" s="76"/>
      <c r="H16" s="76"/>
      <c r="I16" s="76"/>
      <c r="J16" s="76"/>
      <c r="K16" s="72"/>
    </row>
    <row r="17" spans="1:12" ht="48" thickBot="1">
      <c r="A17" s="67"/>
      <c r="B17" s="67"/>
      <c r="C17" s="3" t="s">
        <v>20</v>
      </c>
      <c r="D17" s="13" t="s">
        <v>21</v>
      </c>
      <c r="E17" s="71" t="s">
        <v>22</v>
      </c>
      <c r="F17" s="72"/>
      <c r="G17" s="71" t="s">
        <v>23</v>
      </c>
      <c r="H17" s="72"/>
      <c r="I17" s="5" t="s">
        <v>24</v>
      </c>
      <c r="J17" s="5" t="s">
        <v>25</v>
      </c>
      <c r="K17" s="5" t="s">
        <v>26</v>
      </c>
    </row>
    <row r="18" spans="1:12" ht="15.75" thickBot="1">
      <c r="A18" s="39">
        <v>1</v>
      </c>
      <c r="B18" s="3">
        <v>2</v>
      </c>
      <c r="C18" s="3">
        <v>3</v>
      </c>
      <c r="D18" s="3">
        <v>4</v>
      </c>
      <c r="E18" s="82">
        <v>5</v>
      </c>
      <c r="F18" s="83"/>
      <c r="G18" s="82">
        <v>6</v>
      </c>
      <c r="H18" s="83"/>
      <c r="I18" s="3">
        <v>7</v>
      </c>
      <c r="J18" s="3">
        <v>8</v>
      </c>
      <c r="K18" s="3">
        <v>9</v>
      </c>
    </row>
    <row r="19" spans="1:12" ht="27" thickBot="1">
      <c r="A19" s="36">
        <v>1</v>
      </c>
      <c r="B19" s="21" t="s">
        <v>31</v>
      </c>
      <c r="C19" s="19" t="s">
        <v>33</v>
      </c>
      <c r="D19" s="19" t="s">
        <v>34</v>
      </c>
      <c r="E19" s="71" t="s">
        <v>37</v>
      </c>
      <c r="F19" s="72"/>
      <c r="G19" s="77">
        <v>2.5</v>
      </c>
      <c r="H19" s="78"/>
      <c r="I19" s="29">
        <v>0</v>
      </c>
      <c r="J19" s="50">
        <v>0</v>
      </c>
      <c r="K19" s="19"/>
    </row>
    <row r="20" spans="1:12" ht="39" thickBot="1">
      <c r="A20" s="36">
        <v>2</v>
      </c>
      <c r="B20" s="20" t="s">
        <v>32</v>
      </c>
      <c r="C20" s="37" t="s">
        <v>35</v>
      </c>
      <c r="D20" s="37" t="s">
        <v>36</v>
      </c>
      <c r="E20" s="71" t="s">
        <v>38</v>
      </c>
      <c r="F20" s="72"/>
      <c r="G20" s="71">
        <v>100</v>
      </c>
      <c r="H20" s="72"/>
      <c r="I20" s="30">
        <v>0</v>
      </c>
      <c r="J20" s="49">
        <v>0</v>
      </c>
      <c r="K20" s="37"/>
    </row>
    <row r="21" spans="1:12" ht="15.75">
      <c r="A21" s="2"/>
    </row>
    <row r="22" spans="1:12" ht="15.75">
      <c r="A22" s="73" t="s">
        <v>27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35"/>
    </row>
    <row r="23" spans="1:12" ht="16.5" thickBot="1">
      <c r="A23" s="38"/>
    </row>
    <row r="24" spans="1:12" ht="32.25" customHeight="1" thickBot="1">
      <c r="A24" s="65" t="s">
        <v>16</v>
      </c>
      <c r="B24" s="65" t="s">
        <v>28</v>
      </c>
      <c r="C24" s="74" t="s">
        <v>18</v>
      </c>
      <c r="D24" s="75"/>
      <c r="E24" s="71" t="s">
        <v>19</v>
      </c>
      <c r="F24" s="76"/>
      <c r="G24" s="76"/>
      <c r="H24" s="76"/>
      <c r="I24" s="76"/>
      <c r="J24" s="76"/>
      <c r="K24" s="72"/>
    </row>
    <row r="25" spans="1:12" ht="48" thickBot="1">
      <c r="A25" s="67"/>
      <c r="B25" s="67"/>
      <c r="C25" s="3" t="s">
        <v>20</v>
      </c>
      <c r="D25" s="13" t="s">
        <v>21</v>
      </c>
      <c r="E25" s="71" t="s">
        <v>22</v>
      </c>
      <c r="F25" s="72"/>
      <c r="G25" s="5" t="s">
        <v>23</v>
      </c>
      <c r="H25" s="5" t="s">
        <v>60</v>
      </c>
      <c r="I25" s="5" t="s">
        <v>24</v>
      </c>
      <c r="J25" s="5" t="s">
        <v>25</v>
      </c>
      <c r="K25" s="5" t="s">
        <v>26</v>
      </c>
    </row>
    <row r="26" spans="1:12" ht="15.75" thickBot="1">
      <c r="A26" s="39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65">
        <v>1</v>
      </c>
      <c r="B27" s="65" t="s">
        <v>39</v>
      </c>
      <c r="C27" s="65" t="s">
        <v>40</v>
      </c>
      <c r="D27" s="65">
        <v>4</v>
      </c>
      <c r="E27" s="5">
        <v>1912</v>
      </c>
      <c r="F27" s="3" t="s">
        <v>41</v>
      </c>
      <c r="G27" s="5">
        <v>368</v>
      </c>
      <c r="H27" s="48">
        <f>G27/E27*100</f>
        <v>19.246861924686193</v>
      </c>
      <c r="I27" s="31">
        <v>0.05</v>
      </c>
      <c r="J27" s="48">
        <f>100-H27</f>
        <v>80.753138075313814</v>
      </c>
      <c r="K27" s="68" t="s">
        <v>59</v>
      </c>
    </row>
    <row r="28" spans="1:12" ht="26.25" thickBot="1">
      <c r="A28" s="66"/>
      <c r="B28" s="66"/>
      <c r="C28" s="66"/>
      <c r="D28" s="66"/>
      <c r="E28" s="5">
        <v>1952</v>
      </c>
      <c r="F28" s="3" t="s">
        <v>42</v>
      </c>
      <c r="G28" s="5">
        <v>247</v>
      </c>
      <c r="H28" s="48">
        <f>G28/E28*100</f>
        <v>12.653688524590164</v>
      </c>
      <c r="I28" s="31">
        <v>0.05</v>
      </c>
      <c r="J28" s="48">
        <f>100-H28</f>
        <v>87.346311475409834</v>
      </c>
      <c r="K28" s="69"/>
    </row>
    <row r="29" spans="1:12" ht="26.25" thickBot="1">
      <c r="A29" s="66"/>
      <c r="B29" s="66"/>
      <c r="C29" s="66"/>
      <c r="D29" s="66"/>
      <c r="E29" s="5">
        <v>674</v>
      </c>
      <c r="F29" s="3" t="s">
        <v>43</v>
      </c>
      <c r="G29" s="5">
        <v>58</v>
      </c>
      <c r="H29" s="48">
        <f>G29/E29*100</f>
        <v>8.6053412462908021</v>
      </c>
      <c r="I29" s="31">
        <v>0.05</v>
      </c>
      <c r="J29" s="48">
        <f>100-H29</f>
        <v>91.394658753709194</v>
      </c>
      <c r="K29" s="70"/>
    </row>
    <row r="30" spans="1:12" s="42" customFormat="1" ht="16.5" thickBot="1">
      <c r="A30" s="67"/>
      <c r="B30" s="67"/>
      <c r="C30" s="67"/>
      <c r="D30" s="67"/>
      <c r="E30" s="47">
        <v>4538</v>
      </c>
      <c r="F30" s="43" t="s">
        <v>44</v>
      </c>
      <c r="G30" s="47">
        <v>673</v>
      </c>
      <c r="H30" s="46">
        <f>G30/E30*100</f>
        <v>14.830321727633319</v>
      </c>
      <c r="I30" s="45">
        <v>0.05</v>
      </c>
      <c r="J30" s="44">
        <f>100-H30</f>
        <v>85.169678272366681</v>
      </c>
      <c r="K30" s="43"/>
    </row>
    <row r="32" spans="1:12">
      <c r="A32" s="34" t="s">
        <v>56</v>
      </c>
    </row>
    <row r="33" spans="1:1">
      <c r="A33" s="34" t="s">
        <v>58</v>
      </c>
    </row>
    <row r="34" spans="1:1">
      <c r="A34" s="34" t="s">
        <v>57</v>
      </c>
    </row>
  </sheetData>
  <mergeCells count="34">
    <mergeCell ref="A7:J7"/>
    <mergeCell ref="A1:K1"/>
    <mergeCell ref="A2:K2"/>
    <mergeCell ref="A3:K3"/>
    <mergeCell ref="A5:K5"/>
    <mergeCell ref="A6:K6"/>
    <mergeCell ref="E18:F18"/>
    <mergeCell ref="G18:H18"/>
    <mergeCell ref="A16:A17"/>
    <mergeCell ref="B16:B17"/>
    <mergeCell ref="C16:D16"/>
    <mergeCell ref="E16:K16"/>
    <mergeCell ref="E17:F17"/>
    <mergeCell ref="G17:H17"/>
    <mergeCell ref="A8:K8"/>
    <mergeCell ref="A10:K10"/>
    <mergeCell ref="A12:K12"/>
    <mergeCell ref="A13:I13"/>
    <mergeCell ref="A14:K14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27:A30"/>
    <mergeCell ref="B27:B30"/>
    <mergeCell ref="C27:C30"/>
    <mergeCell ref="D27:D30"/>
    <mergeCell ref="K27:K29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M29"/>
  <sheetViews>
    <sheetView zoomScaleNormal="100" workbookViewId="0">
      <selection activeCell="O7" sqref="O7"/>
    </sheetView>
  </sheetViews>
  <sheetFormatPr defaultRowHeight="15"/>
  <cols>
    <col min="1" max="1" width="7" customWidth="1"/>
    <col min="2" max="2" width="23.710937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" customHeight="1">
      <c r="A2" s="94" t="s">
        <v>46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22" customFormat="1" ht="49.5" customHeight="1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5.75">
      <c r="A5" s="14" t="s">
        <v>69</v>
      </c>
      <c r="B5" s="14"/>
      <c r="C5" s="14"/>
      <c r="D5" s="14"/>
      <c r="E5" s="14"/>
      <c r="F5" s="14"/>
      <c r="G5" s="14"/>
      <c r="H5" s="35"/>
      <c r="I5" s="14"/>
      <c r="J5" s="14"/>
    </row>
    <row r="6" spans="1:11" ht="40.5" customHeight="1">
      <c r="A6" s="80" t="s">
        <v>70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>
      <c r="A7" s="81" t="s">
        <v>14</v>
      </c>
      <c r="B7" s="81"/>
      <c r="C7" s="81"/>
      <c r="D7" s="81"/>
      <c r="E7" s="81"/>
      <c r="F7" s="81"/>
      <c r="G7" s="81"/>
      <c r="H7" s="81"/>
      <c r="I7" s="81"/>
    </row>
    <row r="8" spans="1:11" ht="15.75">
      <c r="A8" s="11"/>
    </row>
    <row r="9" spans="1:11" ht="15.7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16.5" thickBot="1">
      <c r="A10" s="11"/>
    </row>
    <row r="11" spans="1:11" ht="47.25" customHeight="1" thickBot="1">
      <c r="A11" s="65" t="s">
        <v>16</v>
      </c>
      <c r="B11" s="65" t="s">
        <v>17</v>
      </c>
      <c r="C11" s="71" t="s">
        <v>18</v>
      </c>
      <c r="D11" s="72"/>
      <c r="E11" s="71" t="s">
        <v>19</v>
      </c>
      <c r="F11" s="76"/>
      <c r="G11" s="76"/>
      <c r="H11" s="76"/>
      <c r="I11" s="76"/>
      <c r="J11" s="76"/>
      <c r="K11" s="72"/>
    </row>
    <row r="12" spans="1:11" ht="48" thickBot="1">
      <c r="A12" s="67"/>
      <c r="B12" s="67"/>
      <c r="C12" s="13" t="s">
        <v>20</v>
      </c>
      <c r="D12" s="13" t="s">
        <v>21</v>
      </c>
      <c r="E12" s="71" t="s">
        <v>22</v>
      </c>
      <c r="F12" s="72"/>
      <c r="G12" s="71" t="s">
        <v>23</v>
      </c>
      <c r="H12" s="72"/>
      <c r="I12" s="5" t="s">
        <v>24</v>
      </c>
      <c r="J12" s="5" t="s">
        <v>25</v>
      </c>
      <c r="K12" s="5" t="s">
        <v>26</v>
      </c>
    </row>
    <row r="13" spans="1:11" ht="15.75" thickBot="1">
      <c r="A13" s="18">
        <v>1</v>
      </c>
      <c r="B13" s="3">
        <v>2</v>
      </c>
      <c r="C13" s="3">
        <v>3</v>
      </c>
      <c r="D13" s="3">
        <v>4</v>
      </c>
      <c r="E13" s="82">
        <v>5</v>
      </c>
      <c r="F13" s="83"/>
      <c r="G13" s="82">
        <v>6</v>
      </c>
      <c r="H13" s="83"/>
      <c r="I13" s="3">
        <v>7</v>
      </c>
      <c r="J13" s="3">
        <v>8</v>
      </c>
      <c r="K13" s="3">
        <v>9</v>
      </c>
    </row>
    <row r="14" spans="1:11" ht="39.75" thickBot="1">
      <c r="A14" s="17">
        <v>1</v>
      </c>
      <c r="B14" s="21" t="s">
        <v>31</v>
      </c>
      <c r="C14" s="19" t="s">
        <v>33</v>
      </c>
      <c r="D14" s="19" t="s">
        <v>34</v>
      </c>
      <c r="E14" s="71" t="s">
        <v>37</v>
      </c>
      <c r="F14" s="72"/>
      <c r="G14" s="86">
        <v>3.7</v>
      </c>
      <c r="H14" s="87"/>
      <c r="I14" s="29">
        <v>0</v>
      </c>
      <c r="J14" s="41"/>
      <c r="K14" s="32"/>
    </row>
    <row r="15" spans="1:11" ht="51.75" thickBot="1">
      <c r="A15" s="17">
        <v>2</v>
      </c>
      <c r="B15" s="20" t="s">
        <v>32</v>
      </c>
      <c r="C15" s="16" t="s">
        <v>35</v>
      </c>
      <c r="D15" s="16" t="s">
        <v>36</v>
      </c>
      <c r="E15" s="71" t="s">
        <v>38</v>
      </c>
      <c r="F15" s="72"/>
      <c r="G15" s="71">
        <v>99.5</v>
      </c>
      <c r="H15" s="72"/>
      <c r="I15" s="30">
        <v>0</v>
      </c>
      <c r="J15" s="40"/>
      <c r="K15" s="28"/>
    </row>
    <row r="16" spans="1:11" ht="15.75">
      <c r="A16" s="2"/>
    </row>
    <row r="17" spans="1:13" ht="15.75">
      <c r="A17" s="73" t="s">
        <v>27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14"/>
      <c r="M17" s="14"/>
    </row>
    <row r="18" spans="1:13" ht="16.5" thickBot="1">
      <c r="A18" s="15"/>
    </row>
    <row r="19" spans="1:13" ht="47.25" customHeight="1" thickBot="1">
      <c r="A19" s="65" t="s">
        <v>16</v>
      </c>
      <c r="B19" s="65" t="s">
        <v>28</v>
      </c>
      <c r="C19" s="71" t="s">
        <v>18</v>
      </c>
      <c r="D19" s="72"/>
      <c r="E19" s="71" t="s">
        <v>19</v>
      </c>
      <c r="F19" s="76"/>
      <c r="G19" s="76"/>
      <c r="H19" s="76"/>
      <c r="I19" s="76"/>
      <c r="J19" s="76"/>
      <c r="K19" s="72"/>
    </row>
    <row r="20" spans="1:13" ht="57.75" customHeight="1" thickBot="1">
      <c r="A20" s="67"/>
      <c r="B20" s="67"/>
      <c r="C20" s="13" t="s">
        <v>20</v>
      </c>
      <c r="D20" s="13" t="s">
        <v>21</v>
      </c>
      <c r="E20" s="71" t="s">
        <v>22</v>
      </c>
      <c r="F20" s="72"/>
      <c r="G20" s="5" t="s">
        <v>23</v>
      </c>
      <c r="H20" s="5" t="s">
        <v>60</v>
      </c>
      <c r="I20" s="5" t="s">
        <v>24</v>
      </c>
      <c r="J20" s="5" t="s">
        <v>25</v>
      </c>
      <c r="K20" s="5" t="s">
        <v>26</v>
      </c>
    </row>
    <row r="21" spans="1:13" ht="15.75" thickBot="1">
      <c r="A21" s="18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</row>
    <row r="22" spans="1:13" ht="26.25" customHeight="1" thickBot="1">
      <c r="A22" s="65">
        <v>1</v>
      </c>
      <c r="B22" s="65" t="s">
        <v>47</v>
      </c>
      <c r="C22" s="65" t="s">
        <v>48</v>
      </c>
      <c r="D22" s="65">
        <v>642</v>
      </c>
      <c r="E22" s="51">
        <v>9025</v>
      </c>
      <c r="F22" s="3" t="s">
        <v>41</v>
      </c>
      <c r="G22" s="5">
        <v>939</v>
      </c>
      <c r="H22" s="33">
        <f>G22/E22*100</f>
        <v>10.40443213296399</v>
      </c>
      <c r="I22" s="5">
        <v>5</v>
      </c>
      <c r="J22" s="33">
        <f>100-H22</f>
        <v>89.59556786703601</v>
      </c>
      <c r="K22" s="88" t="s">
        <v>59</v>
      </c>
    </row>
    <row r="23" spans="1:13" ht="26.25" thickBot="1">
      <c r="A23" s="66"/>
      <c r="B23" s="66"/>
      <c r="C23" s="66"/>
      <c r="D23" s="66"/>
      <c r="E23" s="51">
        <v>6735</v>
      </c>
      <c r="F23" s="3" t="s">
        <v>42</v>
      </c>
      <c r="G23" s="5">
        <v>699</v>
      </c>
      <c r="H23" s="33">
        <f>G23/E23*100</f>
        <v>10.378619153674833</v>
      </c>
      <c r="I23" s="5">
        <v>5</v>
      </c>
      <c r="J23" s="33">
        <f>100-H23</f>
        <v>89.621380846325167</v>
      </c>
      <c r="K23" s="89"/>
    </row>
    <row r="24" spans="1:13" ht="26.25" thickBot="1">
      <c r="A24" s="66"/>
      <c r="B24" s="66"/>
      <c r="C24" s="66"/>
      <c r="D24" s="66"/>
      <c r="E24" s="51">
        <v>814</v>
      </c>
      <c r="F24" s="3" t="s">
        <v>43</v>
      </c>
      <c r="G24" s="5">
        <v>33</v>
      </c>
      <c r="H24" s="33">
        <f>G24/E24*100</f>
        <v>4.0540540540540544</v>
      </c>
      <c r="I24" s="5">
        <v>5</v>
      </c>
      <c r="J24" s="33">
        <f>100-H24</f>
        <v>95.945945945945951</v>
      </c>
      <c r="K24" s="90"/>
    </row>
    <row r="25" spans="1:13" ht="16.5" thickBot="1">
      <c r="A25" s="67"/>
      <c r="B25" s="67"/>
      <c r="C25" s="67"/>
      <c r="D25" s="67"/>
      <c r="E25" s="60">
        <v>16574</v>
      </c>
      <c r="F25" s="43" t="s">
        <v>44</v>
      </c>
      <c r="G25" s="61">
        <v>1671</v>
      </c>
      <c r="H25" s="62">
        <f>G25/E25*100</f>
        <v>10.082056232653553</v>
      </c>
      <c r="I25" s="61">
        <v>5</v>
      </c>
      <c r="J25" s="62">
        <f>100-H25</f>
        <v>89.917943767346443</v>
      </c>
      <c r="K25" s="23"/>
    </row>
    <row r="27" spans="1:13">
      <c r="A27" s="34" t="s">
        <v>56</v>
      </c>
    </row>
    <row r="28" spans="1:13">
      <c r="A28" s="34" t="s">
        <v>58</v>
      </c>
    </row>
    <row r="29" spans="1:13">
      <c r="A29" s="34" t="s">
        <v>57</v>
      </c>
    </row>
  </sheetData>
  <mergeCells count="28">
    <mergeCell ref="A2:K2"/>
    <mergeCell ref="E15:F15"/>
    <mergeCell ref="A17:K17"/>
    <mergeCell ref="A19:A20"/>
    <mergeCell ref="B19:B20"/>
    <mergeCell ref="C19:D19"/>
    <mergeCell ref="E19:K19"/>
    <mergeCell ref="A4:K4"/>
    <mergeCell ref="E20:F20"/>
    <mergeCell ref="A22:A25"/>
    <mergeCell ref="B22:B25"/>
    <mergeCell ref="C22:C25"/>
    <mergeCell ref="A9:K9"/>
    <mergeCell ref="D22:D25"/>
    <mergeCell ref="A6:K6"/>
    <mergeCell ref="A7:I7"/>
    <mergeCell ref="A11:A12"/>
    <mergeCell ref="B11:B12"/>
    <mergeCell ref="C11:D11"/>
    <mergeCell ref="E11:K11"/>
    <mergeCell ref="E12:F12"/>
    <mergeCell ref="E13:F13"/>
    <mergeCell ref="E14:F14"/>
    <mergeCell ref="G12:H12"/>
    <mergeCell ref="G13:H13"/>
    <mergeCell ref="G14:H14"/>
    <mergeCell ref="G15:H15"/>
    <mergeCell ref="K22:K24"/>
  </mergeCells>
  <printOptions horizontalCentered="1"/>
  <pageMargins left="0" right="0" top="0.74803149606299213" bottom="0.35433070866141736" header="0.31496062992125984" footer="0.11811023622047245"/>
  <pageSetup paperSize="9" orientation="landscape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zoomScaleNormal="100" workbookViewId="0">
      <selection activeCell="C14" sqref="C14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4.1406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63" t="s">
        <v>29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2"/>
    </row>
    <row r="3" spans="1:9" s="8" customFormat="1" ht="15.75">
      <c r="A3" s="93" t="s">
        <v>74</v>
      </c>
      <c r="B3" s="93"/>
      <c r="C3" s="93"/>
      <c r="D3" s="93"/>
      <c r="E3" s="93"/>
      <c r="F3" s="58">
        <v>388200</v>
      </c>
      <c r="G3" s="7"/>
      <c r="H3" s="7"/>
    </row>
    <row r="4" spans="1:9" s="8" customFormat="1" ht="15.75">
      <c r="A4" s="7" t="s">
        <v>75</v>
      </c>
      <c r="B4" s="7"/>
      <c r="C4" s="7"/>
      <c r="D4" s="57" t="s">
        <v>76</v>
      </c>
      <c r="E4" s="7"/>
      <c r="H4" s="91"/>
      <c r="I4" s="91"/>
    </row>
    <row r="5" spans="1:9" s="8" customFormat="1" ht="15.75">
      <c r="A5" s="7" t="s">
        <v>79</v>
      </c>
      <c r="E5" s="56"/>
      <c r="H5" s="9"/>
      <c r="I5" s="9"/>
    </row>
    <row r="6" spans="1:9" s="8" customFormat="1" ht="15.75">
      <c r="A6" s="7" t="s">
        <v>78</v>
      </c>
      <c r="E6" s="59" t="s">
        <v>77</v>
      </c>
      <c r="H6" s="9"/>
      <c r="I6" s="9"/>
    </row>
    <row r="7" spans="1:9" s="8" customFormat="1" ht="15.75">
      <c r="A7" s="7" t="s">
        <v>71</v>
      </c>
      <c r="D7" s="55">
        <v>383194.37</v>
      </c>
      <c r="H7" s="9"/>
      <c r="I7" s="64"/>
    </row>
    <row r="8" spans="1:9" s="8" customFormat="1" ht="15.75">
      <c r="A8" s="7" t="s">
        <v>72</v>
      </c>
      <c r="D8" s="56" t="s">
        <v>73</v>
      </c>
      <c r="H8" s="9"/>
      <c r="I8" s="64"/>
    </row>
    <row r="9" spans="1:9" ht="16.5" thickBot="1">
      <c r="A9" s="1"/>
      <c r="H9" s="10"/>
      <c r="I9" s="10"/>
    </row>
    <row r="10" spans="1:9" ht="15.75" thickBot="1">
      <c r="A10" s="68" t="s">
        <v>0</v>
      </c>
      <c r="B10" s="68" t="s">
        <v>1</v>
      </c>
      <c r="C10" s="82" t="s">
        <v>2</v>
      </c>
      <c r="D10" s="92"/>
      <c r="E10" s="92"/>
      <c r="F10" s="92"/>
      <c r="G10" s="83"/>
      <c r="H10" s="68" t="s">
        <v>3</v>
      </c>
      <c r="I10" s="68" t="s">
        <v>4</v>
      </c>
    </row>
    <row r="11" spans="1:9" ht="15.75" thickBot="1">
      <c r="A11" s="69"/>
      <c r="B11" s="69"/>
      <c r="C11" s="68" t="s">
        <v>5</v>
      </c>
      <c r="D11" s="82" t="s">
        <v>6</v>
      </c>
      <c r="E11" s="92"/>
      <c r="F11" s="92"/>
      <c r="G11" s="83"/>
      <c r="H11" s="69"/>
      <c r="I11" s="69"/>
    </row>
    <row r="12" spans="1:9" ht="77.25" thickBot="1">
      <c r="A12" s="70"/>
      <c r="B12" s="70"/>
      <c r="C12" s="70"/>
      <c r="D12" s="3" t="s">
        <v>7</v>
      </c>
      <c r="E12" s="3" t="s">
        <v>8</v>
      </c>
      <c r="F12" s="3" t="s">
        <v>9</v>
      </c>
      <c r="G12" s="3" t="s">
        <v>10</v>
      </c>
      <c r="H12" s="70"/>
      <c r="I12" s="70"/>
    </row>
    <row r="13" spans="1:9" ht="32.25" thickBot="1">
      <c r="A13" s="4">
        <v>1</v>
      </c>
      <c r="B13" s="26" t="s">
        <v>49</v>
      </c>
      <c r="C13" s="27">
        <f>D13+F13</f>
        <v>334419.05000000005</v>
      </c>
      <c r="D13" s="27">
        <v>155076.85</v>
      </c>
      <c r="E13" s="27">
        <v>155076.85</v>
      </c>
      <c r="F13" s="27">
        <v>179342.2</v>
      </c>
      <c r="G13" s="27">
        <v>24340.79</v>
      </c>
      <c r="H13" s="27">
        <v>1217.08</v>
      </c>
      <c r="I13" s="27">
        <v>3.7</v>
      </c>
    </row>
    <row r="14" spans="1:9" ht="16.5" thickBot="1">
      <c r="A14" s="4"/>
      <c r="B14" s="26" t="s">
        <v>52</v>
      </c>
      <c r="C14" s="27">
        <f>C13/673</f>
        <v>496.90794947994061</v>
      </c>
      <c r="D14" s="27">
        <f t="shared" ref="D14:H14" si="0">D13/673</f>
        <v>230.42622585438338</v>
      </c>
      <c r="E14" s="27">
        <f t="shared" si="0"/>
        <v>230.42622585438338</v>
      </c>
      <c r="F14" s="27">
        <f t="shared" si="0"/>
        <v>266.48172362555721</v>
      </c>
      <c r="G14" s="27">
        <f>G13/673</f>
        <v>36.167592867756319</v>
      </c>
      <c r="H14" s="27">
        <f t="shared" si="0"/>
        <v>1.8084398216939077</v>
      </c>
      <c r="I14" s="27">
        <f>I13/673</f>
        <v>5.4977711738484402E-3</v>
      </c>
    </row>
    <row r="15" spans="1:9" ht="111.75" customHeight="1" thickBot="1">
      <c r="A15" s="17">
        <v>2</v>
      </c>
      <c r="B15" s="26" t="s">
        <v>50</v>
      </c>
      <c r="C15" s="27">
        <f>D15+F15</f>
        <v>1279834.99</v>
      </c>
      <c r="D15" s="27">
        <v>563597.97</v>
      </c>
      <c r="E15" s="27">
        <f>426485.57+8313.76+128798.64</f>
        <v>563597.97</v>
      </c>
      <c r="F15" s="27">
        <v>716237.02</v>
      </c>
      <c r="G15" s="27">
        <f>3073.1+2514.53</f>
        <v>5587.63</v>
      </c>
      <c r="H15" s="27">
        <v>279.39</v>
      </c>
      <c r="I15" s="27">
        <v>3.84</v>
      </c>
    </row>
    <row r="16" spans="1:9" ht="16.5" thickBot="1">
      <c r="A16" s="17"/>
      <c r="B16" s="26" t="s">
        <v>51</v>
      </c>
      <c r="C16" s="27">
        <f t="shared" ref="C16:H16" si="1">C15/1671</f>
        <v>765.90962896469182</v>
      </c>
      <c r="D16" s="27">
        <f t="shared" si="1"/>
        <v>337.28184919210054</v>
      </c>
      <c r="E16" s="27">
        <f t="shared" si="1"/>
        <v>337.28184919210054</v>
      </c>
      <c r="F16" s="27">
        <f t="shared" si="1"/>
        <v>428.62777977259128</v>
      </c>
      <c r="G16" s="27">
        <f t="shared" si="1"/>
        <v>3.3438839018551767</v>
      </c>
      <c r="H16" s="27">
        <f t="shared" si="1"/>
        <v>0.16719928186714542</v>
      </c>
      <c r="I16" s="27">
        <f>3.84/1671</f>
        <v>2.2980251346499101E-3</v>
      </c>
    </row>
    <row r="17" spans="1:9" s="42" customFormat="1" ht="16.5" thickBot="1">
      <c r="A17" s="95"/>
      <c r="B17" s="6" t="s">
        <v>11</v>
      </c>
      <c r="C17" s="96">
        <f>C13+C15</f>
        <v>1614254.04</v>
      </c>
      <c r="D17" s="96">
        <f t="shared" ref="D17:H17" si="2">D13+D15</f>
        <v>718674.82</v>
      </c>
      <c r="E17" s="96">
        <f t="shared" si="2"/>
        <v>718674.82</v>
      </c>
      <c r="F17" s="96">
        <f t="shared" si="2"/>
        <v>895579.22</v>
      </c>
      <c r="G17" s="96">
        <f t="shared" si="2"/>
        <v>29928.420000000002</v>
      </c>
      <c r="H17" s="96">
        <f t="shared" si="2"/>
        <v>1496.4699999999998</v>
      </c>
      <c r="I17" s="96">
        <f>I13+I15</f>
        <v>7.54</v>
      </c>
    </row>
    <row r="18" spans="1:9" ht="15.75">
      <c r="A18" s="1"/>
    </row>
    <row r="19" spans="1:9">
      <c r="A19" s="52" t="s">
        <v>53</v>
      </c>
      <c r="B19" s="52"/>
    </row>
    <row r="20" spans="1:9">
      <c r="A20" s="53" t="s">
        <v>54</v>
      </c>
      <c r="B20" s="54"/>
    </row>
    <row r="21" spans="1:9">
      <c r="A21" s="53" t="s">
        <v>55</v>
      </c>
      <c r="B21" s="54"/>
    </row>
    <row r="22" spans="1:9" ht="15.75">
      <c r="A22" s="1"/>
    </row>
  </sheetData>
  <mergeCells count="9">
    <mergeCell ref="H4:I4"/>
    <mergeCell ref="A3:E3"/>
    <mergeCell ref="A10:A12"/>
    <mergeCell ref="B10:B12"/>
    <mergeCell ref="C10:G10"/>
    <mergeCell ref="H10:H12"/>
    <mergeCell ref="I10:I12"/>
    <mergeCell ref="C11:C12"/>
    <mergeCell ref="D11:G11"/>
  </mergeCells>
  <printOptions horizontalCentered="1"/>
  <pageMargins left="0" right="0" top="0.74803149606299213" bottom="0.15748031496062992" header="0.31496062992125984" footer="0.11811023622047245"/>
  <pageSetup paperSize="9" scale="8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2016-02-10T07:56:20Z</cp:lastPrinted>
  <dcterms:created xsi:type="dcterms:W3CDTF">2016-02-03T11:00:06Z</dcterms:created>
  <dcterms:modified xsi:type="dcterms:W3CDTF">2016-02-10T07:59:02Z</dcterms:modified>
</cp:coreProperties>
</file>