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8" windowWidth="14808" windowHeight="74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49" i="1" l="1"/>
  <c r="G19" i="1"/>
  <c r="F49" i="1" l="1"/>
  <c r="E48" i="1"/>
  <c r="E49" i="1" l="1"/>
  <c r="E20" i="1"/>
  <c r="F20" i="1" s="1"/>
  <c r="G48" i="1"/>
  <c r="F48" i="1"/>
  <c r="G20" i="1"/>
  <c r="F19" i="1"/>
  <c r="E19" i="1"/>
  <c r="I62" i="1" l="1"/>
  <c r="I49" i="1"/>
  <c r="I48" i="1"/>
  <c r="I34" i="1"/>
  <c r="I35" i="1"/>
  <c r="I39" i="1"/>
  <c r="I43" i="1"/>
  <c r="I33" i="1"/>
  <c r="I18" i="1"/>
  <c r="I19" i="1"/>
  <c r="I20" i="1"/>
  <c r="I22" i="1"/>
  <c r="F65" i="1"/>
  <c r="G65" i="1"/>
  <c r="E65" i="1"/>
  <c r="E38" i="1"/>
  <c r="E42" i="1" s="1"/>
  <c r="F25" i="1"/>
  <c r="G25" i="1"/>
  <c r="F24" i="1"/>
  <c r="G24" i="1"/>
  <c r="I24" i="1" s="1"/>
  <c r="E25" i="1"/>
  <c r="E24" i="1"/>
  <c r="I65" i="1" l="1"/>
  <c r="I25" i="1"/>
  <c r="H26" i="1"/>
  <c r="H23" i="1"/>
  <c r="H35" i="1" l="1"/>
  <c r="H49" i="1" l="1"/>
  <c r="H52" i="1" s="1"/>
  <c r="H56" i="1" s="1"/>
  <c r="G29" i="1"/>
  <c r="H22" i="1"/>
  <c r="H21" i="1"/>
  <c r="I60" i="1"/>
  <c r="I17" i="1"/>
  <c r="H17" i="1"/>
  <c r="H24" i="1" s="1"/>
  <c r="G80" i="1"/>
  <c r="G82" i="1" s="1"/>
  <c r="F80" i="1"/>
  <c r="F39" i="1"/>
  <c r="F43" i="1"/>
  <c r="F52" i="1"/>
  <c r="F56" i="1" s="1"/>
  <c r="G39" i="1"/>
  <c r="G43" i="1" s="1"/>
  <c r="G52" i="1"/>
  <c r="G56" i="1" s="1"/>
  <c r="F38" i="1"/>
  <c r="F42" i="1"/>
  <c r="F51" i="1"/>
  <c r="I51" i="1" s="1"/>
  <c r="G38" i="1"/>
  <c r="G51" i="1"/>
  <c r="G55" i="1"/>
  <c r="E28" i="1"/>
  <c r="E51" i="1"/>
  <c r="E55" i="1"/>
  <c r="E80" i="1"/>
  <c r="E82" i="1"/>
  <c r="E29" i="1"/>
  <c r="E39" i="1"/>
  <c r="E43" i="1" s="1"/>
  <c r="E52" i="1"/>
  <c r="E56" i="1"/>
  <c r="H34" i="1"/>
  <c r="H39" i="1" s="1"/>
  <c r="H43" i="1" s="1"/>
  <c r="H38" i="1"/>
  <c r="H42" i="1" s="1"/>
  <c r="E27" i="1"/>
  <c r="H62" i="1"/>
  <c r="H60" i="1"/>
  <c r="H65" i="1" s="1"/>
  <c r="H48" i="1"/>
  <c r="H51" i="1" s="1"/>
  <c r="H55" i="1" s="1"/>
  <c r="H20" i="1"/>
  <c r="H19" i="1"/>
  <c r="H18" i="1"/>
  <c r="G28" i="1"/>
  <c r="F82" i="1" l="1"/>
  <c r="I82" i="1" s="1"/>
  <c r="I80" i="1"/>
  <c r="I52" i="1"/>
  <c r="I56" i="1"/>
  <c r="E70" i="1"/>
  <c r="E67" i="1" s="1"/>
  <c r="F55" i="1"/>
  <c r="I55" i="1" s="1"/>
  <c r="E69" i="1"/>
  <c r="E74" i="1" s="1"/>
  <c r="I38" i="1"/>
  <c r="H25" i="1"/>
  <c r="H80" i="1"/>
  <c r="H82" i="1" s="1"/>
  <c r="G70" i="1"/>
  <c r="G75" i="1" s="1"/>
  <c r="G42" i="1"/>
  <c r="G69" i="1" s="1"/>
  <c r="F29" i="1"/>
  <c r="I29" i="1" s="1"/>
  <c r="F28" i="1"/>
  <c r="I28" i="1" s="1"/>
  <c r="E75" i="1" l="1"/>
  <c r="E77" i="1" s="1"/>
  <c r="I42" i="1"/>
  <c r="G67" i="1"/>
  <c r="H28" i="1"/>
  <c r="G74" i="1"/>
  <c r="G77" i="1" s="1"/>
  <c r="H29" i="1"/>
  <c r="F70" i="1"/>
  <c r="I70" i="1" s="1"/>
  <c r="F69" i="1"/>
  <c r="I69" i="1" s="1"/>
  <c r="H70" i="1" l="1"/>
  <c r="H75" i="1" s="1"/>
  <c r="F75" i="1"/>
  <c r="I75" i="1" s="1"/>
  <c r="F74" i="1"/>
  <c r="F67" i="1"/>
  <c r="I67" i="1" s="1"/>
  <c r="H69" i="1"/>
  <c r="F77" i="1" l="1"/>
  <c r="I77" i="1" s="1"/>
  <c r="I74" i="1"/>
  <c r="H74" i="1"/>
  <c r="H77" i="1" s="1"/>
  <c r="H67" i="1"/>
</calcChain>
</file>

<file path=xl/sharedStrings.xml><?xml version="1.0" encoding="utf-8"?>
<sst xmlns="http://schemas.openxmlformats.org/spreadsheetml/2006/main" count="154" uniqueCount="70">
  <si>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</si>
  <si>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</si>
  <si>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</si>
  <si>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</si>
  <si>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</si>
  <si>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</si>
  <si>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</si>
  <si>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</si>
  <si>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</si>
  <si>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</si>
  <si>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</si>
  <si>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</si>
  <si>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</si>
  <si>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</si>
  <si>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</si>
  <si>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</si>
  <si>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</si>
  <si>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</si>
  <si>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</si>
  <si>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</si>
  <si>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</si>
  <si>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</si>
  <si>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</si>
  <si>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</si>
  <si>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</si>
  <si>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</si>
  <si>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</si>
  <si>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</si>
  <si>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</si>
  <si>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</si>
  <si>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</si>
  <si>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</si>
  <si>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</si>
  <si>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</si>
  <si>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</si>
  <si>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</si>
  <si>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</si>
  <si>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</si>
  <si>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</si>
  <si>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</si>
  <si>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2.1</t>
  </si>
  <si>
    <t>2.2</t>
  </si>
  <si>
    <t>Итого по задаче 2, в том числе:</t>
  </si>
  <si>
    <t>Итого по Подпрограмме 2, в том числе:</t>
  </si>
  <si>
    <t>Итого по задаче 3, в том числе:</t>
  </si>
  <si>
    <t>Итого по Подпрограмме 3, в том числе:</t>
  </si>
  <si>
    <t>3.1</t>
  </si>
  <si>
    <t>Цель 1: Повышение надежности и качества предоставления жилищно-коммунальных услуг.</t>
  </si>
  <si>
    <t>Цель 2 : Создание условий для увеличения объемов жилищного строительства</t>
  </si>
  <si>
    <t>Задача 3: Строительство объектов инженерной инфраструктуры на участках, предназначенных для жилищного строительства</t>
  </si>
  <si>
    <t>Отдельные мероприятия</t>
  </si>
  <si>
    <t>Итого по Отдельным мероприятиям, в том числе:</t>
  </si>
  <si>
    <t>4.1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</si>
  <si>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</si>
  <si>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</si>
  <si>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</si>
  <si>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</si>
  <si>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Обеспечение деятельности органов местного самоуправления в сфере жилищно-коммунального и строительного комплекса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</si>
  <si>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</si>
  <si>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</si>
  <si>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</si>
  <si>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</si>
  <si>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 xml:space="preserve">Реконструкция, расширение, модернизация, строительство объектов коммунального комплекса </t>
  </si>
  <si>
    <t>Итого</t>
  </si>
  <si>
    <t>1.3</t>
  </si>
  <si>
    <t>Разработка нормативных правовых актов органов местного самоуправления города Югорска в сфере жилищно-коммунального комплекса</t>
  </si>
  <si>
    <t>01 января</t>
  </si>
  <si>
    <t>2016 г.</t>
  </si>
  <si>
    <r>
      <rPr>
        <b/>
        <sz val="9"/>
        <rFont val="Times New Roman"/>
        <family val="1"/>
        <charset val="204"/>
      </rPr>
      <t>Расширение канализационных очистных сооружений в г.Югорске</t>
    </r>
    <r>
      <rPr>
        <sz val="9"/>
        <rFont val="Times New Roman"/>
        <family val="1"/>
        <charset val="204"/>
      </rPr>
      <t xml:space="preserve"> –  выполняются пуско-наладочные работы, готовятся документы для ввода объекта в эксплуатацию.</t>
    </r>
  </si>
  <si>
    <r>
      <rPr>
        <b/>
        <sz val="9"/>
        <color theme="1"/>
        <rFont val="Times New Roman"/>
        <family val="1"/>
        <charset val="204"/>
      </rPr>
      <t>Внутриквартальный проезд к жилому кварталу "Авалон" в городе Югорске</t>
    </r>
    <r>
      <rPr>
        <sz val="9"/>
        <color theme="1"/>
        <rFont val="Times New Roman"/>
        <family val="1"/>
        <charset val="204"/>
      </rPr>
      <t xml:space="preserve"> – выполнен нижний слой асфальтобетонного покрытия по ул.Чкалова, ул.Цв.бульвар, тротуар вдоль ул.Чкалова, выполняются работы по устройству защиты сетей связи, подготовительные работы по устройству дорожной одежды, тротуара, площадки для парковки. Готовность объекта - 41%. </t>
    </r>
    <r>
      <rPr>
        <b/>
        <sz val="9"/>
        <color theme="1"/>
        <rFont val="Times New Roman"/>
        <family val="1"/>
        <charset val="204"/>
      </rPr>
      <t>Сети канализации микрорайона индивидуальной жилой застройки в районе ул. Полевая в г.Югорске</t>
    </r>
    <r>
      <rPr>
        <sz val="9"/>
        <color theme="1"/>
        <rFont val="Times New Roman"/>
        <family val="1"/>
        <charset val="204"/>
      </rPr>
      <t xml:space="preserve"> - введен в эксплуатацию 1 этап строительства. Акт приемки законченного строительством  объекта от 21.08.2015. Стоимость основных фондов - 5 473 тыс.руб. Протяженность сетей 906 м., 31 колодец. Выполняется прокладка сетей канализации, строительство КНС. Готовность объекта - 44%.    </t>
    </r>
    <r>
      <rPr>
        <b/>
        <sz val="9"/>
        <color theme="1"/>
        <rFont val="Times New Roman"/>
        <family val="1"/>
        <charset val="204"/>
      </rPr>
      <t>Сети канализации микрорайонов индивидуальной застройки Мкр.5,7</t>
    </r>
    <r>
      <rPr>
        <sz val="9"/>
        <color theme="1"/>
        <rFont val="Times New Roman"/>
        <family val="1"/>
        <charset val="204"/>
      </rPr>
      <t xml:space="preserve">  - введен в эксплуатацию 2 этап строительства. Акт приемки законченного строительством  объекта от 26.10.2015. Стоимость основных фондов - 37 606 тыс.руб. Протяженность сетей 1115 м., КНС - 15,6 м2.  </t>
    </r>
    <r>
      <rPr>
        <b/>
        <sz val="9"/>
        <color theme="1"/>
        <rFont val="Times New Roman"/>
        <family val="1"/>
        <charset val="204"/>
      </rPr>
      <t>Сети водоснабжения микрорайонов индивидуальной застройки в г.Югорске, 16 микрорайон</t>
    </r>
    <r>
      <rPr>
        <sz val="9"/>
        <color theme="1"/>
        <rFont val="Times New Roman"/>
        <family val="1"/>
        <charset val="204"/>
      </rPr>
      <t xml:space="preserve"> - работы выполнены. Акт приемки законченного строительством  объекта от 25.11.2015. Стоимость основных фондов - 10 579 тыс.руб., колодцы ж/б - 3 шт. </t>
    </r>
    <r>
      <rPr>
        <b/>
        <sz val="9"/>
        <color theme="1"/>
        <rFont val="Times New Roman"/>
        <family val="1"/>
        <charset val="204"/>
      </rPr>
      <t xml:space="preserve">Сети газоснабжения микрорайна индивидуальной жилой застройки в районе ул. Полевая в г.Югорске - </t>
    </r>
    <r>
      <rPr>
        <sz val="9"/>
        <color theme="1"/>
        <rFont val="Times New Roman"/>
        <family val="1"/>
        <charset val="204"/>
      </rPr>
      <t>выполнена врезка и пуск газа.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</si>
</sst>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4" fontId="5" fillId="0" borderId="34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4" fillId="0" borderId="28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8" fillId="0" borderId="40" xfId="0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4" fillId="0" borderId="11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4" fillId="0" borderId="57" xfId="0" applyNumberFormat="1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2" fillId="0" borderId="5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165" fontId="4" fillId="0" borderId="35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5" fillId="0" borderId="62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64" fontId="5" fillId="0" borderId="63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top" wrapText="1"/>
    </xf>
    <xf numFmtId="0" fontId="8" fillId="0" borderId="61" xfId="0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="77" zoomScaleNormal="77" workbookViewId="0">
      <selection activeCell="G98" sqref="G97:G98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5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5.6" x14ac:dyDescent="0.3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5.6" x14ac:dyDescent="0.3">
      <c r="A3" s="9"/>
      <c r="B3" s="9"/>
      <c r="C3" s="9"/>
      <c r="D3" s="14" t="s">
        <v>28</v>
      </c>
      <c r="E3" s="19" t="s">
        <v>29</v>
      </c>
      <c r="F3" s="10" t="s">
        <v>66</v>
      </c>
      <c r="G3" s="11" t="s">
        <v>67</v>
      </c>
      <c r="H3" s="9"/>
      <c r="I3" s="9"/>
      <c r="J3" s="9"/>
    </row>
    <row r="4" spans="1:10" ht="15.6" x14ac:dyDescent="0.3">
      <c r="A4" s="19"/>
      <c r="B4" s="30"/>
      <c r="C4" s="30"/>
      <c r="D4" s="31"/>
      <c r="E4" s="30"/>
      <c r="F4" s="30"/>
      <c r="G4" s="30"/>
      <c r="H4" s="30"/>
      <c r="I4" s="30"/>
      <c r="J4" s="30"/>
    </row>
    <row r="5" spans="1:10" ht="27" customHeight="1" x14ac:dyDescent="0.3">
      <c r="A5" s="164" t="s">
        <v>33</v>
      </c>
      <c r="B5" s="164"/>
      <c r="C5" s="164"/>
      <c r="D5" s="164"/>
      <c r="E5" s="30"/>
      <c r="F5" s="30"/>
      <c r="G5" s="30"/>
      <c r="H5" s="30"/>
      <c r="I5" s="30"/>
      <c r="J5" s="30"/>
    </row>
    <row r="6" spans="1:10" x14ac:dyDescent="0.3">
      <c r="A6" s="163" t="s">
        <v>2</v>
      </c>
      <c r="B6" s="163"/>
      <c r="C6" s="163"/>
      <c r="D6" s="163"/>
      <c r="E6" s="30"/>
      <c r="F6" s="30"/>
      <c r="G6" s="30"/>
      <c r="H6" s="30"/>
      <c r="I6" s="30"/>
      <c r="J6" s="30"/>
    </row>
    <row r="7" spans="1:10" x14ac:dyDescent="0.3">
      <c r="A7" s="165" t="s">
        <v>34</v>
      </c>
      <c r="B7" s="165"/>
      <c r="C7" s="165"/>
      <c r="D7" s="165"/>
      <c r="E7" s="30"/>
      <c r="F7" s="30"/>
      <c r="G7" s="30"/>
      <c r="H7" s="30"/>
      <c r="I7" s="30"/>
      <c r="J7" s="30"/>
    </row>
    <row r="8" spans="1:10" x14ac:dyDescent="0.3">
      <c r="A8" s="163" t="s">
        <v>3</v>
      </c>
      <c r="B8" s="163"/>
      <c r="C8" s="163"/>
      <c r="D8" s="163"/>
      <c r="E8" s="30"/>
      <c r="F8" s="30"/>
      <c r="G8" s="30"/>
      <c r="H8" s="30"/>
      <c r="I8" s="30"/>
      <c r="J8" s="30"/>
    </row>
    <row r="9" spans="1:10" ht="9.6" customHeight="1" x14ac:dyDescent="0.3">
      <c r="A9" s="1" t="s">
        <v>4</v>
      </c>
      <c r="B9" s="30"/>
      <c r="C9" s="30"/>
      <c r="D9" s="31"/>
      <c r="E9" s="30"/>
      <c r="F9" s="30"/>
      <c r="G9" s="32"/>
      <c r="H9" s="30"/>
      <c r="I9" s="30"/>
      <c r="J9" s="30"/>
    </row>
    <row r="10" spans="1:10" ht="27.75" customHeight="1" x14ac:dyDescent="0.3">
      <c r="A10" s="171" t="s">
        <v>5</v>
      </c>
      <c r="B10" s="171" t="s">
        <v>6</v>
      </c>
      <c r="C10" s="171" t="s">
        <v>7</v>
      </c>
      <c r="D10" s="172" t="s">
        <v>8</v>
      </c>
      <c r="E10" s="171" t="s">
        <v>9</v>
      </c>
      <c r="F10" s="183" t="s">
        <v>10</v>
      </c>
      <c r="G10" s="156" t="s">
        <v>30</v>
      </c>
      <c r="H10" s="170" t="s">
        <v>11</v>
      </c>
      <c r="I10" s="171"/>
      <c r="J10" s="171" t="s">
        <v>12</v>
      </c>
    </row>
    <row r="11" spans="1:10" ht="35.25" customHeight="1" x14ac:dyDescent="0.3">
      <c r="A11" s="171"/>
      <c r="B11" s="171"/>
      <c r="C11" s="171"/>
      <c r="D11" s="172"/>
      <c r="E11" s="171"/>
      <c r="F11" s="183"/>
      <c r="G11" s="157"/>
      <c r="H11" s="20" t="s">
        <v>13</v>
      </c>
      <c r="I11" s="18" t="s">
        <v>15</v>
      </c>
      <c r="J11" s="171"/>
    </row>
    <row r="12" spans="1:10" ht="31.5" customHeight="1" x14ac:dyDescent="0.3">
      <c r="A12" s="171"/>
      <c r="B12" s="171"/>
      <c r="C12" s="171"/>
      <c r="D12" s="172"/>
      <c r="E12" s="171"/>
      <c r="F12" s="183"/>
      <c r="G12" s="158"/>
      <c r="H12" s="20" t="s">
        <v>14</v>
      </c>
      <c r="I12" s="18" t="s">
        <v>16</v>
      </c>
      <c r="J12" s="171"/>
    </row>
    <row r="13" spans="1:10" x14ac:dyDescent="0.3">
      <c r="A13" s="18">
        <v>1</v>
      </c>
      <c r="B13" s="18">
        <v>2</v>
      </c>
      <c r="C13" s="18">
        <v>3</v>
      </c>
      <c r="D13" s="17">
        <v>4</v>
      </c>
      <c r="E13" s="18">
        <v>5</v>
      </c>
      <c r="F13" s="18">
        <v>6</v>
      </c>
      <c r="G13" s="13">
        <v>7</v>
      </c>
      <c r="H13" s="18">
        <v>8</v>
      </c>
      <c r="I13" s="18">
        <v>9</v>
      </c>
      <c r="J13" s="18">
        <v>10</v>
      </c>
    </row>
    <row r="14" spans="1:10" ht="17.399999999999999" customHeight="1" x14ac:dyDescent="0.3">
      <c r="A14" s="159" t="s">
        <v>47</v>
      </c>
      <c r="B14" s="159"/>
      <c r="C14" s="159"/>
      <c r="D14" s="159"/>
      <c r="E14" s="159"/>
      <c r="F14" s="159"/>
      <c r="G14" s="159"/>
      <c r="H14" s="159"/>
      <c r="I14" s="159"/>
      <c r="J14" s="159"/>
    </row>
    <row r="15" spans="1:10" ht="19.95" customHeight="1" x14ac:dyDescent="0.3">
      <c r="A15" s="159" t="s">
        <v>35</v>
      </c>
      <c r="B15" s="159"/>
      <c r="C15" s="159"/>
      <c r="D15" s="159"/>
      <c r="E15" s="159"/>
      <c r="F15" s="159"/>
      <c r="G15" s="159"/>
      <c r="H15" s="159"/>
      <c r="I15" s="159"/>
      <c r="J15" s="159"/>
    </row>
    <row r="16" spans="1:10" ht="22.95" customHeight="1" x14ac:dyDescent="0.3">
      <c r="A16" s="18">
        <v>1</v>
      </c>
      <c r="B16" s="159" t="s">
        <v>61</v>
      </c>
      <c r="C16" s="169"/>
      <c r="D16" s="159"/>
      <c r="E16" s="159"/>
      <c r="F16" s="159"/>
      <c r="G16" s="159"/>
      <c r="H16" s="159"/>
      <c r="I16" s="159"/>
      <c r="J16" s="169"/>
    </row>
    <row r="17" spans="1:10" ht="42.6" customHeight="1" x14ac:dyDescent="0.3">
      <c r="A17" s="142" t="s">
        <v>26</v>
      </c>
      <c r="B17" s="144" t="s">
        <v>62</v>
      </c>
      <c r="C17" s="146" t="s">
        <v>36</v>
      </c>
      <c r="D17" s="47" t="s">
        <v>20</v>
      </c>
      <c r="E17" s="49">
        <v>21144</v>
      </c>
      <c r="F17" s="49">
        <v>21144</v>
      </c>
      <c r="G17" s="49">
        <v>21143.8</v>
      </c>
      <c r="H17" s="49">
        <f t="shared" ref="H17:H26" si="0">F17-G17</f>
        <v>0.2000000000007276</v>
      </c>
      <c r="I17" s="64">
        <f>G17/F17*100</f>
        <v>99.999054105183504</v>
      </c>
      <c r="J17" s="148" t="s">
        <v>68</v>
      </c>
    </row>
    <row r="18" spans="1:10" ht="34.950000000000003" customHeight="1" x14ac:dyDescent="0.3">
      <c r="A18" s="143"/>
      <c r="B18" s="145"/>
      <c r="C18" s="145"/>
      <c r="D18" s="75" t="s">
        <v>21</v>
      </c>
      <c r="E18" s="76">
        <v>1158</v>
      </c>
      <c r="F18" s="76">
        <v>1158</v>
      </c>
      <c r="G18" s="76">
        <v>1158</v>
      </c>
      <c r="H18" s="76">
        <f t="shared" si="0"/>
        <v>0</v>
      </c>
      <c r="I18" s="64">
        <f t="shared" ref="I18:I29" si="1">G18/F18*100</f>
        <v>100</v>
      </c>
      <c r="J18" s="149"/>
    </row>
    <row r="19" spans="1:10" s="84" customFormat="1" ht="42.6" customHeight="1" x14ac:dyDescent="0.3">
      <c r="A19" s="150" t="s">
        <v>27</v>
      </c>
      <c r="B19" s="152" t="s">
        <v>37</v>
      </c>
      <c r="C19" s="153" t="s">
        <v>36</v>
      </c>
      <c r="D19" s="85" t="s">
        <v>20</v>
      </c>
      <c r="E19" s="77">
        <f>355.1+137382.4</f>
        <v>137737.5</v>
      </c>
      <c r="F19" s="77">
        <f>E19</f>
        <v>137737.5</v>
      </c>
      <c r="G19" s="77">
        <f>355.1+137382.4</f>
        <v>137737.5</v>
      </c>
      <c r="H19" s="77">
        <f t="shared" si="0"/>
        <v>0</v>
      </c>
      <c r="I19" s="64">
        <f t="shared" si="1"/>
        <v>100</v>
      </c>
      <c r="J19" s="160"/>
    </row>
    <row r="20" spans="1:10" s="84" customFormat="1" ht="59.4" customHeight="1" x14ac:dyDescent="0.3">
      <c r="A20" s="151"/>
      <c r="B20" s="151"/>
      <c r="C20" s="151"/>
      <c r="D20" s="85" t="s">
        <v>21</v>
      </c>
      <c r="E20" s="77">
        <f>8459.6+797</f>
        <v>9256.6</v>
      </c>
      <c r="F20" s="77">
        <f>E20</f>
        <v>9256.6</v>
      </c>
      <c r="G20" s="77">
        <f>8459.5+797.1</f>
        <v>9256.6</v>
      </c>
      <c r="H20" s="77">
        <f t="shared" si="0"/>
        <v>0</v>
      </c>
      <c r="I20" s="64">
        <f t="shared" si="1"/>
        <v>100</v>
      </c>
      <c r="J20" s="161"/>
    </row>
    <row r="21" spans="1:10" ht="45.6" customHeight="1" x14ac:dyDescent="0.3">
      <c r="A21" s="154" t="s">
        <v>64</v>
      </c>
      <c r="B21" s="109" t="s">
        <v>65</v>
      </c>
      <c r="C21" s="111" t="s">
        <v>36</v>
      </c>
      <c r="D21" s="65" t="s">
        <v>20</v>
      </c>
      <c r="E21" s="66">
        <v>0</v>
      </c>
      <c r="F21" s="66">
        <v>0</v>
      </c>
      <c r="G21" s="54">
        <v>0</v>
      </c>
      <c r="H21" s="54">
        <f t="shared" si="0"/>
        <v>0</v>
      </c>
      <c r="I21" s="64">
        <v>0</v>
      </c>
      <c r="J21" s="113"/>
    </row>
    <row r="22" spans="1:10" ht="40.200000000000003" customHeight="1" x14ac:dyDescent="0.3">
      <c r="A22" s="155"/>
      <c r="B22" s="110"/>
      <c r="C22" s="112"/>
      <c r="D22" s="74" t="s">
        <v>21</v>
      </c>
      <c r="E22" s="49">
        <v>1595</v>
      </c>
      <c r="F22" s="49">
        <v>1595</v>
      </c>
      <c r="G22" s="49">
        <v>1595</v>
      </c>
      <c r="H22" s="49">
        <f t="shared" si="0"/>
        <v>0</v>
      </c>
      <c r="I22" s="64">
        <f t="shared" si="1"/>
        <v>100</v>
      </c>
      <c r="J22" s="114"/>
    </row>
    <row r="23" spans="1:10" ht="31.95" customHeight="1" x14ac:dyDescent="0.3">
      <c r="A23" s="159" t="s">
        <v>17</v>
      </c>
      <c r="B23" s="159"/>
      <c r="C23" s="159"/>
      <c r="D23" s="17" t="s">
        <v>18</v>
      </c>
      <c r="E23" s="48">
        <v>0</v>
      </c>
      <c r="F23" s="48">
        <v>0</v>
      </c>
      <c r="G23" s="48">
        <v>0</v>
      </c>
      <c r="H23" s="49">
        <f t="shared" si="0"/>
        <v>0</v>
      </c>
      <c r="I23" s="64">
        <v>0</v>
      </c>
      <c r="J23" s="7" t="s">
        <v>19</v>
      </c>
    </row>
    <row r="24" spans="1:10" ht="45" customHeight="1" x14ac:dyDescent="0.3">
      <c r="A24" s="159"/>
      <c r="B24" s="159"/>
      <c r="C24" s="159"/>
      <c r="D24" s="17" t="s">
        <v>20</v>
      </c>
      <c r="E24" s="48">
        <f>E17+E19+E21</f>
        <v>158881.5</v>
      </c>
      <c r="F24" s="48">
        <f t="shared" ref="F24:H24" si="2">F17+F19+F21</f>
        <v>158881.5</v>
      </c>
      <c r="G24" s="48">
        <f t="shared" si="2"/>
        <v>158881.29999999999</v>
      </c>
      <c r="H24" s="48">
        <f t="shared" si="2"/>
        <v>0.2000000000007276</v>
      </c>
      <c r="I24" s="64">
        <f t="shared" si="1"/>
        <v>99.999874120020266</v>
      </c>
      <c r="J24" s="7" t="s">
        <v>19</v>
      </c>
    </row>
    <row r="25" spans="1:10" ht="28.95" customHeight="1" x14ac:dyDescent="0.3">
      <c r="A25" s="159"/>
      <c r="B25" s="159"/>
      <c r="C25" s="159"/>
      <c r="D25" s="17" t="s">
        <v>21</v>
      </c>
      <c r="E25" s="49">
        <f>E18+E20+E22</f>
        <v>12009.6</v>
      </c>
      <c r="F25" s="49">
        <f t="shared" ref="F25:H25" si="3">F18+F20+F22</f>
        <v>12009.6</v>
      </c>
      <c r="G25" s="49">
        <f t="shared" si="3"/>
        <v>12009.6</v>
      </c>
      <c r="H25" s="49">
        <f t="shared" si="3"/>
        <v>0</v>
      </c>
      <c r="I25" s="64">
        <f t="shared" si="1"/>
        <v>100</v>
      </c>
      <c r="J25" s="7" t="s">
        <v>19</v>
      </c>
    </row>
    <row r="26" spans="1:10" ht="38.4" customHeight="1" thickBot="1" x14ac:dyDescent="0.35">
      <c r="A26" s="169"/>
      <c r="B26" s="169"/>
      <c r="C26" s="169"/>
      <c r="D26" s="79" t="s">
        <v>22</v>
      </c>
      <c r="E26" s="80">
        <v>0</v>
      </c>
      <c r="F26" s="80">
        <v>0</v>
      </c>
      <c r="G26" s="80">
        <v>0</v>
      </c>
      <c r="H26" s="49">
        <f t="shared" si="0"/>
        <v>0</v>
      </c>
      <c r="I26" s="64">
        <v>0</v>
      </c>
      <c r="J26" s="81" t="s">
        <v>19</v>
      </c>
    </row>
    <row r="27" spans="1:10" ht="27" thickBot="1" x14ac:dyDescent="0.35">
      <c r="A27" s="184" t="s">
        <v>31</v>
      </c>
      <c r="B27" s="185"/>
      <c r="C27" s="186"/>
      <c r="D27" s="99" t="s">
        <v>18</v>
      </c>
      <c r="E27" s="102">
        <f>E23</f>
        <v>0</v>
      </c>
      <c r="F27" s="51">
        <v>0</v>
      </c>
      <c r="G27" s="82">
        <v>0</v>
      </c>
      <c r="H27" s="51">
        <v>0</v>
      </c>
      <c r="I27" s="87">
        <v>0</v>
      </c>
      <c r="J27" s="86" t="s">
        <v>19</v>
      </c>
    </row>
    <row r="28" spans="1:10" ht="45" customHeight="1" thickBot="1" x14ac:dyDescent="0.35">
      <c r="A28" s="187"/>
      <c r="B28" s="188"/>
      <c r="C28" s="189"/>
      <c r="D28" s="99" t="s">
        <v>20</v>
      </c>
      <c r="E28" s="102">
        <f>E24</f>
        <v>158881.5</v>
      </c>
      <c r="F28" s="51">
        <f t="shared" ref="F28:G28" si="4">F24</f>
        <v>158881.5</v>
      </c>
      <c r="G28" s="82">
        <f t="shared" si="4"/>
        <v>158881.29999999999</v>
      </c>
      <c r="H28" s="51">
        <f>F28-G28</f>
        <v>0.20000000001164153</v>
      </c>
      <c r="I28" s="87">
        <f t="shared" si="1"/>
        <v>99.999874120020266</v>
      </c>
      <c r="J28" s="86" t="s">
        <v>19</v>
      </c>
    </row>
    <row r="29" spans="1:10" ht="27" thickBot="1" x14ac:dyDescent="0.35">
      <c r="A29" s="187"/>
      <c r="B29" s="188"/>
      <c r="C29" s="189"/>
      <c r="D29" s="99" t="s">
        <v>21</v>
      </c>
      <c r="E29" s="102">
        <f>E25</f>
        <v>12009.6</v>
      </c>
      <c r="F29" s="51">
        <f t="shared" ref="F29" si="5">F25</f>
        <v>12009.6</v>
      </c>
      <c r="G29" s="82">
        <f>G25</f>
        <v>12009.6</v>
      </c>
      <c r="H29" s="51">
        <f>F29-G29</f>
        <v>0</v>
      </c>
      <c r="I29" s="87">
        <f t="shared" si="1"/>
        <v>100</v>
      </c>
      <c r="J29" s="61" t="s">
        <v>19</v>
      </c>
    </row>
    <row r="30" spans="1:10" ht="39.6" customHeight="1" thickBot="1" x14ac:dyDescent="0.35">
      <c r="A30" s="190"/>
      <c r="B30" s="191"/>
      <c r="C30" s="192"/>
      <c r="D30" s="100" t="s">
        <v>22</v>
      </c>
      <c r="E30" s="103">
        <v>0</v>
      </c>
      <c r="F30" s="55">
        <v>0</v>
      </c>
      <c r="G30" s="62">
        <v>0</v>
      </c>
      <c r="H30" s="52">
        <v>0</v>
      </c>
      <c r="I30" s="104">
        <v>0</v>
      </c>
      <c r="J30" s="101" t="s">
        <v>19</v>
      </c>
    </row>
    <row r="31" spans="1:10" ht="23.4" customHeight="1" x14ac:dyDescent="0.3">
      <c r="A31" s="135" t="s">
        <v>38</v>
      </c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t="24" customHeight="1" x14ac:dyDescent="0.3">
      <c r="A32" s="124" t="s">
        <v>39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0" ht="46.95" customHeight="1" x14ac:dyDescent="0.3">
      <c r="A33" s="136" t="s">
        <v>40</v>
      </c>
      <c r="B33" s="137" t="s">
        <v>53</v>
      </c>
      <c r="C33" s="137" t="s">
        <v>36</v>
      </c>
      <c r="D33" s="41" t="s">
        <v>20</v>
      </c>
      <c r="E33" s="53">
        <v>153200</v>
      </c>
      <c r="F33" s="53">
        <v>153200</v>
      </c>
      <c r="G33" s="53">
        <v>153200</v>
      </c>
      <c r="H33" s="53">
        <v>0</v>
      </c>
      <c r="I33" s="53">
        <f>G33/F33*100</f>
        <v>100</v>
      </c>
      <c r="J33" s="42"/>
    </row>
    <row r="34" spans="1:10" ht="53.4" customHeight="1" x14ac:dyDescent="0.3">
      <c r="A34" s="132"/>
      <c r="B34" s="125"/>
      <c r="C34" s="125"/>
      <c r="D34" s="8" t="s">
        <v>21</v>
      </c>
      <c r="E34" s="50">
        <v>10244</v>
      </c>
      <c r="F34" s="50">
        <v>10244</v>
      </c>
      <c r="G34" s="50">
        <v>10244</v>
      </c>
      <c r="H34" s="50">
        <f>F34-G34</f>
        <v>0</v>
      </c>
      <c r="I34" s="53">
        <f t="shared" ref="I34:I43" si="6">G34/F34*100</f>
        <v>100</v>
      </c>
      <c r="J34" s="69"/>
    </row>
    <row r="35" spans="1:10" ht="47.4" customHeight="1" x14ac:dyDescent="0.3">
      <c r="A35" s="140" t="s">
        <v>41</v>
      </c>
      <c r="B35" s="141" t="s">
        <v>54</v>
      </c>
      <c r="C35" s="141" t="s">
        <v>36</v>
      </c>
      <c r="D35" s="25" t="s">
        <v>20</v>
      </c>
      <c r="E35" s="54">
        <v>751.4</v>
      </c>
      <c r="F35" s="54">
        <v>751.4</v>
      </c>
      <c r="G35" s="54">
        <v>751.4</v>
      </c>
      <c r="H35" s="50">
        <f>F35-G35</f>
        <v>0</v>
      </c>
      <c r="I35" s="53">
        <f t="shared" si="6"/>
        <v>100</v>
      </c>
      <c r="J35" s="73"/>
    </row>
    <row r="36" spans="1:10" ht="47.4" customHeight="1" x14ac:dyDescent="0.3">
      <c r="A36" s="132"/>
      <c r="B36" s="125"/>
      <c r="C36" s="125"/>
      <c r="D36" s="23" t="s">
        <v>21</v>
      </c>
      <c r="E36" s="49">
        <v>0</v>
      </c>
      <c r="F36" s="49">
        <v>0</v>
      </c>
      <c r="G36" s="49">
        <v>0</v>
      </c>
      <c r="H36" s="49">
        <v>0</v>
      </c>
      <c r="I36" s="53">
        <v>0</v>
      </c>
      <c r="J36" s="12"/>
    </row>
    <row r="37" spans="1:10" ht="26.4" x14ac:dyDescent="0.3">
      <c r="A37" s="124"/>
      <c r="B37" s="124" t="s">
        <v>42</v>
      </c>
      <c r="C37" s="127"/>
      <c r="D37" s="8" t="s">
        <v>18</v>
      </c>
      <c r="E37" s="50">
        <v>0</v>
      </c>
      <c r="F37" s="50">
        <v>0</v>
      </c>
      <c r="G37" s="50">
        <v>0</v>
      </c>
      <c r="H37" s="50">
        <v>0</v>
      </c>
      <c r="I37" s="53">
        <v>0</v>
      </c>
      <c r="J37" s="28"/>
    </row>
    <row r="38" spans="1:10" ht="39.6" x14ac:dyDescent="0.3">
      <c r="A38" s="125"/>
      <c r="B38" s="125"/>
      <c r="C38" s="128"/>
      <c r="D38" s="8" t="s">
        <v>20</v>
      </c>
      <c r="E38" s="50">
        <f>E35+E33</f>
        <v>153951.4</v>
      </c>
      <c r="F38" s="50">
        <f t="shared" ref="F38:H38" si="7">F35+F33</f>
        <v>153951.4</v>
      </c>
      <c r="G38" s="50">
        <f t="shared" si="7"/>
        <v>153951.4</v>
      </c>
      <c r="H38" s="83">
        <f t="shared" si="7"/>
        <v>0</v>
      </c>
      <c r="I38" s="53">
        <f t="shared" si="6"/>
        <v>100</v>
      </c>
      <c r="J38" s="78"/>
    </row>
    <row r="39" spans="1:10" ht="26.4" x14ac:dyDescent="0.3">
      <c r="A39" s="125"/>
      <c r="B39" s="125"/>
      <c r="C39" s="128"/>
      <c r="D39" s="8" t="s">
        <v>21</v>
      </c>
      <c r="E39" s="50">
        <f>E34+E36</f>
        <v>10244</v>
      </c>
      <c r="F39" s="50">
        <f t="shared" ref="F39:H39" si="8">F34+F36</f>
        <v>10244</v>
      </c>
      <c r="G39" s="50">
        <f t="shared" si="8"/>
        <v>10244</v>
      </c>
      <c r="H39" s="50">
        <f t="shared" si="8"/>
        <v>0</v>
      </c>
      <c r="I39" s="53">
        <f t="shared" si="6"/>
        <v>100</v>
      </c>
      <c r="J39" s="28"/>
    </row>
    <row r="40" spans="1:10" ht="39.6" x14ac:dyDescent="0.3">
      <c r="A40" s="125"/>
      <c r="B40" s="125"/>
      <c r="C40" s="128"/>
      <c r="D40" s="8" t="s">
        <v>22</v>
      </c>
      <c r="E40" s="50">
        <v>0</v>
      </c>
      <c r="F40" s="50">
        <v>0</v>
      </c>
      <c r="G40" s="50">
        <v>0</v>
      </c>
      <c r="H40" s="50">
        <v>0</v>
      </c>
      <c r="I40" s="53">
        <v>0</v>
      </c>
      <c r="J40" s="28"/>
    </row>
    <row r="41" spans="1:10" ht="26.4" x14ac:dyDescent="0.3">
      <c r="A41" s="124"/>
      <c r="B41" s="124" t="s">
        <v>43</v>
      </c>
      <c r="C41" s="127"/>
      <c r="D41" s="8" t="s">
        <v>18</v>
      </c>
      <c r="E41" s="50">
        <v>0</v>
      </c>
      <c r="F41" s="50">
        <v>0</v>
      </c>
      <c r="G41" s="50">
        <v>0</v>
      </c>
      <c r="H41" s="50">
        <v>0</v>
      </c>
      <c r="I41" s="53">
        <v>0</v>
      </c>
      <c r="J41" s="28"/>
    </row>
    <row r="42" spans="1:10" ht="39.6" x14ac:dyDescent="0.3">
      <c r="A42" s="125"/>
      <c r="B42" s="125"/>
      <c r="C42" s="128"/>
      <c r="D42" s="8" t="s">
        <v>20</v>
      </c>
      <c r="E42" s="50">
        <f>E38</f>
        <v>153951.4</v>
      </c>
      <c r="F42" s="50">
        <f t="shared" ref="F42:H42" si="9">F38</f>
        <v>153951.4</v>
      </c>
      <c r="G42" s="50">
        <f t="shared" si="9"/>
        <v>153951.4</v>
      </c>
      <c r="H42" s="83">
        <f t="shared" si="9"/>
        <v>0</v>
      </c>
      <c r="I42" s="53">
        <f t="shared" si="6"/>
        <v>100</v>
      </c>
      <c r="J42" s="28"/>
    </row>
    <row r="43" spans="1:10" ht="26.4" x14ac:dyDescent="0.3">
      <c r="A43" s="125"/>
      <c r="B43" s="125"/>
      <c r="C43" s="128"/>
      <c r="D43" s="8" t="s">
        <v>21</v>
      </c>
      <c r="E43" s="50">
        <f>E39</f>
        <v>10244</v>
      </c>
      <c r="F43" s="50">
        <f t="shared" ref="F43:H43" si="10">F39</f>
        <v>10244</v>
      </c>
      <c r="G43" s="50">
        <f t="shared" si="10"/>
        <v>10244</v>
      </c>
      <c r="H43" s="50">
        <f t="shared" si="10"/>
        <v>0</v>
      </c>
      <c r="I43" s="53">
        <f t="shared" si="6"/>
        <v>100</v>
      </c>
      <c r="J43" s="28"/>
    </row>
    <row r="44" spans="1:10" ht="39.6" x14ac:dyDescent="0.3">
      <c r="A44" s="125"/>
      <c r="B44" s="125"/>
      <c r="C44" s="128"/>
      <c r="D44" s="8" t="s">
        <v>22</v>
      </c>
      <c r="E44" s="50">
        <v>0</v>
      </c>
      <c r="F44" s="50">
        <v>0</v>
      </c>
      <c r="G44" s="50">
        <v>0</v>
      </c>
      <c r="H44" s="50">
        <v>0</v>
      </c>
      <c r="I44" s="53">
        <v>0</v>
      </c>
      <c r="J44" s="27"/>
    </row>
    <row r="45" spans="1:10" ht="21" customHeight="1" x14ac:dyDescent="0.3">
      <c r="A45" s="130" t="s">
        <v>48</v>
      </c>
      <c r="B45" s="130"/>
      <c r="C45" s="130"/>
      <c r="D45" s="130"/>
      <c r="E45" s="130"/>
      <c r="F45" s="130"/>
      <c r="G45" s="130"/>
      <c r="H45" s="130"/>
      <c r="I45" s="130"/>
      <c r="J45" s="130"/>
    </row>
    <row r="46" spans="1:10" ht="17.399999999999999" customHeight="1" x14ac:dyDescent="0.3">
      <c r="A46" s="124" t="s">
        <v>55</v>
      </c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0" ht="21.6" customHeight="1" x14ac:dyDescent="0.3">
      <c r="A47" s="124" t="s">
        <v>49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0" ht="136.19999999999999" customHeight="1" x14ac:dyDescent="0.3">
      <c r="A48" s="136" t="s">
        <v>46</v>
      </c>
      <c r="B48" s="137" t="s">
        <v>56</v>
      </c>
      <c r="C48" s="137" t="s">
        <v>36</v>
      </c>
      <c r="D48" s="41" t="s">
        <v>20</v>
      </c>
      <c r="E48" s="53">
        <f>29452+37255.4+8634.6+99</f>
        <v>75441</v>
      </c>
      <c r="F48" s="53">
        <f>E48</f>
        <v>75441</v>
      </c>
      <c r="G48" s="53">
        <f>29450.2+37255.2+8634.6+99</f>
        <v>75439</v>
      </c>
      <c r="H48" s="53">
        <f>F48-G48</f>
        <v>2</v>
      </c>
      <c r="I48" s="43">
        <f>G48/F48*100</f>
        <v>99.99734892167389</v>
      </c>
      <c r="J48" s="138" t="s">
        <v>69</v>
      </c>
    </row>
    <row r="49" spans="1:10" ht="165" customHeight="1" x14ac:dyDescent="0.3">
      <c r="A49" s="132"/>
      <c r="B49" s="125"/>
      <c r="C49" s="125"/>
      <c r="D49" s="8" t="s">
        <v>21</v>
      </c>
      <c r="E49" s="50">
        <f>3272.2+100+4221.5+1393+345.2</f>
        <v>9331.9000000000015</v>
      </c>
      <c r="F49" s="50">
        <f>E49</f>
        <v>9331.9000000000015</v>
      </c>
      <c r="G49" s="50">
        <f>3272.2+99.8+4221.4+1393+345.2</f>
        <v>9331.6</v>
      </c>
      <c r="H49" s="50">
        <f>F49-G49</f>
        <v>0.30000000000109139</v>
      </c>
      <c r="I49" s="43">
        <f t="shared" ref="I49:I56" si="11">G49/F49*100</f>
        <v>99.996785220587441</v>
      </c>
      <c r="J49" s="139"/>
    </row>
    <row r="50" spans="1:10" ht="35.4" customHeight="1" x14ac:dyDescent="0.3">
      <c r="A50" s="124"/>
      <c r="B50" s="124" t="s">
        <v>44</v>
      </c>
      <c r="C50" s="127"/>
      <c r="D50" s="8" t="s">
        <v>18</v>
      </c>
      <c r="E50" s="33">
        <v>0</v>
      </c>
      <c r="F50" s="33">
        <v>0</v>
      </c>
      <c r="G50" s="33">
        <v>0</v>
      </c>
      <c r="H50" s="33">
        <v>0</v>
      </c>
      <c r="I50" s="43">
        <v>0</v>
      </c>
      <c r="J50" s="28"/>
    </row>
    <row r="51" spans="1:10" ht="40.200000000000003" customHeight="1" x14ac:dyDescent="0.3">
      <c r="A51" s="125"/>
      <c r="B51" s="125"/>
      <c r="C51" s="128"/>
      <c r="D51" s="8" t="s">
        <v>20</v>
      </c>
      <c r="E51" s="50">
        <f>E48</f>
        <v>75441</v>
      </c>
      <c r="F51" s="50">
        <f t="shared" ref="F51:H51" si="12">F48</f>
        <v>75441</v>
      </c>
      <c r="G51" s="50">
        <f t="shared" si="12"/>
        <v>75439</v>
      </c>
      <c r="H51" s="50">
        <f t="shared" si="12"/>
        <v>2</v>
      </c>
      <c r="I51" s="43">
        <f t="shared" si="11"/>
        <v>99.99734892167389</v>
      </c>
      <c r="J51" s="28" t="s">
        <v>19</v>
      </c>
    </row>
    <row r="52" spans="1:10" ht="26.4" x14ac:dyDescent="0.3">
      <c r="A52" s="125"/>
      <c r="B52" s="125"/>
      <c r="C52" s="128"/>
      <c r="D52" s="8" t="s">
        <v>21</v>
      </c>
      <c r="E52" s="50">
        <f>E49</f>
        <v>9331.9000000000015</v>
      </c>
      <c r="F52" s="50">
        <f t="shared" ref="F52:H52" si="13">F49</f>
        <v>9331.9000000000015</v>
      </c>
      <c r="G52" s="50">
        <f t="shared" si="13"/>
        <v>9331.6</v>
      </c>
      <c r="H52" s="50">
        <f t="shared" si="13"/>
        <v>0.30000000000109139</v>
      </c>
      <c r="I52" s="43">
        <f t="shared" si="11"/>
        <v>99.996785220587441</v>
      </c>
      <c r="J52" s="28" t="s">
        <v>19</v>
      </c>
    </row>
    <row r="53" spans="1:10" ht="39.6" x14ac:dyDescent="0.3">
      <c r="A53" s="125"/>
      <c r="B53" s="125"/>
      <c r="C53" s="128"/>
      <c r="D53" s="8" t="s">
        <v>22</v>
      </c>
      <c r="E53" s="50">
        <v>0</v>
      </c>
      <c r="F53" s="50">
        <v>0</v>
      </c>
      <c r="G53" s="50">
        <v>0</v>
      </c>
      <c r="H53" s="50">
        <v>0</v>
      </c>
      <c r="I53" s="43">
        <v>0</v>
      </c>
      <c r="J53" s="27"/>
    </row>
    <row r="54" spans="1:10" ht="29.4" customHeight="1" x14ac:dyDescent="0.3">
      <c r="A54" s="133"/>
      <c r="B54" s="133" t="s">
        <v>45</v>
      </c>
      <c r="C54" s="133"/>
      <c r="D54" s="8" t="s">
        <v>18</v>
      </c>
      <c r="E54" s="50">
        <v>0</v>
      </c>
      <c r="F54" s="50">
        <v>0</v>
      </c>
      <c r="G54" s="50">
        <v>0</v>
      </c>
      <c r="H54" s="50">
        <v>0</v>
      </c>
      <c r="I54" s="43">
        <v>0</v>
      </c>
      <c r="J54" s="28"/>
    </row>
    <row r="55" spans="1:10" ht="42" customHeight="1" x14ac:dyDescent="0.3">
      <c r="A55" s="134"/>
      <c r="B55" s="134"/>
      <c r="C55" s="134"/>
      <c r="D55" s="8" t="s">
        <v>20</v>
      </c>
      <c r="E55" s="50">
        <f>E51</f>
        <v>75441</v>
      </c>
      <c r="F55" s="50">
        <f t="shared" ref="F55:H55" si="14">F51</f>
        <v>75441</v>
      </c>
      <c r="G55" s="50">
        <f t="shared" si="14"/>
        <v>75439</v>
      </c>
      <c r="H55" s="50">
        <f t="shared" si="14"/>
        <v>2</v>
      </c>
      <c r="I55" s="43">
        <f t="shared" si="11"/>
        <v>99.99734892167389</v>
      </c>
      <c r="J55" s="28" t="s">
        <v>19</v>
      </c>
    </row>
    <row r="56" spans="1:10" ht="27.6" customHeight="1" x14ac:dyDescent="0.3">
      <c r="A56" s="134"/>
      <c r="B56" s="134"/>
      <c r="C56" s="134"/>
      <c r="D56" s="8" t="s">
        <v>21</v>
      </c>
      <c r="E56" s="50">
        <f>E52</f>
        <v>9331.9000000000015</v>
      </c>
      <c r="F56" s="50">
        <f t="shared" ref="F56:H56" si="15">F52</f>
        <v>9331.9000000000015</v>
      </c>
      <c r="G56" s="50">
        <f t="shared" si="15"/>
        <v>9331.6</v>
      </c>
      <c r="H56" s="50">
        <f t="shared" si="15"/>
        <v>0.30000000000109139</v>
      </c>
      <c r="I56" s="43">
        <f t="shared" si="11"/>
        <v>99.996785220587441</v>
      </c>
      <c r="J56" s="28" t="s">
        <v>19</v>
      </c>
    </row>
    <row r="57" spans="1:10" ht="39.6" x14ac:dyDescent="0.3">
      <c r="A57" s="135"/>
      <c r="B57" s="135"/>
      <c r="C57" s="135"/>
      <c r="D57" s="8" t="s">
        <v>22</v>
      </c>
      <c r="E57" s="33">
        <v>0</v>
      </c>
      <c r="F57" s="33">
        <v>0</v>
      </c>
      <c r="G57" s="33">
        <v>0</v>
      </c>
      <c r="H57" s="33">
        <v>0</v>
      </c>
      <c r="I57" s="43">
        <v>0</v>
      </c>
      <c r="J57" s="27"/>
    </row>
    <row r="58" spans="1:10" ht="19.95" customHeight="1" x14ac:dyDescent="0.3">
      <c r="A58" s="131" t="s">
        <v>50</v>
      </c>
      <c r="B58" s="131"/>
      <c r="C58" s="131"/>
      <c r="D58" s="131"/>
      <c r="E58" s="131"/>
      <c r="F58" s="131"/>
      <c r="G58" s="131"/>
      <c r="H58" s="131"/>
      <c r="I58" s="131"/>
      <c r="J58" s="131"/>
    </row>
    <row r="59" spans="1:10" ht="40.950000000000003" customHeight="1" x14ac:dyDescent="0.3">
      <c r="A59" s="132" t="s">
        <v>52</v>
      </c>
      <c r="B59" s="125" t="s">
        <v>57</v>
      </c>
      <c r="C59" s="125" t="s">
        <v>60</v>
      </c>
      <c r="D59" s="8" t="s">
        <v>20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26"/>
    </row>
    <row r="60" spans="1:10" s="108" customFormat="1" ht="51" customHeight="1" x14ac:dyDescent="0.3">
      <c r="A60" s="132"/>
      <c r="B60" s="125"/>
      <c r="C60" s="125"/>
      <c r="D60" s="105" t="s">
        <v>21</v>
      </c>
      <c r="E60" s="106">
        <v>34110</v>
      </c>
      <c r="F60" s="106">
        <v>34110</v>
      </c>
      <c r="G60" s="106">
        <v>33966.199999999997</v>
      </c>
      <c r="H60" s="106">
        <f>F60-G60</f>
        <v>143.80000000000291</v>
      </c>
      <c r="I60" s="106">
        <f>G60/F60*100</f>
        <v>99.578422749926702</v>
      </c>
      <c r="J60" s="107"/>
    </row>
    <row r="61" spans="1:10" ht="39.6" x14ac:dyDescent="0.3">
      <c r="A61" s="132"/>
      <c r="B61" s="125"/>
      <c r="C61" s="125" t="s">
        <v>36</v>
      </c>
      <c r="D61" s="24" t="s">
        <v>20</v>
      </c>
      <c r="E61" s="50">
        <v>0</v>
      </c>
      <c r="F61" s="50">
        <v>0</v>
      </c>
      <c r="G61" s="50">
        <v>0</v>
      </c>
      <c r="H61" s="50">
        <v>0</v>
      </c>
      <c r="I61" s="83">
        <v>0</v>
      </c>
      <c r="J61" s="68"/>
    </row>
    <row r="62" spans="1:10" ht="26.4" x14ac:dyDescent="0.3">
      <c r="A62" s="132"/>
      <c r="B62" s="125"/>
      <c r="C62" s="125"/>
      <c r="D62" s="29" t="s">
        <v>21</v>
      </c>
      <c r="E62" s="50">
        <v>1647.1</v>
      </c>
      <c r="F62" s="50">
        <v>1647.1</v>
      </c>
      <c r="G62" s="50">
        <v>1606</v>
      </c>
      <c r="H62" s="50">
        <f>F62-G62</f>
        <v>41.099999999999909</v>
      </c>
      <c r="I62" s="83">
        <f t="shared" ref="I62:I70" si="16">G62/F62*100</f>
        <v>97.504705239511878</v>
      </c>
      <c r="J62" s="67"/>
    </row>
    <row r="63" spans="1:10" ht="26.4" x14ac:dyDescent="0.3">
      <c r="A63" s="124"/>
      <c r="B63" s="124" t="s">
        <v>51</v>
      </c>
      <c r="C63" s="127"/>
      <c r="D63" s="8" t="s">
        <v>18</v>
      </c>
      <c r="E63" s="50">
        <v>0</v>
      </c>
      <c r="F63" s="50">
        <v>0</v>
      </c>
      <c r="G63" s="50">
        <v>0</v>
      </c>
      <c r="H63" s="50">
        <v>0</v>
      </c>
      <c r="I63" s="83">
        <v>0</v>
      </c>
      <c r="J63" s="28"/>
    </row>
    <row r="64" spans="1:10" ht="39.6" x14ac:dyDescent="0.3">
      <c r="A64" s="125"/>
      <c r="B64" s="125"/>
      <c r="C64" s="128"/>
      <c r="D64" s="8" t="s">
        <v>20</v>
      </c>
      <c r="E64" s="50">
        <v>0</v>
      </c>
      <c r="F64" s="50">
        <v>0</v>
      </c>
      <c r="G64" s="50">
        <v>0</v>
      </c>
      <c r="H64" s="50">
        <v>0</v>
      </c>
      <c r="I64" s="83">
        <v>0</v>
      </c>
      <c r="J64" s="28"/>
    </row>
    <row r="65" spans="1:10" ht="28.2" customHeight="1" x14ac:dyDescent="0.3">
      <c r="A65" s="125"/>
      <c r="B65" s="125"/>
      <c r="C65" s="128"/>
      <c r="D65" s="8" t="s">
        <v>21</v>
      </c>
      <c r="E65" s="50">
        <f>E60+E62</f>
        <v>35757.1</v>
      </c>
      <c r="F65" s="50">
        <f t="shared" ref="F65:H65" si="17">F60+F62</f>
        <v>35757.1</v>
      </c>
      <c r="G65" s="50">
        <f t="shared" si="17"/>
        <v>35572.199999999997</v>
      </c>
      <c r="H65" s="50">
        <f t="shared" si="17"/>
        <v>184.90000000000282</v>
      </c>
      <c r="I65" s="83">
        <f t="shared" si="16"/>
        <v>99.482899899600355</v>
      </c>
      <c r="J65" s="46"/>
    </row>
    <row r="66" spans="1:10" ht="38.4" customHeight="1" thickBot="1" x14ac:dyDescent="0.35">
      <c r="A66" s="126"/>
      <c r="B66" s="126"/>
      <c r="C66" s="129"/>
      <c r="D66" s="35" t="s">
        <v>22</v>
      </c>
      <c r="E66" s="56">
        <v>0</v>
      </c>
      <c r="F66" s="56">
        <v>0</v>
      </c>
      <c r="G66" s="56">
        <v>0</v>
      </c>
      <c r="H66" s="56">
        <v>0</v>
      </c>
      <c r="I66" s="95">
        <v>0</v>
      </c>
      <c r="J66" s="34"/>
    </row>
    <row r="67" spans="1:10" ht="26.4" customHeight="1" thickBot="1" x14ac:dyDescent="0.35">
      <c r="A67" s="115" t="s">
        <v>32</v>
      </c>
      <c r="B67" s="116"/>
      <c r="C67" s="117"/>
      <c r="D67" s="71" t="s">
        <v>63</v>
      </c>
      <c r="E67" s="72">
        <f>E68+E69+E70+E71</f>
        <v>455616.5</v>
      </c>
      <c r="F67" s="72">
        <f t="shared" ref="F67:G67" si="18">F68+F69+F70+F71</f>
        <v>455616.5</v>
      </c>
      <c r="G67" s="72">
        <f t="shared" si="18"/>
        <v>455429.1</v>
      </c>
      <c r="H67" s="88">
        <f>H68+H69+H70+H71</f>
        <v>187.40000000008149</v>
      </c>
      <c r="I67" s="96">
        <f t="shared" si="16"/>
        <v>99.958868917170463</v>
      </c>
      <c r="J67" s="70" t="s">
        <v>19</v>
      </c>
    </row>
    <row r="68" spans="1:10" s="15" customFormat="1" ht="27.6" customHeight="1" thickBot="1" x14ac:dyDescent="0.35">
      <c r="A68" s="118"/>
      <c r="B68" s="119"/>
      <c r="C68" s="120"/>
      <c r="D68" s="36" t="s">
        <v>18</v>
      </c>
      <c r="E68" s="37">
        <v>0</v>
      </c>
      <c r="F68" s="37">
        <v>0</v>
      </c>
      <c r="G68" s="37">
        <v>0</v>
      </c>
      <c r="H68" s="89">
        <v>0</v>
      </c>
      <c r="I68" s="97">
        <v>0</v>
      </c>
      <c r="J68" s="92" t="s">
        <v>19</v>
      </c>
    </row>
    <row r="69" spans="1:10" s="15" customFormat="1" ht="40.950000000000003" customHeight="1" thickBot="1" x14ac:dyDescent="0.35">
      <c r="A69" s="118"/>
      <c r="B69" s="119"/>
      <c r="C69" s="120"/>
      <c r="D69" s="38" t="s">
        <v>20</v>
      </c>
      <c r="E69" s="21">
        <f>E64+E55+E42+E28</f>
        <v>388273.9</v>
      </c>
      <c r="F69" s="21">
        <f t="shared" ref="F69" si="19">F64+F55+F42+F28</f>
        <v>388273.9</v>
      </c>
      <c r="G69" s="21">
        <f>G64+G55+G42+G28</f>
        <v>388271.69999999995</v>
      </c>
      <c r="H69" s="90">
        <f>F69-G69</f>
        <v>2.2000000000698492</v>
      </c>
      <c r="I69" s="97">
        <f t="shared" si="16"/>
        <v>99.99943338967671</v>
      </c>
      <c r="J69" s="93" t="s">
        <v>19</v>
      </c>
    </row>
    <row r="70" spans="1:10" s="15" customFormat="1" ht="29.4" customHeight="1" thickBot="1" x14ac:dyDescent="0.35">
      <c r="A70" s="118"/>
      <c r="B70" s="119"/>
      <c r="C70" s="120"/>
      <c r="D70" s="38" t="s">
        <v>21</v>
      </c>
      <c r="E70" s="21">
        <f>E65+E56+E43+E29</f>
        <v>67342.600000000006</v>
      </c>
      <c r="F70" s="21">
        <f t="shared" ref="F70:G70" si="20">F65+F56+F43+F29</f>
        <v>67342.600000000006</v>
      </c>
      <c r="G70" s="21">
        <f t="shared" si="20"/>
        <v>67157.399999999994</v>
      </c>
      <c r="H70" s="90">
        <f>F70-G70</f>
        <v>185.20000000001164</v>
      </c>
      <c r="I70" s="98">
        <f t="shared" si="16"/>
        <v>99.724988343188386</v>
      </c>
      <c r="J70" s="93" t="s">
        <v>19</v>
      </c>
    </row>
    <row r="71" spans="1:10" s="15" customFormat="1" ht="40.200000000000003" thickBot="1" x14ac:dyDescent="0.35">
      <c r="A71" s="121"/>
      <c r="B71" s="122"/>
      <c r="C71" s="123"/>
      <c r="D71" s="39" t="s">
        <v>22</v>
      </c>
      <c r="E71" s="40">
        <v>0</v>
      </c>
      <c r="F71" s="40">
        <v>0</v>
      </c>
      <c r="G71" s="40">
        <v>0</v>
      </c>
      <c r="H71" s="91">
        <v>0</v>
      </c>
      <c r="I71" s="97">
        <v>0</v>
      </c>
      <c r="J71" s="94" t="s">
        <v>19</v>
      </c>
    </row>
    <row r="72" spans="1:10" s="15" customFormat="1" x14ac:dyDescent="0.3">
      <c r="A72" s="182" t="s">
        <v>23</v>
      </c>
      <c r="B72" s="182"/>
      <c r="C72" s="182"/>
      <c r="D72" s="182"/>
      <c r="E72" s="182"/>
      <c r="F72" s="182"/>
      <c r="G72" s="182"/>
      <c r="H72" s="182"/>
      <c r="I72" s="182"/>
      <c r="J72" s="182"/>
    </row>
    <row r="73" spans="1:10" s="15" customFormat="1" ht="26.4" x14ac:dyDescent="0.3">
      <c r="A73" s="172" t="s">
        <v>58</v>
      </c>
      <c r="B73" s="172"/>
      <c r="C73" s="172"/>
      <c r="D73" s="17" t="s">
        <v>18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22" t="s">
        <v>19</v>
      </c>
    </row>
    <row r="74" spans="1:10" s="15" customFormat="1" ht="39.6" x14ac:dyDescent="0.3">
      <c r="A74" s="172"/>
      <c r="B74" s="172"/>
      <c r="C74" s="172"/>
      <c r="D74" s="74" t="s">
        <v>20</v>
      </c>
      <c r="E74" s="16">
        <f>E69</f>
        <v>388273.9</v>
      </c>
      <c r="F74" s="16">
        <f t="shared" ref="F74:H74" si="21">F69</f>
        <v>388273.9</v>
      </c>
      <c r="G74" s="16">
        <f t="shared" si="21"/>
        <v>388271.69999999995</v>
      </c>
      <c r="H74" s="16">
        <f t="shared" si="21"/>
        <v>2.2000000000698492</v>
      </c>
      <c r="I74" s="16">
        <f t="shared" ref="I74:I82" si="22">G74/F74*100</f>
        <v>99.99943338967671</v>
      </c>
      <c r="J74" s="22" t="s">
        <v>19</v>
      </c>
    </row>
    <row r="75" spans="1:10" s="15" customFormat="1" ht="27.6" customHeight="1" x14ac:dyDescent="0.3">
      <c r="A75" s="172"/>
      <c r="B75" s="172"/>
      <c r="C75" s="172"/>
      <c r="D75" s="74" t="s">
        <v>21</v>
      </c>
      <c r="E75" s="16">
        <f>E70-E80</f>
        <v>33232.600000000006</v>
      </c>
      <c r="F75" s="16">
        <f>F70-F80</f>
        <v>33232.600000000006</v>
      </c>
      <c r="G75" s="16">
        <f t="shared" ref="G75" si="23">G70-G80</f>
        <v>33191.199999999997</v>
      </c>
      <c r="H75" s="16">
        <f>H70-H80</f>
        <v>41.400000000008731</v>
      </c>
      <c r="I75" s="16">
        <f t="shared" si="22"/>
        <v>99.875423529907366</v>
      </c>
      <c r="J75" s="22"/>
    </row>
    <row r="76" spans="1:10" s="15" customFormat="1" ht="39.6" x14ac:dyDescent="0.3">
      <c r="A76" s="172"/>
      <c r="B76" s="172"/>
      <c r="C76" s="172"/>
      <c r="D76" s="17" t="s">
        <v>22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22" t="s">
        <v>19</v>
      </c>
    </row>
    <row r="77" spans="1:10" s="60" customFormat="1" x14ac:dyDescent="0.3">
      <c r="A77" s="172"/>
      <c r="B77" s="172"/>
      <c r="C77" s="172"/>
      <c r="D77" s="57" t="s">
        <v>25</v>
      </c>
      <c r="E77" s="58">
        <f>E74+E75</f>
        <v>421506.5</v>
      </c>
      <c r="F77" s="58">
        <f t="shared" ref="F77:H77" si="24">F74+F75</f>
        <v>421506.5</v>
      </c>
      <c r="G77" s="58">
        <f t="shared" si="24"/>
        <v>421462.89999999997</v>
      </c>
      <c r="H77" s="58">
        <f t="shared" si="24"/>
        <v>43.60000000007858</v>
      </c>
      <c r="I77" s="58">
        <f t="shared" si="22"/>
        <v>99.989656150023777</v>
      </c>
      <c r="J77" s="59" t="s">
        <v>19</v>
      </c>
    </row>
    <row r="78" spans="1:10" s="15" customFormat="1" ht="25.5" customHeight="1" x14ac:dyDescent="0.3">
      <c r="A78" s="173" t="s">
        <v>59</v>
      </c>
      <c r="B78" s="174"/>
      <c r="C78" s="175"/>
      <c r="D78" s="17" t="s">
        <v>18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22" t="s">
        <v>19</v>
      </c>
    </row>
    <row r="79" spans="1:10" s="15" customFormat="1" ht="39" customHeight="1" x14ac:dyDescent="0.3">
      <c r="A79" s="176"/>
      <c r="B79" s="177"/>
      <c r="C79" s="178"/>
      <c r="D79" s="17" t="s">
        <v>20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22" t="s">
        <v>19</v>
      </c>
    </row>
    <row r="80" spans="1:10" s="15" customFormat="1" ht="21.6" customHeight="1" x14ac:dyDescent="0.3">
      <c r="A80" s="176"/>
      <c r="B80" s="177"/>
      <c r="C80" s="178"/>
      <c r="D80" s="17" t="s">
        <v>21</v>
      </c>
      <c r="E80" s="16">
        <f>E60</f>
        <v>34110</v>
      </c>
      <c r="F80" s="16">
        <f>F60</f>
        <v>34110</v>
      </c>
      <c r="G80" s="16">
        <f>G60</f>
        <v>33966.199999999997</v>
      </c>
      <c r="H80" s="16">
        <f>F80-G80</f>
        <v>143.80000000000291</v>
      </c>
      <c r="I80" s="16">
        <f t="shared" si="22"/>
        <v>99.578422749926702</v>
      </c>
      <c r="J80" s="22" t="s">
        <v>19</v>
      </c>
    </row>
    <row r="81" spans="1:10" s="15" customFormat="1" ht="39.6" x14ac:dyDescent="0.3">
      <c r="A81" s="176"/>
      <c r="B81" s="177"/>
      <c r="C81" s="178"/>
      <c r="D81" s="17" t="s">
        <v>22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22" t="s">
        <v>19</v>
      </c>
    </row>
    <row r="82" spans="1:10" s="60" customFormat="1" x14ac:dyDescent="0.3">
      <c r="A82" s="179"/>
      <c r="B82" s="180"/>
      <c r="C82" s="181"/>
      <c r="D82" s="57" t="s">
        <v>25</v>
      </c>
      <c r="E82" s="58">
        <f>E80</f>
        <v>34110</v>
      </c>
      <c r="F82" s="58">
        <f t="shared" ref="F82:H82" si="25">F80</f>
        <v>34110</v>
      </c>
      <c r="G82" s="58">
        <f t="shared" si="25"/>
        <v>33966.199999999997</v>
      </c>
      <c r="H82" s="58">
        <f t="shared" si="25"/>
        <v>143.80000000000291</v>
      </c>
      <c r="I82" s="58">
        <f t="shared" si="22"/>
        <v>99.578422749926702</v>
      </c>
      <c r="J82" s="59" t="s">
        <v>19</v>
      </c>
    </row>
    <row r="83" spans="1:10" ht="6.6" customHeight="1" x14ac:dyDescent="0.3">
      <c r="A83" s="2" t="s">
        <v>24</v>
      </c>
      <c r="B83" s="30"/>
      <c r="C83" s="30"/>
      <c r="D83" s="31"/>
      <c r="E83" s="30"/>
      <c r="F83" s="30"/>
      <c r="G83" s="30"/>
      <c r="H83" s="30"/>
      <c r="I83" s="30"/>
      <c r="J83" s="30"/>
    </row>
    <row r="84" spans="1:10" ht="15.6" x14ac:dyDescent="0.3">
      <c r="A84" s="2"/>
      <c r="B84" s="30"/>
      <c r="C84" s="30"/>
      <c r="D84" s="31"/>
      <c r="E84" s="63"/>
      <c r="F84" s="30"/>
      <c r="G84" s="30"/>
      <c r="H84" s="30"/>
      <c r="I84" s="30"/>
      <c r="J84" s="30"/>
    </row>
    <row r="85" spans="1:10" ht="43.2" customHeight="1" x14ac:dyDescent="0.3">
      <c r="A85" s="4"/>
      <c r="B85" s="30"/>
      <c r="C85" s="30"/>
      <c r="D85" s="31"/>
      <c r="E85" s="30"/>
      <c r="F85" s="30"/>
      <c r="G85" s="30"/>
      <c r="H85" s="30"/>
      <c r="I85" s="30"/>
      <c r="J85" s="30"/>
    </row>
    <row r="86" spans="1:10" x14ac:dyDescent="0.3">
      <c r="A86" s="3"/>
      <c r="B86" s="30"/>
      <c r="C86" s="30"/>
      <c r="D86" s="31"/>
      <c r="E86" s="30"/>
      <c r="F86" s="30"/>
      <c r="G86" s="30"/>
      <c r="H86" s="30"/>
      <c r="I86" s="30"/>
      <c r="J86" s="30"/>
    </row>
    <row r="87" spans="1:10" x14ac:dyDescent="0.3">
      <c r="A87" s="166"/>
      <c r="B87" s="167"/>
      <c r="C87" s="167"/>
      <c r="D87" s="167"/>
      <c r="E87" s="167"/>
      <c r="F87" s="167"/>
      <c r="G87" s="167"/>
      <c r="H87" s="30"/>
      <c r="I87" s="30"/>
      <c r="J87" s="30"/>
    </row>
    <row r="88" spans="1:10" ht="39" customHeight="1" x14ac:dyDescent="0.3">
      <c r="A88" s="4"/>
      <c r="B88" s="30"/>
      <c r="C88" s="30"/>
      <c r="D88" s="31"/>
      <c r="E88" s="30"/>
      <c r="F88" s="30"/>
      <c r="G88" s="30"/>
      <c r="H88" s="30"/>
      <c r="I88" s="30"/>
      <c r="J88" s="30"/>
    </row>
    <row r="89" spans="1:10" x14ac:dyDescent="0.3">
      <c r="A89" s="3"/>
      <c r="B89" s="30"/>
      <c r="C89" s="30"/>
      <c r="D89" s="31"/>
      <c r="E89" s="30"/>
      <c r="F89" s="30"/>
      <c r="G89" s="30"/>
      <c r="H89" s="30"/>
      <c r="I89" s="30"/>
      <c r="J89" s="30"/>
    </row>
    <row r="90" spans="1:10" ht="13.95" customHeight="1" x14ac:dyDescent="0.3">
      <c r="A90" s="168"/>
      <c r="B90" s="167"/>
      <c r="C90" s="167"/>
      <c r="D90" s="167"/>
      <c r="E90" s="167"/>
      <c r="F90" s="167"/>
      <c r="G90" s="30"/>
      <c r="H90" s="30"/>
      <c r="I90" s="30"/>
      <c r="J90" s="30"/>
    </row>
    <row r="91" spans="1:10" ht="8.4" hidden="1" customHeight="1" x14ac:dyDescent="0.3">
      <c r="A91" s="45"/>
      <c r="B91" s="44"/>
      <c r="C91" s="44"/>
      <c r="D91" s="44"/>
      <c r="E91" s="44"/>
      <c r="F91" s="44"/>
      <c r="G91" s="30"/>
      <c r="H91" s="30"/>
      <c r="I91" s="30"/>
      <c r="J91" s="30"/>
    </row>
    <row r="92" spans="1:10" x14ac:dyDescent="0.3">
      <c r="A92" s="5"/>
      <c r="B92" s="30"/>
      <c r="C92" s="30"/>
      <c r="D92" s="31"/>
      <c r="E92" s="30"/>
      <c r="F92" s="30"/>
      <c r="G92" s="30"/>
      <c r="H92" s="30"/>
      <c r="I92" s="30"/>
      <c r="J92" s="30"/>
    </row>
    <row r="93" spans="1:10" x14ac:dyDescent="0.3">
      <c r="A93" s="6"/>
      <c r="B93" s="30"/>
      <c r="C93" s="30"/>
      <c r="D93" s="31"/>
      <c r="E93" s="30"/>
      <c r="F93" s="30"/>
      <c r="G93" s="30"/>
      <c r="H93" s="30"/>
      <c r="I93" s="30"/>
      <c r="J93" s="30"/>
    </row>
    <row r="94" spans="1:10" x14ac:dyDescent="0.3">
      <c r="A94" s="30"/>
      <c r="B94" s="30"/>
      <c r="C94" s="30"/>
      <c r="D94" s="31"/>
      <c r="E94" s="30"/>
      <c r="F94" s="30"/>
      <c r="G94" s="30"/>
      <c r="H94" s="30"/>
      <c r="I94" s="30"/>
      <c r="J94" s="30"/>
    </row>
    <row r="95" spans="1:10" x14ac:dyDescent="0.3">
      <c r="A95" s="30"/>
      <c r="B95" s="30"/>
      <c r="C95" s="30"/>
      <c r="D95" s="31"/>
      <c r="E95" s="30"/>
      <c r="F95" s="30"/>
      <c r="G95" s="30"/>
      <c r="H95" s="30"/>
      <c r="I95" s="30"/>
      <c r="J95" s="30"/>
    </row>
    <row r="96" spans="1:10" x14ac:dyDescent="0.3">
      <c r="A96" s="30"/>
      <c r="B96" s="30"/>
      <c r="C96" s="30"/>
      <c r="D96" s="31"/>
      <c r="E96" s="30"/>
      <c r="F96" s="30"/>
      <c r="G96" s="30"/>
      <c r="H96" s="30"/>
      <c r="I96" s="30"/>
      <c r="J96" s="30"/>
    </row>
  </sheetData>
  <mergeCells count="73">
    <mergeCell ref="A87:G87"/>
    <mergeCell ref="A90:F90"/>
    <mergeCell ref="B16:J16"/>
    <mergeCell ref="A23:C26"/>
    <mergeCell ref="H10:I10"/>
    <mergeCell ref="J10:J12"/>
    <mergeCell ref="A10:A12"/>
    <mergeCell ref="D10:D12"/>
    <mergeCell ref="A78:C82"/>
    <mergeCell ref="A72:J72"/>
    <mergeCell ref="A73:C77"/>
    <mergeCell ref="E10:E12"/>
    <mergeCell ref="F10:F12"/>
    <mergeCell ref="A27:C30"/>
    <mergeCell ref="B10:B12"/>
    <mergeCell ref="C10:C12"/>
    <mergeCell ref="G10:G12"/>
    <mergeCell ref="A14:J14"/>
    <mergeCell ref="A15:J15"/>
    <mergeCell ref="J19:J20"/>
    <mergeCell ref="A1:J1"/>
    <mergeCell ref="A2:J2"/>
    <mergeCell ref="A6:D6"/>
    <mergeCell ref="A8:D8"/>
    <mergeCell ref="A5:D5"/>
    <mergeCell ref="A7:D7"/>
    <mergeCell ref="A35:A36"/>
    <mergeCell ref="B35:B36"/>
    <mergeCell ref="C35:C36"/>
    <mergeCell ref="A17:A18"/>
    <mergeCell ref="B17:B18"/>
    <mergeCell ref="C17:C18"/>
    <mergeCell ref="A31:J31"/>
    <mergeCell ref="A33:A34"/>
    <mergeCell ref="B33:B34"/>
    <mergeCell ref="C33:C34"/>
    <mergeCell ref="J17:J18"/>
    <mergeCell ref="A19:A20"/>
    <mergeCell ref="B19:B20"/>
    <mergeCell ref="C19:C20"/>
    <mergeCell ref="A32:J32"/>
    <mergeCell ref="A21:A22"/>
    <mergeCell ref="A37:A40"/>
    <mergeCell ref="B37:B40"/>
    <mergeCell ref="C37:C40"/>
    <mergeCell ref="A41:A44"/>
    <mergeCell ref="B41:B44"/>
    <mergeCell ref="C41:C44"/>
    <mergeCell ref="A54:A57"/>
    <mergeCell ref="B54:B57"/>
    <mergeCell ref="C54:C57"/>
    <mergeCell ref="A46:J46"/>
    <mergeCell ref="A47:J47"/>
    <mergeCell ref="A48:A49"/>
    <mergeCell ref="B48:B49"/>
    <mergeCell ref="C48:C49"/>
    <mergeCell ref="J48:J49"/>
    <mergeCell ref="B21:B22"/>
    <mergeCell ref="C21:C22"/>
    <mergeCell ref="J21:J22"/>
    <mergeCell ref="A67:C71"/>
    <mergeCell ref="A63:A66"/>
    <mergeCell ref="B63:B66"/>
    <mergeCell ref="C63:C66"/>
    <mergeCell ref="A45:J45"/>
    <mergeCell ref="A58:J58"/>
    <mergeCell ref="A59:A62"/>
    <mergeCell ref="B59:B62"/>
    <mergeCell ref="C59:C60"/>
    <mergeCell ref="C61:C62"/>
    <mergeCell ref="A50:A53"/>
    <mergeCell ref="B50:B53"/>
    <mergeCell ref="C50:C53"/>
  </mergeCells>
  <pageMargins left="0.55118110236220474" right="0.15748031496062992" top="0.35433070866141736" bottom="0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2016-03-14T09:34:47Z</dcterms:modified>
</cp:coreProperties>
</file>