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795" yWindow="180" windowWidth="15360" windowHeight="10905"/>
  </bookViews>
  <sheets>
    <sheet name="Лист1" sheetId="1" r:id="rId1"/>
  </sheets>
  <definedNames>
    <definedName name="_xlnm.Print_Titles" localSheetId="0">Лист1!$8:$11</definedName>
    <definedName name="_xlnm.Print_Area" localSheetId="0">Лист1!$A$1:$J$162</definedName>
  </definedNames>
  <calcPr calcId="145621"/>
</workbook>
</file>

<file path=xl/calcChain.xml><?xml version="1.0" encoding="utf-8"?>
<calcChain xmlns="http://schemas.openxmlformats.org/spreadsheetml/2006/main">
  <c r="G126" i="1" l="1"/>
  <c r="G55" i="1" l="1"/>
  <c r="G37" i="1"/>
  <c r="G42" i="1" s="1"/>
  <c r="G88" i="1"/>
  <c r="F134" i="1" l="1"/>
  <c r="E37" i="1"/>
  <c r="E42" i="1" s="1"/>
  <c r="E36" i="1"/>
  <c r="E54" i="1"/>
  <c r="F145" i="1" l="1"/>
  <c r="G145" i="1"/>
  <c r="I145" i="1" s="1"/>
  <c r="F140" i="1"/>
  <c r="G140" i="1"/>
  <c r="E140" i="1"/>
  <c r="E145" i="1"/>
  <c r="F149" i="1"/>
  <c r="G149" i="1"/>
  <c r="H149" i="1" s="1"/>
  <c r="E149" i="1"/>
  <c r="G146" i="1"/>
  <c r="F146" i="1"/>
  <c r="E146" i="1"/>
  <c r="G144" i="1"/>
  <c r="F144" i="1"/>
  <c r="E144" i="1"/>
  <c r="G143" i="1"/>
  <c r="F143" i="1"/>
  <c r="E143" i="1"/>
  <c r="F147" i="1" l="1"/>
  <c r="H144" i="1"/>
  <c r="E147" i="1"/>
  <c r="I149" i="1"/>
  <c r="H146" i="1"/>
  <c r="G147" i="1"/>
  <c r="H147" i="1" s="1"/>
  <c r="H143" i="1"/>
  <c r="H145" i="1"/>
  <c r="E41" i="1"/>
  <c r="G36" i="1"/>
  <c r="F36" i="1"/>
  <c r="I147" i="1" l="1"/>
  <c r="I31" i="1"/>
  <c r="H33" i="1"/>
  <c r="H32" i="1"/>
  <c r="H31" i="1"/>
  <c r="H30" i="1"/>
  <c r="G34" i="1"/>
  <c r="F34" i="1"/>
  <c r="E34" i="1"/>
  <c r="H34" i="1" l="1"/>
  <c r="I34" i="1"/>
  <c r="G19" i="1"/>
  <c r="F19" i="1"/>
  <c r="E19" i="1"/>
  <c r="I19" i="1" l="1"/>
  <c r="H50" i="1"/>
  <c r="H49" i="1"/>
  <c r="H17" i="1" l="1"/>
  <c r="E134" i="1" l="1"/>
  <c r="F92" i="1" l="1"/>
  <c r="F97" i="1" s="1"/>
  <c r="F125" i="1" s="1"/>
  <c r="G92" i="1"/>
  <c r="G97" i="1" s="1"/>
  <c r="G125" i="1" s="1"/>
  <c r="E92" i="1"/>
  <c r="E97" i="1" s="1"/>
  <c r="E125" i="1" s="1"/>
  <c r="G54" i="1" l="1"/>
  <c r="G59" i="1" s="1"/>
  <c r="F35" i="1" l="1"/>
  <c r="E35" i="1" l="1"/>
  <c r="E39" i="1" s="1"/>
  <c r="G74" i="1"/>
  <c r="F74" i="1"/>
  <c r="F79" i="1" s="1"/>
  <c r="E74" i="1"/>
  <c r="E79" i="1" s="1"/>
  <c r="G73" i="1"/>
  <c r="G78" i="1" s="1"/>
  <c r="F73" i="1"/>
  <c r="F78" i="1" s="1"/>
  <c r="E73" i="1"/>
  <c r="E78" i="1" s="1"/>
  <c r="E72" i="1"/>
  <c r="E77" i="1" s="1"/>
  <c r="G71" i="1"/>
  <c r="F71" i="1"/>
  <c r="E71" i="1"/>
  <c r="H69" i="1"/>
  <c r="H68" i="1"/>
  <c r="H66" i="1"/>
  <c r="H85" i="1"/>
  <c r="E76" i="1" l="1"/>
  <c r="E75" i="1"/>
  <c r="G79" i="1"/>
  <c r="H79" i="1" s="1"/>
  <c r="H71" i="1"/>
  <c r="F76" i="1"/>
  <c r="G76" i="1"/>
  <c r="H67" i="1"/>
  <c r="G115" i="1" l="1"/>
  <c r="G114" i="1"/>
  <c r="G113" i="1"/>
  <c r="E113" i="1"/>
  <c r="F113" i="1"/>
  <c r="E114" i="1"/>
  <c r="F114" i="1"/>
  <c r="E115" i="1"/>
  <c r="F115" i="1"/>
  <c r="F112" i="1"/>
  <c r="E112" i="1"/>
  <c r="H108" i="1"/>
  <c r="H110" i="1"/>
  <c r="I109" i="1"/>
  <c r="H109" i="1"/>
  <c r="H107" i="1"/>
  <c r="H104" i="1"/>
  <c r="I103" i="1"/>
  <c r="H103" i="1"/>
  <c r="H105" i="1" l="1"/>
  <c r="H112" i="1"/>
  <c r="H115" i="1"/>
  <c r="H117" i="1"/>
  <c r="H120" i="1"/>
  <c r="H102" i="1"/>
  <c r="H106" i="1" s="1"/>
  <c r="H86" i="1"/>
  <c r="H87" i="1"/>
  <c r="H89" i="1"/>
  <c r="H92" i="1"/>
  <c r="H94" i="1"/>
  <c r="H97" i="1"/>
  <c r="H84" i="1"/>
  <c r="H74" i="1"/>
  <c r="H73" i="1"/>
  <c r="H76" i="1"/>
  <c r="H78" i="1"/>
  <c r="G56" i="1"/>
  <c r="F56" i="1"/>
  <c r="E56" i="1"/>
  <c r="H55" i="1"/>
  <c r="F54" i="1"/>
  <c r="E55" i="1"/>
  <c r="G53" i="1"/>
  <c r="F53" i="1"/>
  <c r="E53" i="1"/>
  <c r="H51" i="1"/>
  <c r="H48" i="1"/>
  <c r="H20" i="1"/>
  <c r="H21" i="1"/>
  <c r="H22" i="1"/>
  <c r="H23" i="1"/>
  <c r="H25" i="1"/>
  <c r="H26" i="1"/>
  <c r="H27" i="1"/>
  <c r="H28" i="1"/>
  <c r="H18" i="1"/>
  <c r="H16" i="1"/>
  <c r="H15" i="1"/>
  <c r="G72" i="1"/>
  <c r="F72" i="1"/>
  <c r="H53" i="1" l="1"/>
  <c r="G57" i="1"/>
  <c r="H56" i="1"/>
  <c r="H72" i="1"/>
  <c r="H54" i="1"/>
  <c r="G70" i="1"/>
  <c r="F90" i="1" l="1"/>
  <c r="G90" i="1"/>
  <c r="E90" i="1"/>
  <c r="H90" i="1" l="1"/>
  <c r="I89" i="1" l="1"/>
  <c r="I94" i="1" s="1"/>
  <c r="I87" i="1"/>
  <c r="I92" i="1"/>
  <c r="I97" i="1"/>
  <c r="G35" i="1"/>
  <c r="G135" i="1"/>
  <c r="F133" i="1"/>
  <c r="I49" i="1"/>
  <c r="G40" i="1" l="1"/>
  <c r="G122" i="1" s="1"/>
  <c r="G41" i="1"/>
  <c r="G134" i="1"/>
  <c r="G29" i="1"/>
  <c r="F29" i="1"/>
  <c r="E29" i="1"/>
  <c r="E24" i="1"/>
  <c r="G24" i="1"/>
  <c r="F24" i="1"/>
  <c r="H24" i="1" l="1"/>
  <c r="H29" i="1"/>
  <c r="I29" i="1"/>
  <c r="I24" i="1"/>
  <c r="E91" i="1" l="1"/>
  <c r="E93" i="1" s="1"/>
  <c r="I85" i="1"/>
  <c r="I15" i="1" l="1"/>
  <c r="G119" i="1" l="1"/>
  <c r="G91" i="1"/>
  <c r="G151" i="1"/>
  <c r="G148" i="1"/>
  <c r="F151" i="1"/>
  <c r="F148" i="1"/>
  <c r="E151" i="1"/>
  <c r="E148" i="1"/>
  <c r="G141" i="1"/>
  <c r="G139" i="1"/>
  <c r="F139" i="1"/>
  <c r="G138" i="1"/>
  <c r="F141" i="1"/>
  <c r="E139" i="1"/>
  <c r="E138" i="1"/>
  <c r="F138" i="1"/>
  <c r="E141" i="1"/>
  <c r="G136" i="1"/>
  <c r="F136" i="1"/>
  <c r="E136" i="1"/>
  <c r="G38" i="1"/>
  <c r="G39" i="1" s="1"/>
  <c r="F38" i="1"/>
  <c r="F43" i="1" s="1"/>
  <c r="E38" i="1"/>
  <c r="E43" i="1" s="1"/>
  <c r="F135" i="1"/>
  <c r="E135" i="1"/>
  <c r="H138" i="1" l="1"/>
  <c r="I140" i="1"/>
  <c r="H140" i="1"/>
  <c r="H139" i="1"/>
  <c r="H151" i="1"/>
  <c r="H136" i="1"/>
  <c r="H141" i="1"/>
  <c r="H148" i="1"/>
  <c r="I135" i="1"/>
  <c r="H135" i="1"/>
  <c r="H38" i="1"/>
  <c r="G152" i="1"/>
  <c r="G142" i="1"/>
  <c r="E142" i="1"/>
  <c r="F142" i="1"/>
  <c r="E152" i="1"/>
  <c r="F152" i="1"/>
  <c r="F111" i="1"/>
  <c r="E111" i="1"/>
  <c r="G111" i="1"/>
  <c r="G106" i="1"/>
  <c r="F106" i="1"/>
  <c r="F88" i="1"/>
  <c r="H88" i="1" s="1"/>
  <c r="E106" i="1"/>
  <c r="E88" i="1"/>
  <c r="E70" i="1"/>
  <c r="I152" i="1" l="1"/>
  <c r="H142" i="1"/>
  <c r="H152" i="1"/>
  <c r="H111" i="1"/>
  <c r="I142" i="1"/>
  <c r="I106" i="1"/>
  <c r="I88" i="1"/>
  <c r="I111" i="1"/>
  <c r="F70" i="1"/>
  <c r="I70" i="1" l="1"/>
  <c r="H70" i="1"/>
  <c r="G52" i="1"/>
  <c r="F52" i="1"/>
  <c r="E52" i="1"/>
  <c r="H52" i="1" l="1"/>
  <c r="I52" i="1"/>
  <c r="I16" i="1" l="1"/>
  <c r="H19" i="1" l="1"/>
  <c r="F77" i="1" l="1"/>
  <c r="F75" i="1"/>
  <c r="F80" i="1" l="1"/>
  <c r="I90" i="1" l="1"/>
  <c r="I95" i="1" s="1"/>
  <c r="E95" i="1" l="1"/>
  <c r="F95" i="1"/>
  <c r="G95" i="1"/>
  <c r="I27" i="1"/>
  <c r="I22" i="1"/>
  <c r="F37" i="1"/>
  <c r="H37" i="1" s="1"/>
  <c r="H35" i="1"/>
  <c r="H134" i="1" l="1"/>
  <c r="H36" i="1"/>
  <c r="H95" i="1"/>
  <c r="F39" i="1"/>
  <c r="H39" i="1" s="1"/>
  <c r="E40" i="1"/>
  <c r="E122" i="1" s="1"/>
  <c r="E133" i="1" l="1"/>
  <c r="E137" i="1" s="1"/>
  <c r="G133" i="1"/>
  <c r="H133" i="1" s="1"/>
  <c r="E119" i="1"/>
  <c r="H113" i="1"/>
  <c r="F91" i="1"/>
  <c r="H91" i="1" s="1"/>
  <c r="G93" i="1"/>
  <c r="I86" i="1"/>
  <c r="E80" i="1"/>
  <c r="I67" i="1"/>
  <c r="F119" i="1" l="1"/>
  <c r="H119" i="1" s="1"/>
  <c r="H114" i="1"/>
  <c r="E118" i="1"/>
  <c r="E116" i="1"/>
  <c r="F118" i="1"/>
  <c r="F116" i="1"/>
  <c r="G77" i="1"/>
  <c r="G75" i="1"/>
  <c r="E96" i="1"/>
  <c r="E98" i="1" s="1"/>
  <c r="F96" i="1"/>
  <c r="F93" i="1"/>
  <c r="G118" i="1"/>
  <c r="G116" i="1"/>
  <c r="I133" i="1"/>
  <c r="I72" i="1"/>
  <c r="I114" i="1"/>
  <c r="I113" i="1"/>
  <c r="I91" i="1"/>
  <c r="G96" i="1"/>
  <c r="G98" i="1" s="1"/>
  <c r="F61" i="1"/>
  <c r="G61" i="1"/>
  <c r="F59" i="1"/>
  <c r="E59" i="1"/>
  <c r="E123" i="1" s="1"/>
  <c r="E58" i="1"/>
  <c r="I50" i="1"/>
  <c r="I136" i="1"/>
  <c r="I17" i="1"/>
  <c r="I39" i="1"/>
  <c r="F42" i="1"/>
  <c r="F40" i="1"/>
  <c r="G123" i="1" l="1"/>
  <c r="H40" i="1"/>
  <c r="F122" i="1"/>
  <c r="H42" i="1"/>
  <c r="E129" i="1"/>
  <c r="H118" i="1"/>
  <c r="G131" i="1"/>
  <c r="H61" i="1"/>
  <c r="F98" i="1"/>
  <c r="H98" i="1" s="1"/>
  <c r="H96" i="1"/>
  <c r="I93" i="1"/>
  <c r="H93" i="1"/>
  <c r="I75" i="1"/>
  <c r="H75" i="1"/>
  <c r="G80" i="1"/>
  <c r="H77" i="1"/>
  <c r="I119" i="1"/>
  <c r="H116" i="1"/>
  <c r="F131" i="1"/>
  <c r="H59" i="1"/>
  <c r="G129" i="1"/>
  <c r="E61" i="1"/>
  <c r="E131" i="1" s="1"/>
  <c r="E57" i="1"/>
  <c r="I118" i="1"/>
  <c r="I77" i="1"/>
  <c r="I116" i="1"/>
  <c r="G121" i="1"/>
  <c r="F121" i="1"/>
  <c r="F129" i="1"/>
  <c r="E121" i="1"/>
  <c r="E128" i="1"/>
  <c r="F58" i="1"/>
  <c r="F57" i="1"/>
  <c r="G58" i="1"/>
  <c r="I96" i="1"/>
  <c r="E60" i="1"/>
  <c r="E124" i="1" s="1"/>
  <c r="E126" i="1" s="1"/>
  <c r="F60" i="1"/>
  <c r="F124" i="1" s="1"/>
  <c r="G60" i="1"/>
  <c r="G124" i="1" s="1"/>
  <c r="E44" i="1"/>
  <c r="F41" i="1"/>
  <c r="F123" i="1" s="1"/>
  <c r="I35" i="1"/>
  <c r="I59" i="1"/>
  <c r="I40" i="1"/>
  <c r="G43" i="1"/>
  <c r="G44" i="1" s="1"/>
  <c r="I42" i="1"/>
  <c r="I55" i="1"/>
  <c r="I54" i="1"/>
  <c r="I37" i="1"/>
  <c r="I36" i="1"/>
  <c r="G130" i="1" l="1"/>
  <c r="H131" i="1"/>
  <c r="I98" i="1"/>
  <c r="H123" i="1"/>
  <c r="H129" i="1"/>
  <c r="H43" i="1"/>
  <c r="F44" i="1"/>
  <c r="H41" i="1"/>
  <c r="E62" i="1"/>
  <c r="I80" i="1"/>
  <c r="H80" i="1"/>
  <c r="H121" i="1"/>
  <c r="I131" i="1"/>
  <c r="F130" i="1"/>
  <c r="H60" i="1"/>
  <c r="H57" i="1"/>
  <c r="F128" i="1"/>
  <c r="H58" i="1"/>
  <c r="G128" i="1"/>
  <c r="G62" i="1"/>
  <c r="I121" i="1"/>
  <c r="I129" i="1"/>
  <c r="I57" i="1"/>
  <c r="E130" i="1"/>
  <c r="E132" i="1" s="1"/>
  <c r="E153" i="1" s="1"/>
  <c r="F62" i="1"/>
  <c r="F137" i="1"/>
  <c r="G137" i="1"/>
  <c r="I41" i="1"/>
  <c r="I60" i="1"/>
  <c r="I134" i="1"/>
  <c r="H125" i="1" l="1"/>
  <c r="H128" i="1"/>
  <c r="H124" i="1"/>
  <c r="H130" i="1"/>
  <c r="H137" i="1"/>
  <c r="H44" i="1"/>
  <c r="F132" i="1"/>
  <c r="F153" i="1" s="1"/>
  <c r="I130" i="1"/>
  <c r="H62" i="1"/>
  <c r="G132" i="1"/>
  <c r="G153" i="1" s="1"/>
  <c r="F126" i="1"/>
  <c r="I124" i="1"/>
  <c r="I123" i="1"/>
  <c r="I137" i="1"/>
  <c r="I62" i="1"/>
  <c r="I44" i="1"/>
  <c r="I125" i="1"/>
  <c r="H153" i="1" l="1"/>
  <c r="H132" i="1"/>
  <c r="I122" i="1"/>
  <c r="H122" i="1"/>
  <c r="H126" i="1"/>
  <c r="I132" i="1"/>
  <c r="I153" i="1"/>
  <c r="I126" i="1" l="1"/>
</calcChain>
</file>

<file path=xl/sharedStrings.xml><?xml version="1.0" encoding="utf-8"?>
<sst xmlns="http://schemas.openxmlformats.org/spreadsheetml/2006/main" count="310" uniqueCount="97">
  <si>
    <t xml:space="preserve">Отчет </t>
  </si>
  <si>
    <t>об исполнении муниципальной программы</t>
  </si>
  <si>
    <t>№</t>
  </si>
  <si>
    <t>Источники финансирования</t>
  </si>
  <si>
    <t>Утверждено по программе (план по программе)</t>
  </si>
  <si>
    <t xml:space="preserve">Утверждено в бюджете </t>
  </si>
  <si>
    <t>Отклонение</t>
  </si>
  <si>
    <t>Абсолютное значение</t>
  </si>
  <si>
    <t>Относительное значение, %</t>
  </si>
  <si>
    <t>(гр.7/ гр.6*100%)</t>
  </si>
  <si>
    <t>Итого по задаче 1, в том числе:</t>
  </si>
  <si>
    <t>федеральный бюджет</t>
  </si>
  <si>
    <t>Х</t>
  </si>
  <si>
    <t>бюджет автономного округа</t>
  </si>
  <si>
    <t>местный бюджет</t>
  </si>
  <si>
    <t>иные внебюджетные источники</t>
  </si>
  <si>
    <t>в том числе:</t>
  </si>
  <si>
    <t>Итого:</t>
  </si>
  <si>
    <t xml:space="preserve">                                                                                                                                                                                                                             составление формы)                                      </t>
  </si>
  <si>
    <t xml:space="preserve">                                                                                                                                                                                                                             составление формы)                                        </t>
  </si>
  <si>
    <t>по</t>
  </si>
  <si>
    <t>состоянию на</t>
  </si>
  <si>
    <t>Социально-экономическое развитие и совершенствование государственного и муниципального управления в городе Югорске на 2014-2020 годы</t>
  </si>
  <si>
    <t>Фактическое значение за отчетный период</t>
  </si>
  <si>
    <t>Итого по Подпрограмме 1, в том числе:</t>
  </si>
  <si>
    <t>Итого по Подпрограмме 2, в том числе:</t>
  </si>
  <si>
    <t>Итого по Подпрограмме 3, в том числе:</t>
  </si>
  <si>
    <t>Итого по Подпрограмме 4, в том числе:</t>
  </si>
  <si>
    <t>Итого по Подпрограмме 5, в том числе:</t>
  </si>
  <si>
    <t>ВСЕГО ПО МУНИЦИПАЛЬНОЙ ПРОГРАММЕ,
в том числе</t>
  </si>
  <si>
    <t>Управление бухгалтерского учета и отчетности</t>
  </si>
  <si>
    <t>/</t>
  </si>
  <si>
    <t>Управление бухгалтерского учета 
и отчетности</t>
  </si>
  <si>
    <t>/      Л.А. Михайлова</t>
  </si>
  <si>
    <t xml:space="preserve">                          (соисполнитель 1)                                          (ФИО руководителя)             (подпись)                                                      (ФИО исполнителя, ответственного за          (подпись)           (телефон)    </t>
  </si>
  <si>
    <t xml:space="preserve">                     (ответственный исполнитель)                           (ФИО руководителя)              (подпись)                                                     (ФИО исполнителя, ответственного за          (подпись)               (телефон)</t>
  </si>
  <si>
    <t>МКУ «Централизованная бухгалтерия»</t>
  </si>
  <si>
    <t>МКУ «Служба обеспечения органов местного самоуправления»</t>
  </si>
  <si>
    <t xml:space="preserve">Итого по задаче 1, в том числе:  </t>
  </si>
  <si>
    <t>О.В. Бочарова</t>
  </si>
  <si>
    <t>/  5-00-47 (253)</t>
  </si>
  <si>
    <t xml:space="preserve">Соисполнитель 1:
 </t>
  </si>
  <si>
    <t xml:space="preserve">Соисполнитель 2:
 </t>
  </si>
  <si>
    <t xml:space="preserve">Соисполнитель 3:
 </t>
  </si>
  <si>
    <t>(наименование программы)</t>
  </si>
  <si>
    <t xml:space="preserve">   (ответственный исполнитель)</t>
  </si>
  <si>
    <t>Наименование основного мероприятия</t>
  </si>
  <si>
    <t>Ответственный исполнитель/ соисполнитель (наименование органа или структурного подразделения, учреждения)</t>
  </si>
  <si>
    <t>(гр.7- гр.6)</t>
  </si>
  <si>
    <t>Результаты реализации муниципальной программы</t>
  </si>
  <si>
    <t>Обеспечение деятельности администрации города Югорска и обеспечивающих учреждений (1,2)</t>
  </si>
  <si>
    <t>Цель 1: Повышение качества стратегического планирования и управления</t>
  </si>
  <si>
    <t>Задача 1.  Повышения качества муниципального управления и администрирования госполномочий</t>
  </si>
  <si>
    <t>Подпрограмма 1. Совершенствование системы муниципального стратегического управления</t>
  </si>
  <si>
    <t>Цель 2:Создание условий для устойчивого развития малого и среднего предпринимательства на территории города Югорска, повышение роли малого и среднего предпринимательства в экономике муниципального образования</t>
  </si>
  <si>
    <t>Подпрограмма 2. Развитие малого и среднего предпринимательства</t>
  </si>
  <si>
    <t>Оказание мер поддержки субъектам малого и среднего предпринимательства (3,4,5,6)</t>
  </si>
  <si>
    <t>Цель 3: Устойчивое развитие агропромышленного комплекса</t>
  </si>
  <si>
    <t>Задача 1. Обеспечение исполнения отдельного государственного полномочия по поддержке сельскохозяйственного производства</t>
  </si>
  <si>
    <t>Подпрограмма 3. Развитие агропромышленного комплекса</t>
  </si>
  <si>
    <t>Оказание мер государственной поддержки сельхозтоваропроизводителям города Югорска (7,8)</t>
  </si>
  <si>
    <t>Цель 4: Создание условий для  предоставления государственных и муниципальных услуг по принципу «одного окна»</t>
  </si>
  <si>
    <t>Подпрограмма 4.  Предоставление государственных и муниципальных услуг через многофункциональный центр (МФЦ)</t>
  </si>
  <si>
    <t>Задача 1. Оптимизация предоставления государственных и муниципальных услуг путем организации их предоставления по принципу «одного окна»</t>
  </si>
  <si>
    <t>Организация предоставления государственных и муниципальных услуг в многофункциональных центрах (9,10)</t>
  </si>
  <si>
    <t>Цель 5: Реализация основных направлений государственной политики в области социально-трудовых отношений и охраны труда</t>
  </si>
  <si>
    <t>Подпрограмма 5. Совершенствование социально-трудовых отношений и охраны труда</t>
  </si>
  <si>
    <t>Задача 1. Развитие социального партнерства и государственное управление охраной труда</t>
  </si>
  <si>
    <t xml:space="preserve">Осуществление  отдельных государственных полномочий в сфере трудовых отношений и  государственного управления охраной труда
(11, 12)
</t>
  </si>
  <si>
    <t>Проведение муниципальных конкурсов для работодателей, специалистов в сфере охраны труда (13)</t>
  </si>
  <si>
    <t>Итого по соисполнителям:</t>
  </si>
  <si>
    <t>Управление социальной политики</t>
  </si>
  <si>
    <t>/ И.В. Грудцына</t>
  </si>
  <si>
    <t>Соисполнитель 4:</t>
  </si>
  <si>
    <t>Департамент экономического развития и проектного управления</t>
  </si>
  <si>
    <t>Ответственный исполнитель: Департамент экономического развития и проектного управления</t>
  </si>
  <si>
    <t>Директор департамента экономического развития и проектного управления</t>
  </si>
  <si>
    <t>01 января</t>
  </si>
  <si>
    <t>2018 г.</t>
  </si>
  <si>
    <t>1.1.1</t>
  </si>
  <si>
    <t>2.1.1</t>
  </si>
  <si>
    <t>3.1.1</t>
  </si>
  <si>
    <t>4.1.1</t>
  </si>
  <si>
    <t>5.1.1</t>
  </si>
  <si>
    <t xml:space="preserve">Всего расходы на программные мероприятия, предусмотренные из бюджета муниципального образования на 2017 год,  составили 120,0 тыс. рублей, в том числе призовой фонд смотра-конкурса «Лучшая организация работы в области регулирования социально-трудовых отношений и охраны труда» среди работодателей города Югорска составил  90,0 тыс. рублей, а конкурса «Лучший специалист по охране труда» среди специалистов  по охране труда организаций города Югорска - 30,0 тыс. рублей.
В смотре – конкурсе приняли участие 21 работодатель и победителями признаны:
1)  в группе - работодатели с количеством работающих до 100 человек:
- муниципальное унитарное предприятие «Югорский информационно-издательский центр»;
2) в группе - работодатели с количеством работающих от 101 до 250 человек:
- Учебно-производственный центр ООО «Газпром трансгаз Югорск»;
3) в группе - работодатели с количеством работающих более 250 человек:
-  Инженерно-технический центр ООО «Газпром трансгаз Югорск».
Победителям смотра - конкурса вручены  денежные премии и Дипломы главы города Югорска. 
В  конкурсе «Лучший специалист по охране труда» среди специалистов  по охране труда организаций города Югорска приняли участие  7 специалистов по охране труда, из которых  призовые места заняли:
- Липатова Ирина Андреевна, специалист по охране труда муниципального бюджетного общеобразовательного учреждения  «Лицей им. Г.Ф. Атякшева»;
- Арипова Айгуль Ариповна, специалист по охране труда 1 категории Инженерно-технического центра ООО «Газпром трансгаз Югорск»;
- Виноградова Кристина Ивановна, специалист по охране труда муниципального автономного дошкольного образовательного учреждения  «Детский сад общеразвивающего вида с приоритетным осуществлением деятельности по социально-личностному развитию детей «Золотой ключик».
Победителям вручены денежные премии и Дипломы главы  города Югорска. 
Кроме того, победитель муниципального конкурса "Лучший специалист по охране труда" принят участие в окружном конкурсе.
</t>
  </si>
  <si>
    <t>С.Р.  Олаг</t>
  </si>
  <si>
    <t>/   5-00-38 (261)</t>
  </si>
  <si>
    <t>Дата составления отчета  02 /февраля / 2018   год</t>
  </si>
  <si>
    <t xml:space="preserve">тиь </t>
  </si>
  <si>
    <t xml:space="preserve">В течение 2017 года муниципальным казенным учреждением «Централизованная бухгалтерия» (соисполнитель 2) обеспечено выполнение мероприятий на сумму 19 000,0 тыс. рублей, что составило 100% от предусмотренной суммы бюджетных ассигнований.
Расходы в разрезе видов расходов составили:
- фонд оплаты труда и взносы по обязательному социальному страхованию (100%);
- иные выплаты персоналу казенного учреждения, за исключением фонда оплаты труда (100%);
- закупка товаров, работ, услуг в сфере информационно-коммуникационных технологий (100%). Основные расходы по данной статье: информационно-консультационные услуги по работе с ПП «Парус-Бюджет» и оплату  за лицензионное обслуживание ПП «Парус Бюджет 8» на сумму 438,8 тыс. рублей, за лицензионное обслуживание системы «Контур-Экстерн» на сумму 44,5 тыс. рублей; оплата неисключительной лицензии на использование Базы данных справочной системы «Госфинансы» на сумму 70,0 тыс. рублей; оплата неисключительной лицензии на использование НПО Криста на сумму 12,0 тыс. рублей; оплата услуг связи на сумму 110,3 тыс. рублей, ремонт принтера с диагностикой и заправка картриджей на сумму   96,4 тыс. рублей для обеспечения нормальных условий осуществления работниками Учреждения основной деятельности по оказанию бухгалтерских и экономических услуг муниципальным бюджетным и автономным учреждениям города Югорска;
- прочая закупка товаров, работ, услуг для обеспечения муниципальных нужд  (100%), в том числе оплата коммунальных услуг на сумму 173,8 тыс. рублей; оплата работ, услуг по содержанию имущества на сумму 119,1 тыс. рублей; оплата услуг повышения квалификации  «Охрана труда» на сумму 3,5 тыс. рублей; приобретение оборудования для рабочего места бухгалтера; оплата услуг по проведению периодического медицинского осмотра работников на сумму 49,5 тыс. рублей; оплата услуг по проведению специальной оценки труда на сумму 18 тыс. рублей; оплата за изготовление штампа, приобретение бумаги, канцтоваров и хозяйственных товаров на сумму 77,8 тыс. рублей.
</t>
  </si>
  <si>
    <t xml:space="preserve">В течение 2017 года муниципальным казенным учреждением «Служба обеспечения органов местного самоуправления» (соисполнитель 3) обеспечено выполнение мероприятий на сумму 39 547,1 тыс. рублей, что составило 100% от предусмотренной суммы бюджетных ассигнований.
Структура Учреждения включает:
- единую диспетчерскую службу;
- сектор документационного обеспечения;
- обслуживающий персонал (рабочие) администрации.
Расходы в разрезе видов расходов составили:
- фонд оплаты труда и взносы по обязательному социальному страхованию (100%);
- иные выплаты персоналу казенного учреждения, за исключением фонда оплаты труда (100%);
- закупка товаров, работ, услуг в сфере информационно-коммуникационных технологий (100%) – оплата услуг связи на сумму 357,2 тыс. рублей, интернет на сумму 259,6 тыс.  рублей, заправка картриджей 3,8 тыс. рублей;
- прочая закупка товаров, работ, услуг для обеспечения муниципальных нужд (100%). 
Основные расходы по данной статье: оплата коммунальных услуг на сумму 443,1 тыс. рублей; оплата расходов на ГСМ в сумме 2 911,8 тыс. рублей; оплата страховки транспортных средств в сумме 65,5 тыс. рублей; технического обслуживания автотранспорта на сумму 696,4 тыс. рублей для поддержания его в рабочем состоянии; приобретение стола и тумбы на сумму 8,9 тыс. рублей; оплата услуг по  проведению пред рейсовых и периодических медицинских осмотров на сумму  199,7 тыс. рублей; оплата услуг автостоянки на сумму 0,4 тыс. рублей; услуги нотариуса на сумму 0,5 тыс. рублей; повышение квалификации на сумму 10,0 тыс.  рублей; курьерские услуги на сумму 49,2 тыс. рублей; покупка автозапчастей на сумму 111, 5 тыс. рублей; приобретение автомобильных шин на сумму 325,2 тыс. рублей; приобретение хозяйственных товаров на сумму 133,8 тыс. рублей; покупка аккумуляторной батареи на сумму 8,7 тыс. рублей; а так же покупка маркированных конвертов, карточек и гознаков почтовых на сумму 49,1 тыс. рублей.
</t>
  </si>
  <si>
    <t>В течение 2017 года Управлением бухгалтерского учета и отчетности администрации города Югорска (соисполнитель 1) обеспечено выполнение мероприятий на сумму 129 354,7 тыс. рублей, что составило 98,4% от  предусмотренной суммы бюджетных ассигнований 131 422,6 тыс. рублей.
По федеральному бюджету исполнение составило 100%. 
По окружному бюджету исполнение составило 99,9%. 
По бюджету города Югорска исполнение составило 98,3%.
Расходы учреждения в разрезе видов расходов составили:
- фонд оплаты труда и взносы по обязательному социальному страхованию;
- иные выплаты персоналу, за исключением фонда оплаты труда ;
- закупка товаров, работ, услуг в сфере информационно-коммуникационных технологий. Основные расходы по данной статье: оплата услуг связи на сумму 1 303 234,8 рублей, а также заправка картриджей на сумму 258 000,00 рублей; услуги КИБ Гарант за текущую версию 750 000,00 рубля.
-прочая закупка товаров, работ, услуг для обеспечения муниципальных нужд ,  в том числе оплата коммунальных услуг на сумму 1 279 429,1 рублей; поставка электроэнергии 2 248 088,05 рублей; оплата работ, услуг по содержанию имущества на сумму 1 093 510,99; поставка марок и конвертов на сумму 149 180,00 рублей.</t>
  </si>
  <si>
    <t xml:space="preserve">В течение 2017 года Управлением социальной политики администрации города Югорска (соисполнитель 4) обеспечено выполнение мероприятий на сумму 545,0 тыс. рублей, что составило 100% от предусмотренной суммы бюджетных ассигнований.
Мероприятия проведены в полном объеме. Оплата по договору на услуги по акарицидной, дезинсекционной (ларвицидной) обработке, барьерной дератизации, а также сбору и утилизации трупов животных на территории города Югорска с 24.04.2017 по 30.08.2017г. произведена по факту выполненных работ, в сентябре 2017 года. 
Проведена двукратная дезинсекционная (ларвицидная) обработка водоемов в квартале улиц Мира- Железнодорожная- 40 лет Победы -Ленина, на территории музея под открытым небом "Суеват - Пауль", за гаражным кооперативом "Хвойный" общей площадью 16,64 гектаров в период до 15.05.2017 и до 28.06.2017г. и мероприятия по контролю эффективности обработок. Проведена двукратная барьерная дератизация со сбором и утилизацией трупов животных по периметру селитебной территории города Югорска, микрорайона Югорск-2, лесопарковой зоны вблизи ул. Менделеева, ул. Газовиков общей площадью 130 гектаров в период до 28.05.2017 и до 30.08.2017г. и мероприятия по контролю эффективности обработок. 
</t>
  </si>
  <si>
    <t xml:space="preserve">Объем финансирования мероприятий Подпрограммы II в 2017 году составил 5 203,7 тыс. рублей. Исполнение составило 100%.
Выплачены гранты в форме субсидий начинающим субъектам малого предпринимательства и на реализацию социальных проектов 4 субъектам на общую сумму 490,0 тыс. рублей. Заключен и исполнен муниципальный контракт на сумму 250,0 тыс. руб. на проведение декады предпринимательства. Исполнен муниципальный контракт на сумму 100,0 тыс. руб. по информационному сопровождению деятельности субъектов малого предпринимательства.  Выплачено субсидий 67 СМП на сумму 4363,700 тыс. рублей. 
Проведено 4 Координационных совета по развитию малого и среднего предпринимательства.
</t>
  </si>
  <si>
    <t>Средства окружного бюджета, переданные на исполнение отдельного государственного полномочия по поддержке сельскохозяйственного производства, в 2017 году, освоены в полном объеме – 236 320,5 тыс. рублей (100%). Заключено 46 допсоглашения с сельхозтоваропроизводителями.
Направлено на развитие сельского хозяйства 236 320,5 тыс. рублей, в том числе на поддержку: 
- животноводства - 222 304,0 тыс. рублей;
- скотоводства - 12 968,0 тыс. рублей;
- МТБ - 1 048,5 тс. рублей.</t>
  </si>
  <si>
    <t xml:space="preserve">          На финансирование предоставления государственных услуг в МФЦ в 2017 году предусмотрено 30 500,0 тыс. рублей, из них средства бюджета Ханты-Мансийского автономного округа - Югры - 22 175,5 тыс. рублей, средства бюджета города Югорска - 8 324,5 тыс. рублей.                                                                                По состоянию на 01.01.2018: 
- проведено 21 заседание наблюдательного совета;
- среднее время ожидания в очереди для получения услуг - 2,42 мин.; 
- уровень удовлетворенности граждан качеством предоставления услуг 99,3%. 
Количество услуг: 50 664, в т.ч.
- федеральные -31540;
- региональные - 16565;
- муниципальные - 2559. 
Количество окон приема в МФЦ – 10.
Количество государственных и муниципальных услуг, предоставляемых на базе МФЦ по заключенным соглашениям – всего: 209, в т.ч., федеральных – 60; региональных – 103; муниципальных – 46.
Кроме того, услуги для малого и среднего бизнеса:
- АО «Федеральная корпорация по развитию малого и среднего предпринимательства» -6;
- Фонд поддержки предпринимательства - 5;
-АО "Ипотечное агентство Югры" - 3;
-Фонд "Югорская региональная микрокредитная компания" -1;
Уполномоченный по защите прав предпринимателей в ХМАО-Югре -1;
- Фонд "Центркоординации поддержки экспертно-ориентированных субъектов малого и среднего предпринимательства Югры" -1.
Предоставляются услуги при обращении в избирательную комиссию Ханты-Мансийского автономного округа- Югры.
Заключены соглашения на предоставление услуг с МУП "Югорскэнергогаз", АО "ЮРЭСК", ОАО Акционерный коммерческий банк содействия коммерции и бизнесу".
Средства, выделенные на финансирование программных мероприятий для предоставления государственных услуг  исполнены на 100,0% от бюджетных ассигнований по средствам городского бюджета и бюджетных ассигнований по средствам автономного округа.</t>
  </si>
  <si>
    <t>По итогам работы за 2017 год фактические расходы на исполнение программных мероприятий составили – 2034,7 тыс. рублей (100%).                                                                                                                                         'Текущее содержание 1 - го специалиста по охране труда.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</si>
</sst>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sz val="10"/>
      <color theme="1"/>
      <name val="Times New Roman"/>
      <family val="1"/>
      <charset val="204"/>
    </font>
    <font>
      <sz val="11"/>
      <color rgb="FF26282F"/>
      <name val="Times New Roman"/>
      <family val="1"/>
      <charset val="204"/>
    </font>
    <font>
      <sz val="10"/>
      <color theme="1"/>
      <name val="Calibri"/>
      <family val="2"/>
      <scheme val="minor"/>
    </font>
    <font>
      <sz val="8"/>
      <color theme="1"/>
      <name val="Calibri"/>
      <family val="2"/>
      <scheme val="minor"/>
    </font>
    <font>
      <sz val="11"/>
      <color theme="1"/>
      <name val="Times New Roman"/>
      <family val="1"/>
      <charset val="204"/>
    </font>
    <font>
      <b/>
      <sz val="11"/>
      <color theme="1"/>
      <name val="Times New Roman"/>
      <family val="1"/>
      <charset val="204"/>
    </font>
    <font>
      <sz val="12"/>
      <color theme="1"/>
      <name val="Calibri"/>
      <family val="2"/>
      <scheme val="minor"/>
    </font>
    <font>
      <b/>
      <sz val="12"/>
      <name val="Times New Roman"/>
      <family val="1"/>
      <charset val="204"/>
    </font>
    <font>
      <sz val="12"/>
      <name val="Times New Roman"/>
      <family val="1"/>
      <charset val="204"/>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13" fillId="0" borderId="0"/>
  </cellStyleXfs>
  <cellXfs count="91">
    <xf numFmtId="0" fontId="0" fillId="0" borderId="0" xfId="0"/>
    <xf numFmtId="164" fontId="2"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0" fillId="0" borderId="0" xfId="0" applyFill="1"/>
    <xf numFmtId="0" fontId="1" fillId="0" borderId="0" xfId="0" applyFont="1" applyFill="1" applyAlignment="1">
      <alignment vertical="center"/>
    </xf>
    <xf numFmtId="0" fontId="1" fillId="0" borderId="0" xfId="0" applyFont="1" applyFill="1" applyAlignment="1">
      <alignment horizontal="right" vertical="center"/>
    </xf>
    <xf numFmtId="0" fontId="1" fillId="0" borderId="2" xfId="0" applyFont="1" applyFill="1" applyBorder="1" applyAlignment="1">
      <alignment horizontal="center" vertical="center"/>
    </xf>
    <xf numFmtId="0" fontId="1" fillId="0" borderId="0" xfId="0" applyFont="1" applyFill="1" applyAlignment="1">
      <alignment horizontal="left" vertical="center"/>
    </xf>
    <xf numFmtId="0" fontId="10" fillId="0" borderId="0" xfId="0" applyFont="1" applyFill="1"/>
    <xf numFmtId="0" fontId="10" fillId="0" borderId="0" xfId="0" applyFont="1" applyFill="1" applyBorder="1"/>
    <xf numFmtId="164" fontId="2" fillId="0" borderId="13" xfId="0" applyNumberFormat="1" applyFont="1" applyFill="1" applyBorder="1" applyAlignment="1">
      <alignment horizontal="center" vertical="center" wrapText="1"/>
    </xf>
    <xf numFmtId="164" fontId="2" fillId="0" borderId="12"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0" fillId="0" borderId="0" xfId="0" applyFill="1" applyBorder="1"/>
    <xf numFmtId="0" fontId="4" fillId="0" borderId="2" xfId="0" applyFont="1" applyFill="1" applyBorder="1" applyAlignment="1">
      <alignment horizontal="left"/>
    </xf>
    <xf numFmtId="0" fontId="0" fillId="0" borderId="2" xfId="0" applyFill="1" applyBorder="1"/>
    <xf numFmtId="164" fontId="6" fillId="0" borderId="0" xfId="0" applyNumberFormat="1" applyFont="1" applyFill="1" applyAlignment="1"/>
    <xf numFmtId="0" fontId="4" fillId="0" borderId="2" xfId="0" applyFont="1" applyFill="1" applyBorder="1"/>
    <xf numFmtId="0" fontId="3" fillId="0" borderId="0" xfId="0" applyFont="1" applyFill="1" applyAlignment="1">
      <alignment vertical="center"/>
    </xf>
    <xf numFmtId="0" fontId="7" fillId="0" borderId="0" xfId="0" applyFont="1" applyFill="1"/>
    <xf numFmtId="0" fontId="7" fillId="0" borderId="0" xfId="0" applyFont="1" applyFill="1" applyAlignment="1">
      <alignment horizontal="center"/>
    </xf>
    <xf numFmtId="0" fontId="6" fillId="0" borderId="0" xfId="0" applyFont="1" applyFill="1" applyBorder="1"/>
    <xf numFmtId="0" fontId="4" fillId="0" borderId="0" xfId="0" applyFont="1" applyFill="1" applyBorder="1" applyAlignment="1">
      <alignment vertical="center" wrapText="1"/>
    </xf>
    <xf numFmtId="0" fontId="8" fillId="0" borderId="0" xfId="0" applyFont="1" applyFill="1" applyBorder="1"/>
    <xf numFmtId="0" fontId="4" fillId="0" borderId="0" xfId="0" applyFont="1" applyFill="1" applyBorder="1" applyAlignment="1"/>
    <xf numFmtId="0" fontId="4" fillId="0" borderId="0" xfId="0" applyFont="1" applyFill="1" applyBorder="1" applyAlignment="1">
      <alignment horizontal="left"/>
    </xf>
    <xf numFmtId="0" fontId="8" fillId="0" borderId="0" xfId="0" applyFont="1" applyFill="1" applyBorder="1" applyAlignment="1">
      <alignment vertical="center"/>
    </xf>
    <xf numFmtId="0" fontId="7" fillId="0" borderId="0" xfId="0" applyFont="1" applyFill="1" applyBorder="1"/>
    <xf numFmtId="164" fontId="2"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xf>
    <xf numFmtId="0" fontId="0" fillId="2" borderId="0" xfId="0" applyFill="1"/>
    <xf numFmtId="0" fontId="0" fillId="2" borderId="0" xfId="0" applyFill="1" applyBorder="1"/>
    <xf numFmtId="0" fontId="0" fillId="2" borderId="5" xfId="0" applyFill="1" applyBorder="1"/>
    <xf numFmtId="4" fontId="9" fillId="2" borderId="0" xfId="0" applyNumberFormat="1" applyFont="1" applyFill="1" applyAlignment="1">
      <alignment horizontal="right" vertical="top"/>
    </xf>
    <xf numFmtId="4" fontId="8" fillId="2" borderId="0" xfId="0" applyNumberFormat="1" applyFont="1" applyFill="1" applyAlignment="1">
      <alignment horizontal="right" vertical="top"/>
    </xf>
    <xf numFmtId="164" fontId="0" fillId="2" borderId="0" xfId="0" applyNumberFormat="1" applyFill="1"/>
    <xf numFmtId="0" fontId="1" fillId="2" borderId="0" xfId="0" applyFont="1" applyFill="1" applyAlignment="1">
      <alignment horizontal="justify" vertical="center"/>
    </xf>
    <xf numFmtId="0" fontId="4" fillId="2" borderId="0" xfId="0" applyFont="1" applyFill="1" applyBorder="1" applyAlignment="1">
      <alignment horizontal="center" vertical="center" wrapText="1"/>
    </xf>
    <xf numFmtId="0" fontId="7" fillId="2" borderId="0" xfId="0" applyFont="1" applyFill="1" applyBorder="1"/>
    <xf numFmtId="0" fontId="3" fillId="2" borderId="0" xfId="0" applyFont="1" applyFill="1" applyBorder="1" applyAlignment="1">
      <alignment vertical="center"/>
    </xf>
    <xf numFmtId="0" fontId="5" fillId="2" borderId="0" xfId="0" applyFont="1" applyFill="1" applyBorder="1" applyAlignment="1">
      <alignment horizontal="justify" vertical="center"/>
    </xf>
    <xf numFmtId="0" fontId="5" fillId="2" borderId="0" xfId="0" applyFont="1" applyFill="1"/>
    <xf numFmtId="4" fontId="2" fillId="0" borderId="12"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1" xfId="0" applyFont="1" applyFill="1" applyBorder="1" applyAlignment="1">
      <alignment vertical="center" wrapText="1"/>
    </xf>
    <xf numFmtId="0" fontId="4" fillId="0" borderId="2" xfId="0" applyFont="1" applyFill="1" applyBorder="1" applyAlignment="1">
      <alignment horizontal="center"/>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0" borderId="4" xfId="0" applyFont="1" applyFill="1" applyBorder="1" applyAlignment="1">
      <alignment horizontal="center" vertical="top"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quotePrefix="1" applyFont="1" applyFill="1" applyBorder="1" applyAlignment="1">
      <alignment horizontal="center" vertical="center" wrapText="1"/>
    </xf>
    <xf numFmtId="0" fontId="2" fillId="0" borderId="7" xfId="0" quotePrefix="1" applyFont="1" applyFill="1" applyBorder="1" applyAlignment="1">
      <alignment horizontal="center" vertical="center" wrapText="1"/>
    </xf>
    <xf numFmtId="0" fontId="2" fillId="0" borderId="8" xfId="0" quotePrefix="1" applyFont="1" applyFill="1" applyBorder="1" applyAlignment="1">
      <alignment horizontal="center" vertical="center" wrapText="1"/>
    </xf>
    <xf numFmtId="0" fontId="2" fillId="3" borderId="11" xfId="0" applyFont="1" applyFill="1" applyBorder="1" applyAlignment="1">
      <alignment horizontal="center" vertical="top" wrapText="1"/>
    </xf>
    <xf numFmtId="0" fontId="2" fillId="3" borderId="10" xfId="0" applyFont="1" applyFill="1" applyBorder="1" applyAlignment="1">
      <alignment horizontal="center" vertical="top" wrapText="1"/>
    </xf>
    <xf numFmtId="0" fontId="2" fillId="3" borderId="4" xfId="0" applyFont="1" applyFill="1" applyBorder="1" applyAlignment="1">
      <alignment horizontal="center" vertical="top"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3" borderId="9"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3" borderId="4" xfId="0" applyFont="1" applyFill="1" applyBorder="1" applyAlignment="1">
      <alignment horizontal="center" vertical="top" wrapText="1"/>
    </xf>
    <xf numFmtId="0" fontId="2" fillId="0" borderId="4" xfId="0" applyFont="1" applyFill="1" applyBorder="1" applyAlignment="1">
      <alignment horizontal="center"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8" fillId="0" borderId="9" xfId="0" applyFont="1" applyFill="1" applyBorder="1" applyAlignment="1">
      <alignment horizontal="center" wrapText="1"/>
    </xf>
    <xf numFmtId="0" fontId="8" fillId="0" borderId="4" xfId="0" applyFont="1" applyFill="1" applyBorder="1" applyAlignment="1">
      <alignment horizontal="center" wrapText="1"/>
    </xf>
  </cellXfs>
  <cellStyles count="2">
    <cellStyle name="Обычный" xfId="0" builtinId="0"/>
    <cellStyle name="Обычный 2" xfId="1"/>
  </cellStyles>
  <dxfs count="0"/>
  <tableStyles count="0" defaultTableStyle="TableStyleMedium2" defaultPivotStyle="PivotStyleMedium9"/>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7"/>
  <sheetViews>
    <sheetView tabSelected="1" view="pageBreakPreview" topLeftCell="B11" zoomScale="80" zoomScaleNormal="80" zoomScaleSheetLayoutView="80" workbookViewId="0">
      <selection activeCell="I125" sqref="I125"/>
    </sheetView>
  </sheetViews>
  <sheetFormatPr defaultColWidth="9.140625" defaultRowHeight="15" x14ac:dyDescent="0.25"/>
  <cols>
    <col min="1" max="1" width="7" style="35" customWidth="1"/>
    <col min="2" max="2" width="29.42578125" style="35" customWidth="1"/>
    <col min="3" max="3" width="21" style="35" customWidth="1"/>
    <col min="4" max="4" width="19.85546875" style="35" customWidth="1"/>
    <col min="5" max="5" width="16" style="35" customWidth="1"/>
    <col min="6" max="6" width="13.85546875" style="35" customWidth="1"/>
    <col min="7" max="7" width="15.140625" style="35" customWidth="1"/>
    <col min="8" max="9" width="16.85546875" style="35" customWidth="1"/>
    <col min="10" max="10" width="107.140625" style="35" customWidth="1"/>
    <col min="11" max="11" width="9.140625" style="35"/>
    <col min="12" max="12" width="12.140625" style="35" customWidth="1"/>
    <col min="13" max="13" width="8.5703125" style="35" customWidth="1"/>
    <col min="14" max="14" width="7" style="35" customWidth="1"/>
    <col min="15" max="16384" width="9.140625" style="35"/>
  </cols>
  <sheetData>
    <row r="1" spans="1:12" ht="15.75" x14ac:dyDescent="0.25">
      <c r="A1" s="82" t="s">
        <v>0</v>
      </c>
      <c r="B1" s="82"/>
      <c r="C1" s="82"/>
      <c r="D1" s="82"/>
      <c r="E1" s="82"/>
      <c r="F1" s="82"/>
      <c r="G1" s="82"/>
      <c r="H1" s="82"/>
      <c r="I1" s="82"/>
      <c r="J1" s="82"/>
    </row>
    <row r="2" spans="1:12" ht="15.75" x14ac:dyDescent="0.25">
      <c r="A2" s="82" t="s">
        <v>1</v>
      </c>
      <c r="B2" s="82"/>
      <c r="C2" s="82"/>
      <c r="D2" s="82"/>
      <c r="E2" s="82"/>
      <c r="F2" s="82"/>
      <c r="G2" s="82"/>
      <c r="H2" s="82"/>
      <c r="I2" s="82"/>
      <c r="J2" s="82"/>
    </row>
    <row r="3" spans="1:12" ht="15.75" x14ac:dyDescent="0.25">
      <c r="A3" s="4"/>
      <c r="B3" s="4"/>
      <c r="C3" s="4"/>
      <c r="D3" s="5" t="s">
        <v>20</v>
      </c>
      <c r="E3" s="34" t="s">
        <v>21</v>
      </c>
      <c r="F3" s="6" t="s">
        <v>77</v>
      </c>
      <c r="G3" s="7" t="s">
        <v>78</v>
      </c>
      <c r="H3" s="4"/>
      <c r="I3" s="4"/>
      <c r="J3" s="4"/>
    </row>
    <row r="4" spans="1:12" ht="51.75" customHeight="1" x14ac:dyDescent="0.25">
      <c r="A4" s="86" t="s">
        <v>22</v>
      </c>
      <c r="B4" s="86"/>
      <c r="C4" s="86"/>
      <c r="D4" s="86"/>
      <c r="E4" s="8"/>
      <c r="F4" s="8"/>
      <c r="G4" s="8"/>
      <c r="H4" s="8"/>
      <c r="I4" s="8"/>
      <c r="J4" s="8"/>
    </row>
    <row r="5" spans="1:12" ht="15.75" x14ac:dyDescent="0.25">
      <c r="A5" s="83" t="s">
        <v>44</v>
      </c>
      <c r="B5" s="83"/>
      <c r="C5" s="83"/>
      <c r="D5" s="84"/>
      <c r="E5" s="9"/>
      <c r="F5" s="9"/>
      <c r="G5" s="9"/>
      <c r="H5" s="9"/>
      <c r="I5" s="9"/>
      <c r="J5" s="9"/>
      <c r="L5" s="36"/>
    </row>
    <row r="6" spans="1:12" ht="15.75" x14ac:dyDescent="0.25">
      <c r="A6" s="87" t="s">
        <v>74</v>
      </c>
      <c r="B6" s="87"/>
      <c r="C6" s="87"/>
      <c r="D6" s="88"/>
      <c r="E6" s="9"/>
      <c r="F6" s="9"/>
      <c r="G6" s="9"/>
      <c r="H6" s="9"/>
      <c r="I6" s="9"/>
      <c r="J6" s="9"/>
    </row>
    <row r="7" spans="1:12" ht="15.75" x14ac:dyDescent="0.25">
      <c r="A7" s="85" t="s">
        <v>45</v>
      </c>
      <c r="B7" s="85"/>
      <c r="C7" s="85"/>
      <c r="D7" s="85"/>
      <c r="E7" s="9"/>
      <c r="F7" s="9"/>
      <c r="G7" s="9"/>
      <c r="H7" s="9"/>
      <c r="I7" s="9"/>
      <c r="J7" s="9"/>
    </row>
    <row r="8" spans="1:12" ht="27.75" customHeight="1" x14ac:dyDescent="0.25">
      <c r="A8" s="52" t="s">
        <v>2</v>
      </c>
      <c r="B8" s="52" t="s">
        <v>46</v>
      </c>
      <c r="C8" s="52" t="s">
        <v>47</v>
      </c>
      <c r="D8" s="52" t="s">
        <v>3</v>
      </c>
      <c r="E8" s="52" t="s">
        <v>4</v>
      </c>
      <c r="F8" s="52" t="s">
        <v>5</v>
      </c>
      <c r="G8" s="52" t="s">
        <v>23</v>
      </c>
      <c r="H8" s="52" t="s">
        <v>6</v>
      </c>
      <c r="I8" s="52"/>
      <c r="J8" s="52" t="s">
        <v>49</v>
      </c>
      <c r="K8" s="37"/>
    </row>
    <row r="9" spans="1:12" ht="35.25" customHeight="1" x14ac:dyDescent="0.25">
      <c r="A9" s="52"/>
      <c r="B9" s="52"/>
      <c r="C9" s="52"/>
      <c r="D9" s="52"/>
      <c r="E9" s="52"/>
      <c r="F9" s="52"/>
      <c r="G9" s="52"/>
      <c r="H9" s="32" t="s">
        <v>7</v>
      </c>
      <c r="I9" s="32" t="s">
        <v>8</v>
      </c>
      <c r="J9" s="52"/>
    </row>
    <row r="10" spans="1:12" ht="64.5" customHeight="1" x14ac:dyDescent="0.25">
      <c r="A10" s="52"/>
      <c r="B10" s="52"/>
      <c r="C10" s="52"/>
      <c r="D10" s="52"/>
      <c r="E10" s="52"/>
      <c r="F10" s="52"/>
      <c r="G10" s="52"/>
      <c r="H10" s="32" t="s">
        <v>48</v>
      </c>
      <c r="I10" s="32" t="s">
        <v>9</v>
      </c>
      <c r="J10" s="52"/>
    </row>
    <row r="11" spans="1:12" ht="15.75" x14ac:dyDescent="0.25">
      <c r="A11" s="32">
        <v>1</v>
      </c>
      <c r="B11" s="32">
        <v>2</v>
      </c>
      <c r="C11" s="32">
        <v>3</v>
      </c>
      <c r="D11" s="32">
        <v>4</v>
      </c>
      <c r="E11" s="32">
        <v>5</v>
      </c>
      <c r="F11" s="32">
        <v>6</v>
      </c>
      <c r="G11" s="32">
        <v>7</v>
      </c>
      <c r="H11" s="32">
        <v>8</v>
      </c>
      <c r="I11" s="32">
        <v>9</v>
      </c>
      <c r="J11" s="32">
        <v>10</v>
      </c>
    </row>
    <row r="12" spans="1:12" ht="15" customHeight="1" x14ac:dyDescent="0.25">
      <c r="A12" s="53" t="s">
        <v>51</v>
      </c>
      <c r="B12" s="53"/>
      <c r="C12" s="53"/>
      <c r="D12" s="53"/>
      <c r="E12" s="53"/>
      <c r="F12" s="53"/>
      <c r="G12" s="53"/>
      <c r="H12" s="53"/>
      <c r="I12" s="53"/>
      <c r="J12" s="53"/>
      <c r="K12" s="37"/>
    </row>
    <row r="13" spans="1:12" ht="15" customHeight="1" x14ac:dyDescent="0.25">
      <c r="A13" s="53" t="s">
        <v>53</v>
      </c>
      <c r="B13" s="53"/>
      <c r="C13" s="53"/>
      <c r="D13" s="53"/>
      <c r="E13" s="53"/>
      <c r="F13" s="53"/>
      <c r="G13" s="53"/>
      <c r="H13" s="53"/>
      <c r="I13" s="53"/>
      <c r="J13" s="53"/>
      <c r="L13" s="36"/>
    </row>
    <row r="14" spans="1:12" ht="15" customHeight="1" x14ac:dyDescent="0.25">
      <c r="A14" s="53" t="s">
        <v>52</v>
      </c>
      <c r="B14" s="53"/>
      <c r="C14" s="53"/>
      <c r="D14" s="53"/>
      <c r="E14" s="53"/>
      <c r="F14" s="53"/>
      <c r="G14" s="53"/>
      <c r="H14" s="53"/>
      <c r="I14" s="53"/>
      <c r="J14" s="53"/>
    </row>
    <row r="15" spans="1:12" ht="33.75" customHeight="1" x14ac:dyDescent="0.25">
      <c r="A15" s="66" t="s">
        <v>79</v>
      </c>
      <c r="B15" s="61" t="s">
        <v>50</v>
      </c>
      <c r="C15" s="52" t="s">
        <v>30</v>
      </c>
      <c r="D15" s="32" t="s">
        <v>11</v>
      </c>
      <c r="E15" s="10">
        <v>8623.1</v>
      </c>
      <c r="F15" s="10">
        <v>8623.1</v>
      </c>
      <c r="G15" s="11">
        <v>8623.1</v>
      </c>
      <c r="H15" s="1">
        <f>G15-F15</f>
        <v>0</v>
      </c>
      <c r="I15" s="1">
        <f>(G15/F15)*100</f>
        <v>100</v>
      </c>
      <c r="J15" s="75" t="s">
        <v>91</v>
      </c>
    </row>
    <row r="16" spans="1:12" ht="47.25" customHeight="1" x14ac:dyDescent="0.25">
      <c r="A16" s="67"/>
      <c r="B16" s="62"/>
      <c r="C16" s="52"/>
      <c r="D16" s="32" t="s">
        <v>13</v>
      </c>
      <c r="E16" s="10">
        <v>1461.4</v>
      </c>
      <c r="F16" s="10">
        <v>1461.4</v>
      </c>
      <c r="G16" s="47">
        <v>1459.66</v>
      </c>
      <c r="H16" s="1">
        <f>G16-F16</f>
        <v>-1.7400000000000091</v>
      </c>
      <c r="I16" s="1">
        <f>(G16/F16)*100</f>
        <v>99.880936088682077</v>
      </c>
      <c r="J16" s="76"/>
    </row>
    <row r="17" spans="1:10" ht="32.25" customHeight="1" x14ac:dyDescent="0.25">
      <c r="A17" s="67"/>
      <c r="B17" s="62"/>
      <c r="C17" s="52"/>
      <c r="D17" s="32" t="s">
        <v>14</v>
      </c>
      <c r="E17" s="10">
        <v>121338.1</v>
      </c>
      <c r="F17" s="10">
        <v>121338.1</v>
      </c>
      <c r="G17" s="47">
        <v>119271.95</v>
      </c>
      <c r="H17" s="1">
        <f>G17-F17</f>
        <v>-2066.1500000000087</v>
      </c>
      <c r="I17" s="1">
        <f t="shared" ref="I17:I44" si="0">(G17/F17)*100</f>
        <v>98.297196016749893</v>
      </c>
      <c r="J17" s="76"/>
    </row>
    <row r="18" spans="1:10" ht="45.75" customHeight="1" x14ac:dyDescent="0.25">
      <c r="A18" s="67"/>
      <c r="B18" s="62"/>
      <c r="C18" s="52"/>
      <c r="D18" s="32" t="s">
        <v>15</v>
      </c>
      <c r="E18" s="1">
        <v>0</v>
      </c>
      <c r="F18" s="1">
        <v>0</v>
      </c>
      <c r="G18" s="1">
        <v>0</v>
      </c>
      <c r="H18" s="1">
        <f>G18-F18</f>
        <v>0</v>
      </c>
      <c r="I18" s="1">
        <v>0</v>
      </c>
      <c r="J18" s="76"/>
    </row>
    <row r="19" spans="1:10" ht="22.5" customHeight="1" x14ac:dyDescent="0.25">
      <c r="A19" s="67"/>
      <c r="B19" s="62"/>
      <c r="C19" s="52"/>
      <c r="D19" s="33" t="s">
        <v>17</v>
      </c>
      <c r="E19" s="2">
        <f>SUM(E15,E16,E17)</f>
        <v>131422.6</v>
      </c>
      <c r="F19" s="2">
        <f>SUM(F15,F16,F17)</f>
        <v>131422.6</v>
      </c>
      <c r="G19" s="2">
        <f>SUM(G15,G16,G17)</f>
        <v>129354.70999999999</v>
      </c>
      <c r="H19" s="2">
        <f>G19-F19</f>
        <v>-2067.890000000014</v>
      </c>
      <c r="I19" s="2">
        <f>(G19/F19)*100</f>
        <v>98.426533944694427</v>
      </c>
      <c r="J19" s="77"/>
    </row>
    <row r="20" spans="1:10" ht="30" customHeight="1" x14ac:dyDescent="0.25">
      <c r="A20" s="67"/>
      <c r="B20" s="62"/>
      <c r="C20" s="52" t="s">
        <v>36</v>
      </c>
      <c r="D20" s="32" t="s">
        <v>11</v>
      </c>
      <c r="E20" s="1">
        <v>0</v>
      </c>
      <c r="F20" s="1">
        <v>0</v>
      </c>
      <c r="G20" s="1">
        <v>0</v>
      </c>
      <c r="H20" s="1">
        <f t="shared" ref="H20:H41" si="1">G20-F20</f>
        <v>0</v>
      </c>
      <c r="I20" s="1">
        <v>0</v>
      </c>
      <c r="J20" s="78" t="s">
        <v>89</v>
      </c>
    </row>
    <row r="21" spans="1:10" ht="48" customHeight="1" x14ac:dyDescent="0.25">
      <c r="A21" s="67"/>
      <c r="B21" s="62"/>
      <c r="C21" s="52"/>
      <c r="D21" s="32" t="s">
        <v>13</v>
      </c>
      <c r="E21" s="1">
        <v>0</v>
      </c>
      <c r="F21" s="1">
        <v>0</v>
      </c>
      <c r="G21" s="1">
        <v>0</v>
      </c>
      <c r="H21" s="1">
        <f t="shared" si="1"/>
        <v>0</v>
      </c>
      <c r="I21" s="1">
        <v>0</v>
      </c>
      <c r="J21" s="79"/>
    </row>
    <row r="22" spans="1:10" ht="40.5" customHeight="1" x14ac:dyDescent="0.25">
      <c r="A22" s="67"/>
      <c r="B22" s="62"/>
      <c r="C22" s="52"/>
      <c r="D22" s="32" t="s">
        <v>14</v>
      </c>
      <c r="E22" s="1">
        <v>19000</v>
      </c>
      <c r="F22" s="1">
        <v>19000</v>
      </c>
      <c r="G22" s="1">
        <v>18999.990000000002</v>
      </c>
      <c r="H22" s="48">
        <f t="shared" si="1"/>
        <v>-9.9999999983992893E-3</v>
      </c>
      <c r="I22" s="1">
        <f t="shared" ref="I22:I27" si="2">(G22/F22)*100</f>
        <v>99.999947368421061</v>
      </c>
      <c r="J22" s="79"/>
    </row>
    <row r="23" spans="1:10" ht="101.25" customHeight="1" x14ac:dyDescent="0.25">
      <c r="A23" s="67"/>
      <c r="B23" s="62"/>
      <c r="C23" s="52"/>
      <c r="D23" s="32" t="s">
        <v>15</v>
      </c>
      <c r="E23" s="1">
        <v>0</v>
      </c>
      <c r="F23" s="1">
        <v>0</v>
      </c>
      <c r="G23" s="1">
        <v>0</v>
      </c>
      <c r="H23" s="1">
        <f t="shared" si="1"/>
        <v>0</v>
      </c>
      <c r="I23" s="1">
        <v>0</v>
      </c>
      <c r="J23" s="79"/>
    </row>
    <row r="24" spans="1:10" ht="50.25" customHeight="1" x14ac:dyDescent="0.25">
      <c r="A24" s="67"/>
      <c r="B24" s="62"/>
      <c r="C24" s="52"/>
      <c r="D24" s="33" t="s">
        <v>17</v>
      </c>
      <c r="E24" s="2">
        <f>SUM(E20,E21,E22)</f>
        <v>19000</v>
      </c>
      <c r="F24" s="2">
        <f>SUM(F20,F21,F22)</f>
        <v>19000</v>
      </c>
      <c r="G24" s="2">
        <f>SUM(G20,G21,G22)</f>
        <v>18999.990000000002</v>
      </c>
      <c r="H24" s="15">
        <f t="shared" si="1"/>
        <v>-9.9999999983992893E-3</v>
      </c>
      <c r="I24" s="2">
        <f>(G24/F24)*100</f>
        <v>99.999947368421061</v>
      </c>
      <c r="J24" s="80"/>
    </row>
    <row r="25" spans="1:10" ht="33" customHeight="1" x14ac:dyDescent="0.25">
      <c r="A25" s="67"/>
      <c r="B25" s="62"/>
      <c r="C25" s="52" t="s">
        <v>37</v>
      </c>
      <c r="D25" s="32" t="s">
        <v>11</v>
      </c>
      <c r="E25" s="1">
        <v>0</v>
      </c>
      <c r="F25" s="1">
        <v>0</v>
      </c>
      <c r="G25" s="1">
        <v>0</v>
      </c>
      <c r="H25" s="1">
        <f t="shared" si="1"/>
        <v>0</v>
      </c>
      <c r="I25" s="1">
        <v>0</v>
      </c>
      <c r="J25" s="78" t="s">
        <v>90</v>
      </c>
    </row>
    <row r="26" spans="1:10" ht="46.5" customHeight="1" x14ac:dyDescent="0.25">
      <c r="A26" s="67"/>
      <c r="B26" s="62"/>
      <c r="C26" s="52"/>
      <c r="D26" s="32" t="s">
        <v>13</v>
      </c>
      <c r="E26" s="1">
        <v>0</v>
      </c>
      <c r="F26" s="1">
        <v>0</v>
      </c>
      <c r="G26" s="1">
        <v>0</v>
      </c>
      <c r="H26" s="1">
        <f t="shared" si="1"/>
        <v>0</v>
      </c>
      <c r="I26" s="1">
        <v>0</v>
      </c>
      <c r="J26" s="79"/>
    </row>
    <row r="27" spans="1:10" ht="36.75" customHeight="1" x14ac:dyDescent="0.25">
      <c r="A27" s="67"/>
      <c r="B27" s="62"/>
      <c r="C27" s="52"/>
      <c r="D27" s="32" t="s">
        <v>14</v>
      </c>
      <c r="E27" s="1">
        <v>39547.199999999997</v>
      </c>
      <c r="F27" s="1">
        <v>39547.199999999997</v>
      </c>
      <c r="G27" s="31">
        <v>39547.06</v>
      </c>
      <c r="H27" s="1">
        <f t="shared" si="1"/>
        <v>-0.13999999999941792</v>
      </c>
      <c r="I27" s="1">
        <f t="shared" si="2"/>
        <v>99.999645992636644</v>
      </c>
      <c r="J27" s="79"/>
    </row>
    <row r="28" spans="1:10" ht="45.75" customHeight="1" x14ac:dyDescent="0.25">
      <c r="A28" s="67"/>
      <c r="B28" s="62"/>
      <c r="C28" s="52"/>
      <c r="D28" s="32" t="s">
        <v>15</v>
      </c>
      <c r="E28" s="1">
        <v>0</v>
      </c>
      <c r="F28" s="1">
        <v>0</v>
      </c>
      <c r="G28" s="1">
        <v>0</v>
      </c>
      <c r="H28" s="1">
        <f t="shared" si="1"/>
        <v>0</v>
      </c>
      <c r="I28" s="1">
        <v>0</v>
      </c>
      <c r="J28" s="79"/>
    </row>
    <row r="29" spans="1:10" ht="63" customHeight="1" x14ac:dyDescent="0.25">
      <c r="A29" s="67"/>
      <c r="B29" s="62"/>
      <c r="C29" s="52"/>
      <c r="D29" s="33" t="s">
        <v>17</v>
      </c>
      <c r="E29" s="2">
        <f>SUM(E25,E26,E27)</f>
        <v>39547.199999999997</v>
      </c>
      <c r="F29" s="2">
        <f>SUM(F25,F26,F27)</f>
        <v>39547.199999999997</v>
      </c>
      <c r="G29" s="2">
        <f>SUM(G25,G26,G27)</f>
        <v>39547.06</v>
      </c>
      <c r="H29" s="2">
        <f t="shared" si="1"/>
        <v>-0.13999999999941792</v>
      </c>
      <c r="I29" s="2">
        <f>(G29/F29)*100</f>
        <v>99.999645992636644</v>
      </c>
      <c r="J29" s="80"/>
    </row>
    <row r="30" spans="1:10" ht="36.75" customHeight="1" x14ac:dyDescent="0.25">
      <c r="A30" s="67"/>
      <c r="B30" s="62"/>
      <c r="C30" s="61" t="s">
        <v>71</v>
      </c>
      <c r="D30" s="32" t="s">
        <v>11</v>
      </c>
      <c r="E30" s="2">
        <v>0</v>
      </c>
      <c r="F30" s="2">
        <v>0</v>
      </c>
      <c r="G30" s="2">
        <v>0</v>
      </c>
      <c r="H30" s="1">
        <f t="shared" si="1"/>
        <v>0</v>
      </c>
      <c r="I30" s="1">
        <v>0</v>
      </c>
      <c r="J30" s="75" t="s">
        <v>92</v>
      </c>
    </row>
    <row r="31" spans="1:10" ht="31.5" customHeight="1" x14ac:dyDescent="0.25">
      <c r="A31" s="67"/>
      <c r="B31" s="62"/>
      <c r="C31" s="62"/>
      <c r="D31" s="32" t="s">
        <v>13</v>
      </c>
      <c r="E31" s="1">
        <v>545</v>
      </c>
      <c r="F31" s="1">
        <v>545</v>
      </c>
      <c r="G31" s="1">
        <v>545</v>
      </c>
      <c r="H31" s="1">
        <f t="shared" si="1"/>
        <v>0</v>
      </c>
      <c r="I31" s="1">
        <f t="shared" ref="I31" si="3">(G31/F31)*100</f>
        <v>100</v>
      </c>
      <c r="J31" s="76"/>
    </row>
    <row r="32" spans="1:10" ht="27.75" customHeight="1" x14ac:dyDescent="0.25">
      <c r="A32" s="67"/>
      <c r="B32" s="62"/>
      <c r="C32" s="62"/>
      <c r="D32" s="32" t="s">
        <v>14</v>
      </c>
      <c r="E32" s="1">
        <v>0</v>
      </c>
      <c r="F32" s="1">
        <v>0</v>
      </c>
      <c r="G32" s="1">
        <v>0</v>
      </c>
      <c r="H32" s="1">
        <f t="shared" si="1"/>
        <v>0</v>
      </c>
      <c r="I32" s="1">
        <v>0</v>
      </c>
      <c r="J32" s="76"/>
    </row>
    <row r="33" spans="1:13" ht="44.25" customHeight="1" x14ac:dyDescent="0.25">
      <c r="A33" s="67"/>
      <c r="B33" s="62"/>
      <c r="C33" s="62"/>
      <c r="D33" s="32" t="s">
        <v>15</v>
      </c>
      <c r="E33" s="1">
        <v>0</v>
      </c>
      <c r="F33" s="1">
        <v>0</v>
      </c>
      <c r="G33" s="1">
        <v>0</v>
      </c>
      <c r="H33" s="1">
        <f t="shared" si="1"/>
        <v>0</v>
      </c>
      <c r="I33" s="1">
        <v>0</v>
      </c>
      <c r="J33" s="76"/>
    </row>
    <row r="34" spans="1:13" ht="33.75" customHeight="1" x14ac:dyDescent="0.25">
      <c r="A34" s="68"/>
      <c r="B34" s="81"/>
      <c r="C34" s="81"/>
      <c r="D34" s="33" t="s">
        <v>17</v>
      </c>
      <c r="E34" s="2">
        <f>E31</f>
        <v>545</v>
      </c>
      <c r="F34" s="2">
        <f>F31</f>
        <v>545</v>
      </c>
      <c r="G34" s="2">
        <f>G31</f>
        <v>545</v>
      </c>
      <c r="H34" s="2">
        <f t="shared" si="1"/>
        <v>0</v>
      </c>
      <c r="I34" s="2">
        <f>(G34/F34)*100</f>
        <v>100</v>
      </c>
      <c r="J34" s="77"/>
    </row>
    <row r="35" spans="1:13" ht="29.25" customHeight="1" x14ac:dyDescent="0.25">
      <c r="A35" s="53" t="s">
        <v>10</v>
      </c>
      <c r="B35" s="53"/>
      <c r="C35" s="53"/>
      <c r="D35" s="32" t="s">
        <v>11</v>
      </c>
      <c r="E35" s="1">
        <f>E15+E20+E25</f>
        <v>8623.1</v>
      </c>
      <c r="F35" s="1">
        <f>F15+F20+F25</f>
        <v>8623.1</v>
      </c>
      <c r="G35" s="1">
        <f>G15+G20+G25</f>
        <v>8623.1</v>
      </c>
      <c r="H35" s="1">
        <f t="shared" si="1"/>
        <v>0</v>
      </c>
      <c r="I35" s="1">
        <f t="shared" si="0"/>
        <v>100</v>
      </c>
      <c r="J35" s="32" t="s">
        <v>12</v>
      </c>
    </row>
    <row r="36" spans="1:13" ht="47.25" x14ac:dyDescent="0.25">
      <c r="A36" s="53"/>
      <c r="B36" s="53"/>
      <c r="C36" s="53"/>
      <c r="D36" s="32" t="s">
        <v>13</v>
      </c>
      <c r="E36" s="1">
        <f>E16+E21+E26+E31</f>
        <v>2006.4</v>
      </c>
      <c r="F36" s="1">
        <f>F16+F21+F26+F31</f>
        <v>2006.4</v>
      </c>
      <c r="G36" s="1">
        <f>G16+G21+G26+G31</f>
        <v>2004.66</v>
      </c>
      <c r="H36" s="1">
        <f t="shared" si="1"/>
        <v>-1.7400000000000091</v>
      </c>
      <c r="I36" s="1">
        <f t="shared" si="0"/>
        <v>99.913277511961724</v>
      </c>
      <c r="J36" s="32" t="s">
        <v>12</v>
      </c>
      <c r="L36" s="38"/>
      <c r="M36" s="38"/>
    </row>
    <row r="37" spans="1:13" ht="15.75" x14ac:dyDescent="0.25">
      <c r="A37" s="53"/>
      <c r="B37" s="53"/>
      <c r="C37" s="53"/>
      <c r="D37" s="32" t="s">
        <v>14</v>
      </c>
      <c r="E37" s="1">
        <f>E17+E22+E27</f>
        <v>179885.3</v>
      </c>
      <c r="F37" s="1">
        <f>F17+F22+F27</f>
        <v>179885.3</v>
      </c>
      <c r="G37" s="1">
        <f>G17+G22+G27</f>
        <v>177819</v>
      </c>
      <c r="H37" s="1">
        <f t="shared" si="1"/>
        <v>-2066.2999999999884</v>
      </c>
      <c r="I37" s="1">
        <f t="shared" si="0"/>
        <v>98.851323593423146</v>
      </c>
      <c r="J37" s="32" t="s">
        <v>12</v>
      </c>
      <c r="L37" s="39"/>
      <c r="M37" s="39"/>
    </row>
    <row r="38" spans="1:13" ht="47.25" x14ac:dyDescent="0.25">
      <c r="A38" s="53"/>
      <c r="B38" s="53"/>
      <c r="C38" s="53"/>
      <c r="D38" s="32" t="s">
        <v>15</v>
      </c>
      <c r="E38" s="1">
        <f>SUM(E18,E23,E28)</f>
        <v>0</v>
      </c>
      <c r="F38" s="1">
        <f>SUM(F18,F23,F28)</f>
        <v>0</v>
      </c>
      <c r="G38" s="1">
        <f>SUM(G18,G28,G23)</f>
        <v>0</v>
      </c>
      <c r="H38" s="1">
        <f>G38-F38</f>
        <v>0</v>
      </c>
      <c r="I38" s="1">
        <v>0</v>
      </c>
      <c r="J38" s="32" t="s">
        <v>12</v>
      </c>
      <c r="L38" s="39"/>
      <c r="M38" s="39"/>
    </row>
    <row r="39" spans="1:13" ht="15.75" x14ac:dyDescent="0.25">
      <c r="A39" s="53"/>
      <c r="B39" s="53"/>
      <c r="C39" s="53"/>
      <c r="D39" s="33" t="s">
        <v>17</v>
      </c>
      <c r="E39" s="2">
        <f>SUM(E35,E36,E37)</f>
        <v>190514.8</v>
      </c>
      <c r="F39" s="2">
        <f>SUM(F35,F36,F37)</f>
        <v>190514.8</v>
      </c>
      <c r="G39" s="2">
        <f>SUM(G35,G36,G37,G38)</f>
        <v>188446.76</v>
      </c>
      <c r="H39" s="2">
        <f t="shared" si="1"/>
        <v>-2068.039999999979</v>
      </c>
      <c r="I39" s="2">
        <f>(G39/F39)*100</f>
        <v>98.914499031046418</v>
      </c>
      <c r="J39" s="33" t="s">
        <v>12</v>
      </c>
      <c r="L39" s="39"/>
      <c r="M39" s="39"/>
    </row>
    <row r="40" spans="1:13" ht="30.75" customHeight="1" x14ac:dyDescent="0.25">
      <c r="A40" s="53" t="s">
        <v>24</v>
      </c>
      <c r="B40" s="53"/>
      <c r="C40" s="53"/>
      <c r="D40" s="33" t="s">
        <v>11</v>
      </c>
      <c r="E40" s="2">
        <f>E35</f>
        <v>8623.1</v>
      </c>
      <c r="F40" s="2">
        <f t="shared" ref="F40" si="4">F35</f>
        <v>8623.1</v>
      </c>
      <c r="G40" s="2">
        <f>G35</f>
        <v>8623.1</v>
      </c>
      <c r="H40" s="2">
        <f t="shared" si="1"/>
        <v>0</v>
      </c>
      <c r="I40" s="2">
        <f t="shared" si="0"/>
        <v>100</v>
      </c>
      <c r="J40" s="33" t="s">
        <v>12</v>
      </c>
      <c r="L40" s="39"/>
      <c r="M40" s="39"/>
    </row>
    <row r="41" spans="1:13" ht="47.25" x14ac:dyDescent="0.25">
      <c r="A41" s="53"/>
      <c r="B41" s="53"/>
      <c r="C41" s="53"/>
      <c r="D41" s="33" t="s">
        <v>13</v>
      </c>
      <c r="E41" s="2">
        <f>E36</f>
        <v>2006.4</v>
      </c>
      <c r="F41" s="2">
        <f t="shared" ref="F41" si="5">F36</f>
        <v>2006.4</v>
      </c>
      <c r="G41" s="2">
        <f>G36</f>
        <v>2004.66</v>
      </c>
      <c r="H41" s="2">
        <f t="shared" si="1"/>
        <v>-1.7400000000000091</v>
      </c>
      <c r="I41" s="2">
        <f t="shared" si="0"/>
        <v>99.913277511961724</v>
      </c>
      <c r="J41" s="33" t="s">
        <v>12</v>
      </c>
      <c r="L41" s="39"/>
      <c r="M41" s="39"/>
    </row>
    <row r="42" spans="1:13" ht="15.75" x14ac:dyDescent="0.25">
      <c r="A42" s="53"/>
      <c r="B42" s="53"/>
      <c r="C42" s="53"/>
      <c r="D42" s="33" t="s">
        <v>14</v>
      </c>
      <c r="E42" s="2">
        <f>E37</f>
        <v>179885.3</v>
      </c>
      <c r="F42" s="2">
        <f t="shared" ref="F42" si="6">F37</f>
        <v>179885.3</v>
      </c>
      <c r="G42" s="2">
        <f>G37</f>
        <v>177819</v>
      </c>
      <c r="H42" s="2">
        <f>G42-F42</f>
        <v>-2066.2999999999884</v>
      </c>
      <c r="I42" s="2">
        <f t="shared" si="0"/>
        <v>98.851323593423146</v>
      </c>
      <c r="J42" s="33" t="s">
        <v>12</v>
      </c>
      <c r="L42" s="39"/>
      <c r="M42" s="39"/>
    </row>
    <row r="43" spans="1:13" ht="47.25" x14ac:dyDescent="0.25">
      <c r="A43" s="53"/>
      <c r="B43" s="53"/>
      <c r="C43" s="53"/>
      <c r="D43" s="33" t="s">
        <v>15</v>
      </c>
      <c r="E43" s="2">
        <f>E38</f>
        <v>0</v>
      </c>
      <c r="F43" s="2">
        <f>F38</f>
        <v>0</v>
      </c>
      <c r="G43" s="2">
        <f t="shared" ref="G43" si="7">G38</f>
        <v>0</v>
      </c>
      <c r="H43" s="2">
        <f>G43-F43</f>
        <v>0</v>
      </c>
      <c r="I43" s="2">
        <v>0</v>
      </c>
      <c r="J43" s="33" t="s">
        <v>12</v>
      </c>
      <c r="L43" s="39"/>
      <c r="M43" s="39"/>
    </row>
    <row r="44" spans="1:13" ht="15.75" x14ac:dyDescent="0.25">
      <c r="A44" s="53"/>
      <c r="B44" s="53"/>
      <c r="C44" s="53"/>
      <c r="D44" s="33" t="s">
        <v>17</v>
      </c>
      <c r="E44" s="2">
        <f>SUM(E40,E41,E42,E43)</f>
        <v>190514.8</v>
      </c>
      <c r="F44" s="2">
        <f>SUM(F40,F41,F42,F43)</f>
        <v>190514.8</v>
      </c>
      <c r="G44" s="2">
        <f>SUM(G40,G41,G43,G42)</f>
        <v>188446.76</v>
      </c>
      <c r="H44" s="2">
        <f>G44-F44</f>
        <v>-2068.039999999979</v>
      </c>
      <c r="I44" s="2">
        <f t="shared" si="0"/>
        <v>98.914499031046418</v>
      </c>
      <c r="J44" s="33"/>
      <c r="L44" s="39"/>
      <c r="M44" s="39"/>
    </row>
    <row r="45" spans="1:13" ht="27.75" customHeight="1" x14ac:dyDescent="0.25">
      <c r="A45" s="53" t="s">
        <v>54</v>
      </c>
      <c r="B45" s="53"/>
      <c r="C45" s="53"/>
      <c r="D45" s="53"/>
      <c r="E45" s="53"/>
      <c r="F45" s="53"/>
      <c r="G45" s="53"/>
      <c r="H45" s="53"/>
      <c r="I45" s="53"/>
      <c r="J45" s="53"/>
      <c r="L45" s="39"/>
      <c r="M45" s="39"/>
    </row>
    <row r="46" spans="1:13" ht="15" customHeight="1" x14ac:dyDescent="0.25">
      <c r="A46" s="53" t="s">
        <v>55</v>
      </c>
      <c r="B46" s="53"/>
      <c r="C46" s="53"/>
      <c r="D46" s="53"/>
      <c r="E46" s="53"/>
      <c r="F46" s="53"/>
      <c r="G46" s="53"/>
      <c r="H46" s="53"/>
      <c r="I46" s="53"/>
      <c r="J46" s="53"/>
      <c r="L46" s="39"/>
      <c r="M46" s="39"/>
    </row>
    <row r="47" spans="1:13" ht="35.25" customHeight="1" x14ac:dyDescent="0.25">
      <c r="A47" s="53" t="s">
        <v>88</v>
      </c>
      <c r="B47" s="53"/>
      <c r="C47" s="53"/>
      <c r="D47" s="53"/>
      <c r="E47" s="53"/>
      <c r="F47" s="53"/>
      <c r="G47" s="53"/>
      <c r="H47" s="53"/>
      <c r="I47" s="53"/>
      <c r="J47" s="53"/>
      <c r="L47" s="39"/>
      <c r="M47" s="39"/>
    </row>
    <row r="48" spans="1:13" ht="27.75" customHeight="1" x14ac:dyDescent="0.25">
      <c r="A48" s="51" t="s">
        <v>80</v>
      </c>
      <c r="B48" s="52" t="s">
        <v>56</v>
      </c>
      <c r="C48" s="52" t="s">
        <v>74</v>
      </c>
      <c r="D48" s="32" t="s">
        <v>11</v>
      </c>
      <c r="E48" s="1">
        <v>0</v>
      </c>
      <c r="F48" s="1">
        <v>0</v>
      </c>
      <c r="G48" s="1">
        <v>0</v>
      </c>
      <c r="H48" s="1">
        <f>G48-F48</f>
        <v>0</v>
      </c>
      <c r="I48" s="1">
        <v>0</v>
      </c>
      <c r="J48" s="32"/>
    </row>
    <row r="49" spans="1:10" ht="51" customHeight="1" x14ac:dyDescent="0.25">
      <c r="A49" s="51"/>
      <c r="B49" s="52"/>
      <c r="C49" s="52"/>
      <c r="D49" s="32" t="s">
        <v>13</v>
      </c>
      <c r="E49" s="1">
        <v>4879.7</v>
      </c>
      <c r="F49" s="1">
        <v>4879.7</v>
      </c>
      <c r="G49" s="1">
        <v>4879.7</v>
      </c>
      <c r="H49" s="1">
        <f>G49-F49</f>
        <v>0</v>
      </c>
      <c r="I49" s="1">
        <f t="shared" ref="I49:I60" si="8">(G49/F49)*100</f>
        <v>100</v>
      </c>
      <c r="J49" s="89" t="s">
        <v>93</v>
      </c>
    </row>
    <row r="50" spans="1:10" ht="56.25" customHeight="1" x14ac:dyDescent="0.25">
      <c r="A50" s="51"/>
      <c r="B50" s="52"/>
      <c r="C50" s="52"/>
      <c r="D50" s="32" t="s">
        <v>14</v>
      </c>
      <c r="E50" s="1">
        <v>324</v>
      </c>
      <c r="F50" s="12">
        <v>324</v>
      </c>
      <c r="G50" s="1">
        <v>324</v>
      </c>
      <c r="H50" s="1">
        <f>G50-F50</f>
        <v>0</v>
      </c>
      <c r="I50" s="1">
        <f t="shared" si="8"/>
        <v>100</v>
      </c>
      <c r="J50" s="90"/>
    </row>
    <row r="51" spans="1:10" ht="50.25" customHeight="1" x14ac:dyDescent="0.25">
      <c r="A51" s="51"/>
      <c r="B51" s="52"/>
      <c r="C51" s="52"/>
      <c r="D51" s="32" t="s">
        <v>15</v>
      </c>
      <c r="E51" s="1">
        <v>0</v>
      </c>
      <c r="F51" s="1">
        <v>0</v>
      </c>
      <c r="G51" s="1">
        <v>0</v>
      </c>
      <c r="H51" s="1">
        <f t="shared" ref="H51:H62" si="9">G51-F51</f>
        <v>0</v>
      </c>
      <c r="I51" s="1">
        <v>0</v>
      </c>
      <c r="J51" s="32"/>
    </row>
    <row r="52" spans="1:10" ht="15.75" x14ac:dyDescent="0.25">
      <c r="A52" s="51"/>
      <c r="B52" s="52"/>
      <c r="C52" s="52"/>
      <c r="D52" s="33" t="s">
        <v>17</v>
      </c>
      <c r="E52" s="2">
        <f>SUM(E48,E49,E50,E51)</f>
        <v>5203.7</v>
      </c>
      <c r="F52" s="2">
        <f>SUM(F48,F49,F50,F51)</f>
        <v>5203.7</v>
      </c>
      <c r="G52" s="2">
        <f>SUM(G48,G49,G50,G51)</f>
        <v>5203.7</v>
      </c>
      <c r="H52" s="2">
        <f t="shared" si="9"/>
        <v>0</v>
      </c>
      <c r="I52" s="2">
        <f>G52/F52*100</f>
        <v>100</v>
      </c>
      <c r="J52" s="33"/>
    </row>
    <row r="53" spans="1:10" ht="32.25" customHeight="1" x14ac:dyDescent="0.25">
      <c r="A53" s="53" t="s">
        <v>10</v>
      </c>
      <c r="B53" s="53"/>
      <c r="C53" s="53"/>
      <c r="D53" s="32" t="s">
        <v>11</v>
      </c>
      <c r="E53" s="1">
        <f t="shared" ref="E53:G56" si="10">E48</f>
        <v>0</v>
      </c>
      <c r="F53" s="1">
        <f t="shared" si="10"/>
        <v>0</v>
      </c>
      <c r="G53" s="1">
        <f t="shared" si="10"/>
        <v>0</v>
      </c>
      <c r="H53" s="1">
        <f t="shared" si="9"/>
        <v>0</v>
      </c>
      <c r="I53" s="1">
        <v>0</v>
      </c>
      <c r="J53" s="32" t="s">
        <v>12</v>
      </c>
    </row>
    <row r="54" spans="1:10" ht="47.25" x14ac:dyDescent="0.25">
      <c r="A54" s="53"/>
      <c r="B54" s="53"/>
      <c r="C54" s="53"/>
      <c r="D54" s="32" t="s">
        <v>13</v>
      </c>
      <c r="E54" s="1">
        <f>E49</f>
        <v>4879.7</v>
      </c>
      <c r="F54" s="1">
        <f t="shared" si="10"/>
        <v>4879.7</v>
      </c>
      <c r="G54" s="1">
        <f t="shared" si="10"/>
        <v>4879.7</v>
      </c>
      <c r="H54" s="1">
        <f t="shared" si="9"/>
        <v>0</v>
      </c>
      <c r="I54" s="1">
        <f t="shared" si="8"/>
        <v>100</v>
      </c>
      <c r="J54" s="32" t="s">
        <v>12</v>
      </c>
    </row>
    <row r="55" spans="1:10" ht="15.75" x14ac:dyDescent="0.25">
      <c r="A55" s="53"/>
      <c r="B55" s="53"/>
      <c r="C55" s="53"/>
      <c r="D55" s="32" t="s">
        <v>14</v>
      </c>
      <c r="E55" s="1">
        <f t="shared" si="10"/>
        <v>324</v>
      </c>
      <c r="F55" s="1">
        <v>324</v>
      </c>
      <c r="G55" s="1">
        <f>G50</f>
        <v>324</v>
      </c>
      <c r="H55" s="1">
        <f t="shared" si="9"/>
        <v>0</v>
      </c>
      <c r="I55" s="1">
        <f t="shared" si="8"/>
        <v>100</v>
      </c>
      <c r="J55" s="32" t="s">
        <v>12</v>
      </c>
    </row>
    <row r="56" spans="1:10" ht="47.25" x14ac:dyDescent="0.25">
      <c r="A56" s="53"/>
      <c r="B56" s="53"/>
      <c r="C56" s="53"/>
      <c r="D56" s="32" t="s">
        <v>15</v>
      </c>
      <c r="E56" s="1">
        <f t="shared" si="10"/>
        <v>0</v>
      </c>
      <c r="F56" s="1">
        <f t="shared" si="10"/>
        <v>0</v>
      </c>
      <c r="G56" s="1">
        <f t="shared" si="10"/>
        <v>0</v>
      </c>
      <c r="H56" s="1">
        <f t="shared" si="9"/>
        <v>0</v>
      </c>
      <c r="I56" s="1">
        <v>0</v>
      </c>
      <c r="J56" s="32" t="s">
        <v>12</v>
      </c>
    </row>
    <row r="57" spans="1:10" ht="15.75" x14ac:dyDescent="0.25">
      <c r="A57" s="53"/>
      <c r="B57" s="53"/>
      <c r="C57" s="53"/>
      <c r="D57" s="33" t="s">
        <v>17</v>
      </c>
      <c r="E57" s="2">
        <f>SUM(E53,E54,E55,E56)</f>
        <v>5203.7</v>
      </c>
      <c r="F57" s="2">
        <f>SUM(F53,F54,F55,F56)</f>
        <v>5203.7</v>
      </c>
      <c r="G57" s="2">
        <f>SUM(G53,G54,G55,G56)</f>
        <v>5203.7</v>
      </c>
      <c r="H57" s="2">
        <f t="shared" si="9"/>
        <v>0</v>
      </c>
      <c r="I57" s="2">
        <f t="shared" si="8"/>
        <v>100</v>
      </c>
      <c r="J57" s="33"/>
    </row>
    <row r="58" spans="1:10" ht="26.25" customHeight="1" x14ac:dyDescent="0.25">
      <c r="A58" s="53" t="s">
        <v>25</v>
      </c>
      <c r="B58" s="53"/>
      <c r="C58" s="53"/>
      <c r="D58" s="33" t="s">
        <v>11</v>
      </c>
      <c r="E58" s="2">
        <f>E53</f>
        <v>0</v>
      </c>
      <c r="F58" s="2">
        <f t="shared" ref="F58:G58" si="11">F53</f>
        <v>0</v>
      </c>
      <c r="G58" s="2">
        <f t="shared" si="11"/>
        <v>0</v>
      </c>
      <c r="H58" s="2">
        <f t="shared" si="9"/>
        <v>0</v>
      </c>
      <c r="I58" s="2">
        <v>0</v>
      </c>
      <c r="J58" s="33" t="s">
        <v>12</v>
      </c>
    </row>
    <row r="59" spans="1:10" ht="47.25" x14ac:dyDescent="0.25">
      <c r="A59" s="53"/>
      <c r="B59" s="53"/>
      <c r="C59" s="53"/>
      <c r="D59" s="33" t="s">
        <v>13</v>
      </c>
      <c r="E59" s="2">
        <f>E54</f>
        <v>4879.7</v>
      </c>
      <c r="F59" s="2">
        <f t="shared" ref="F59" si="12">F54</f>
        <v>4879.7</v>
      </c>
      <c r="G59" s="2">
        <f>G54</f>
        <v>4879.7</v>
      </c>
      <c r="H59" s="2">
        <f t="shared" si="9"/>
        <v>0</v>
      </c>
      <c r="I59" s="2">
        <f t="shared" si="8"/>
        <v>100</v>
      </c>
      <c r="J59" s="33" t="s">
        <v>12</v>
      </c>
    </row>
    <row r="60" spans="1:10" ht="15.75" x14ac:dyDescent="0.25">
      <c r="A60" s="53"/>
      <c r="B60" s="53"/>
      <c r="C60" s="53"/>
      <c r="D60" s="33" t="s">
        <v>14</v>
      </c>
      <c r="E60" s="2">
        <f>E55</f>
        <v>324</v>
      </c>
      <c r="F60" s="2">
        <f>F55</f>
        <v>324</v>
      </c>
      <c r="G60" s="2">
        <f>G55</f>
        <v>324</v>
      </c>
      <c r="H60" s="2">
        <f t="shared" si="9"/>
        <v>0</v>
      </c>
      <c r="I60" s="2">
        <f t="shared" si="8"/>
        <v>100</v>
      </c>
      <c r="J60" s="33" t="s">
        <v>12</v>
      </c>
    </row>
    <row r="61" spans="1:10" ht="47.25" x14ac:dyDescent="0.25">
      <c r="A61" s="53"/>
      <c r="B61" s="53"/>
      <c r="C61" s="53"/>
      <c r="D61" s="33" t="s">
        <v>15</v>
      </c>
      <c r="E61" s="2">
        <f>E56</f>
        <v>0</v>
      </c>
      <c r="F61" s="2">
        <f t="shared" ref="F61:G61" si="13">F56</f>
        <v>0</v>
      </c>
      <c r="G61" s="2">
        <f t="shared" si="13"/>
        <v>0</v>
      </c>
      <c r="H61" s="2">
        <f>G61-F61</f>
        <v>0</v>
      </c>
      <c r="I61" s="2">
        <v>0</v>
      </c>
      <c r="J61" s="33" t="s">
        <v>12</v>
      </c>
    </row>
    <row r="62" spans="1:10" ht="15.75" x14ac:dyDescent="0.25">
      <c r="A62" s="53"/>
      <c r="B62" s="53"/>
      <c r="C62" s="53"/>
      <c r="D62" s="33" t="s">
        <v>17</v>
      </c>
      <c r="E62" s="2">
        <f>SUM(E58,E59,E60,E61)</f>
        <v>5203.7</v>
      </c>
      <c r="F62" s="2">
        <f>SUM(F58,F59,F60,F61)</f>
        <v>5203.7</v>
      </c>
      <c r="G62" s="2">
        <f>SUM(G58,G59,G60,G61)</f>
        <v>5203.7</v>
      </c>
      <c r="H62" s="2">
        <f t="shared" si="9"/>
        <v>0</v>
      </c>
      <c r="I62" s="2">
        <f>(G62/F62)*100</f>
        <v>100</v>
      </c>
      <c r="J62" s="33" t="s">
        <v>12</v>
      </c>
    </row>
    <row r="63" spans="1:10" ht="22.5" customHeight="1" x14ac:dyDescent="0.25">
      <c r="A63" s="53" t="s">
        <v>57</v>
      </c>
      <c r="B63" s="53"/>
      <c r="C63" s="53"/>
      <c r="D63" s="53"/>
      <c r="E63" s="53"/>
      <c r="F63" s="53"/>
      <c r="G63" s="53"/>
      <c r="H63" s="53"/>
      <c r="I63" s="53"/>
      <c r="J63" s="53"/>
    </row>
    <row r="64" spans="1:10" ht="15" customHeight="1" x14ac:dyDescent="0.25">
      <c r="A64" s="53" t="s">
        <v>59</v>
      </c>
      <c r="B64" s="53"/>
      <c r="C64" s="53"/>
      <c r="D64" s="53"/>
      <c r="E64" s="53"/>
      <c r="F64" s="53"/>
      <c r="G64" s="53"/>
      <c r="H64" s="53"/>
      <c r="I64" s="53"/>
      <c r="J64" s="53"/>
    </row>
    <row r="65" spans="1:10" ht="21.75" customHeight="1" x14ac:dyDescent="0.25">
      <c r="A65" s="53" t="s">
        <v>58</v>
      </c>
      <c r="B65" s="53"/>
      <c r="C65" s="53"/>
      <c r="D65" s="53"/>
      <c r="E65" s="53"/>
      <c r="F65" s="53"/>
      <c r="G65" s="53"/>
      <c r="H65" s="53"/>
      <c r="I65" s="53"/>
      <c r="J65" s="53"/>
    </row>
    <row r="66" spans="1:10" ht="31.5" customHeight="1" x14ac:dyDescent="0.25">
      <c r="A66" s="51" t="s">
        <v>81</v>
      </c>
      <c r="B66" s="52" t="s">
        <v>60</v>
      </c>
      <c r="C66" s="52" t="s">
        <v>74</v>
      </c>
      <c r="D66" s="32" t="s">
        <v>11</v>
      </c>
      <c r="E66" s="1">
        <v>0</v>
      </c>
      <c r="F66" s="1">
        <v>0</v>
      </c>
      <c r="G66" s="1">
        <v>0</v>
      </c>
      <c r="H66" s="1">
        <f>G66-F66</f>
        <v>0</v>
      </c>
      <c r="I66" s="1">
        <v>0</v>
      </c>
      <c r="J66" s="33" t="s">
        <v>12</v>
      </c>
    </row>
    <row r="67" spans="1:10" ht="83.25" customHeight="1" x14ac:dyDescent="0.25">
      <c r="A67" s="51"/>
      <c r="B67" s="52"/>
      <c r="C67" s="52"/>
      <c r="D67" s="32" t="s">
        <v>13</v>
      </c>
      <c r="E67" s="1">
        <v>236320.5</v>
      </c>
      <c r="F67" s="1">
        <v>236320.5</v>
      </c>
      <c r="G67" s="1">
        <v>236320.5</v>
      </c>
      <c r="H67" s="1">
        <f>G67-F67</f>
        <v>0</v>
      </c>
      <c r="I67" s="1">
        <f>(G67/F67)*100</f>
        <v>100</v>
      </c>
      <c r="J67" s="49" t="s">
        <v>94</v>
      </c>
    </row>
    <row r="68" spans="1:10" ht="36.75" customHeight="1" x14ac:dyDescent="0.25">
      <c r="A68" s="51"/>
      <c r="B68" s="52"/>
      <c r="C68" s="52"/>
      <c r="D68" s="32" t="s">
        <v>14</v>
      </c>
      <c r="E68" s="1">
        <v>0</v>
      </c>
      <c r="F68" s="1">
        <v>0</v>
      </c>
      <c r="G68" s="1">
        <v>0</v>
      </c>
      <c r="H68" s="1">
        <f>G68-F68</f>
        <v>0</v>
      </c>
      <c r="I68" s="1">
        <v>0</v>
      </c>
      <c r="J68" s="33" t="s">
        <v>12</v>
      </c>
    </row>
    <row r="69" spans="1:10" ht="45" customHeight="1" x14ac:dyDescent="0.25">
      <c r="A69" s="51"/>
      <c r="B69" s="52"/>
      <c r="C69" s="52"/>
      <c r="D69" s="32" t="s">
        <v>15</v>
      </c>
      <c r="E69" s="1">
        <v>0</v>
      </c>
      <c r="F69" s="1">
        <v>0</v>
      </c>
      <c r="G69" s="1">
        <v>0</v>
      </c>
      <c r="H69" s="1">
        <f>G69-F69</f>
        <v>0</v>
      </c>
      <c r="I69" s="1">
        <v>0</v>
      </c>
      <c r="J69" s="33" t="s">
        <v>12</v>
      </c>
    </row>
    <row r="70" spans="1:10" ht="39.75" customHeight="1" x14ac:dyDescent="0.25">
      <c r="A70" s="51"/>
      <c r="B70" s="52"/>
      <c r="C70" s="52"/>
      <c r="D70" s="33" t="s">
        <v>17</v>
      </c>
      <c r="E70" s="2">
        <f>SUM(E66,E67,E68,E69)</f>
        <v>236320.5</v>
      </c>
      <c r="F70" s="2">
        <f>SUM(F66,F67,F68,F69)</f>
        <v>236320.5</v>
      </c>
      <c r="G70" s="2">
        <f>SUM(G66,G67,G68,G69)</f>
        <v>236320.5</v>
      </c>
      <c r="H70" s="2">
        <f t="shared" ref="H70:H80" si="14">G70-F70</f>
        <v>0</v>
      </c>
      <c r="I70" s="2">
        <f>G70/F70*100</f>
        <v>100</v>
      </c>
      <c r="J70" s="33" t="s">
        <v>12</v>
      </c>
    </row>
    <row r="71" spans="1:10" ht="30.75" customHeight="1" x14ac:dyDescent="0.25">
      <c r="A71" s="53" t="s">
        <v>38</v>
      </c>
      <c r="B71" s="53"/>
      <c r="C71" s="53"/>
      <c r="D71" s="32" t="s">
        <v>11</v>
      </c>
      <c r="E71" s="1">
        <f t="shared" ref="E71:G74" si="15">E66</f>
        <v>0</v>
      </c>
      <c r="F71" s="1">
        <f t="shared" si="15"/>
        <v>0</v>
      </c>
      <c r="G71" s="1">
        <f t="shared" si="15"/>
        <v>0</v>
      </c>
      <c r="H71" s="1">
        <f>G71-F71</f>
        <v>0</v>
      </c>
      <c r="I71" s="1">
        <v>0</v>
      </c>
      <c r="J71" s="32" t="s">
        <v>12</v>
      </c>
    </row>
    <row r="72" spans="1:10" ht="47.25" x14ac:dyDescent="0.25">
      <c r="A72" s="53"/>
      <c r="B72" s="53"/>
      <c r="C72" s="53"/>
      <c r="D72" s="32" t="s">
        <v>13</v>
      </c>
      <c r="E72" s="1">
        <f t="shared" si="15"/>
        <v>236320.5</v>
      </c>
      <c r="F72" s="1">
        <f t="shared" si="15"/>
        <v>236320.5</v>
      </c>
      <c r="G72" s="1">
        <f t="shared" si="15"/>
        <v>236320.5</v>
      </c>
      <c r="H72" s="1">
        <f t="shared" si="14"/>
        <v>0</v>
      </c>
      <c r="I72" s="1">
        <f>(G72/F72)*100</f>
        <v>100</v>
      </c>
      <c r="J72" s="32"/>
    </row>
    <row r="73" spans="1:10" ht="15.75" x14ac:dyDescent="0.25">
      <c r="A73" s="53"/>
      <c r="B73" s="53"/>
      <c r="C73" s="53"/>
      <c r="D73" s="32" t="s">
        <v>14</v>
      </c>
      <c r="E73" s="1">
        <f t="shared" si="15"/>
        <v>0</v>
      </c>
      <c r="F73" s="1">
        <f t="shared" si="15"/>
        <v>0</v>
      </c>
      <c r="G73" s="1">
        <f t="shared" si="15"/>
        <v>0</v>
      </c>
      <c r="H73" s="1">
        <f t="shared" si="14"/>
        <v>0</v>
      </c>
      <c r="I73" s="1">
        <v>0</v>
      </c>
      <c r="J73" s="32" t="s">
        <v>12</v>
      </c>
    </row>
    <row r="74" spans="1:10" ht="47.25" x14ac:dyDescent="0.25">
      <c r="A74" s="53"/>
      <c r="B74" s="53"/>
      <c r="C74" s="53"/>
      <c r="D74" s="32" t="s">
        <v>15</v>
      </c>
      <c r="E74" s="1">
        <f t="shared" si="15"/>
        <v>0</v>
      </c>
      <c r="F74" s="1">
        <f t="shared" si="15"/>
        <v>0</v>
      </c>
      <c r="G74" s="1">
        <f t="shared" si="15"/>
        <v>0</v>
      </c>
      <c r="H74" s="1">
        <f>G74-F74</f>
        <v>0</v>
      </c>
      <c r="I74" s="1">
        <v>0</v>
      </c>
      <c r="J74" s="32" t="s">
        <v>12</v>
      </c>
    </row>
    <row r="75" spans="1:10" ht="15.75" x14ac:dyDescent="0.25">
      <c r="A75" s="53"/>
      <c r="B75" s="53"/>
      <c r="C75" s="53"/>
      <c r="D75" s="33" t="s">
        <v>17</v>
      </c>
      <c r="E75" s="2">
        <f>SUM(E71,E72,E73,E74)</f>
        <v>236320.5</v>
      </c>
      <c r="F75" s="2">
        <f>SUM(F71,F72,F73,F74)</f>
        <v>236320.5</v>
      </c>
      <c r="G75" s="2">
        <f>SUM(G71,G72,G73,G74)</f>
        <v>236320.5</v>
      </c>
      <c r="H75" s="2">
        <f t="shared" si="14"/>
        <v>0</v>
      </c>
      <c r="I75" s="2">
        <f>G75/F75*100</f>
        <v>100</v>
      </c>
      <c r="J75" s="33" t="s">
        <v>12</v>
      </c>
    </row>
    <row r="76" spans="1:10" ht="31.5" customHeight="1" x14ac:dyDescent="0.25">
      <c r="A76" s="53" t="s">
        <v>26</v>
      </c>
      <c r="B76" s="53"/>
      <c r="C76" s="53"/>
      <c r="D76" s="33" t="s">
        <v>11</v>
      </c>
      <c r="E76" s="2">
        <f>E71</f>
        <v>0</v>
      </c>
      <c r="F76" s="2">
        <f>F71</f>
        <v>0</v>
      </c>
      <c r="G76" s="2">
        <f>G71</f>
        <v>0</v>
      </c>
      <c r="H76" s="2">
        <f t="shared" si="14"/>
        <v>0</v>
      </c>
      <c r="I76" s="2">
        <v>0</v>
      </c>
      <c r="J76" s="32" t="s">
        <v>12</v>
      </c>
    </row>
    <row r="77" spans="1:10" ht="47.25" x14ac:dyDescent="0.25">
      <c r="A77" s="53"/>
      <c r="B77" s="53"/>
      <c r="C77" s="53"/>
      <c r="D77" s="33" t="s">
        <v>13</v>
      </c>
      <c r="E77" s="2">
        <f t="shared" ref="E77:F79" si="16">E72</f>
        <v>236320.5</v>
      </c>
      <c r="F77" s="2">
        <f t="shared" si="16"/>
        <v>236320.5</v>
      </c>
      <c r="G77" s="2">
        <f t="shared" ref="G77" si="17">G72</f>
        <v>236320.5</v>
      </c>
      <c r="H77" s="2">
        <f t="shared" si="14"/>
        <v>0</v>
      </c>
      <c r="I77" s="2">
        <f t="shared" ref="I77" si="18">(G77/F77)*100</f>
        <v>100</v>
      </c>
      <c r="J77" s="32" t="s">
        <v>12</v>
      </c>
    </row>
    <row r="78" spans="1:10" ht="15.75" x14ac:dyDescent="0.25">
      <c r="A78" s="53"/>
      <c r="B78" s="53"/>
      <c r="C78" s="53"/>
      <c r="D78" s="33" t="s">
        <v>14</v>
      </c>
      <c r="E78" s="2">
        <f t="shared" si="16"/>
        <v>0</v>
      </c>
      <c r="F78" s="2">
        <f t="shared" si="16"/>
        <v>0</v>
      </c>
      <c r="G78" s="2">
        <f>G73</f>
        <v>0</v>
      </c>
      <c r="H78" s="2">
        <f t="shared" si="14"/>
        <v>0</v>
      </c>
      <c r="I78" s="2">
        <v>0</v>
      </c>
      <c r="J78" s="32" t="s">
        <v>12</v>
      </c>
    </row>
    <row r="79" spans="1:10" ht="47.25" x14ac:dyDescent="0.25">
      <c r="A79" s="53"/>
      <c r="B79" s="53"/>
      <c r="C79" s="53"/>
      <c r="D79" s="33" t="s">
        <v>15</v>
      </c>
      <c r="E79" s="2">
        <f t="shared" si="16"/>
        <v>0</v>
      </c>
      <c r="F79" s="2">
        <f t="shared" si="16"/>
        <v>0</v>
      </c>
      <c r="G79" s="2">
        <f>G74</f>
        <v>0</v>
      </c>
      <c r="H79" s="2">
        <f>G79-F79</f>
        <v>0</v>
      </c>
      <c r="I79" s="2">
        <v>0</v>
      </c>
      <c r="J79" s="32" t="s">
        <v>12</v>
      </c>
    </row>
    <row r="80" spans="1:10" ht="15.75" x14ac:dyDescent="0.25">
      <c r="A80" s="53"/>
      <c r="B80" s="53"/>
      <c r="C80" s="53"/>
      <c r="D80" s="33" t="s">
        <v>17</v>
      </c>
      <c r="E80" s="2">
        <f>SUM(E76,E77,E78,E79)</f>
        <v>236320.5</v>
      </c>
      <c r="F80" s="2">
        <f>SUM(F76,F77,F78,F79)</f>
        <v>236320.5</v>
      </c>
      <c r="G80" s="2">
        <f>SUM(G76,G77,G78,G79)</f>
        <v>236320.5</v>
      </c>
      <c r="H80" s="2">
        <f t="shared" si="14"/>
        <v>0</v>
      </c>
      <c r="I80" s="2">
        <f>G80/F80*100</f>
        <v>100</v>
      </c>
      <c r="J80" s="33" t="s">
        <v>12</v>
      </c>
    </row>
    <row r="81" spans="1:11" ht="22.5" customHeight="1" x14ac:dyDescent="0.25">
      <c r="A81" s="53" t="s">
        <v>61</v>
      </c>
      <c r="B81" s="53"/>
      <c r="C81" s="53"/>
      <c r="D81" s="53"/>
      <c r="E81" s="53"/>
      <c r="F81" s="53"/>
      <c r="G81" s="53"/>
      <c r="H81" s="53"/>
      <c r="I81" s="53"/>
      <c r="J81" s="53"/>
    </row>
    <row r="82" spans="1:11" ht="15" customHeight="1" x14ac:dyDescent="0.25">
      <c r="A82" s="53" t="s">
        <v>62</v>
      </c>
      <c r="B82" s="53"/>
      <c r="C82" s="53"/>
      <c r="D82" s="53"/>
      <c r="E82" s="53"/>
      <c r="F82" s="53"/>
      <c r="G82" s="53"/>
      <c r="H82" s="53"/>
      <c r="I82" s="53"/>
      <c r="J82" s="53"/>
    </row>
    <row r="83" spans="1:11" ht="21.75" customHeight="1" x14ac:dyDescent="0.25">
      <c r="A83" s="53" t="s">
        <v>63</v>
      </c>
      <c r="B83" s="53"/>
      <c r="C83" s="53"/>
      <c r="D83" s="53"/>
      <c r="E83" s="53"/>
      <c r="F83" s="53"/>
      <c r="G83" s="53"/>
      <c r="H83" s="53"/>
      <c r="I83" s="53"/>
      <c r="J83" s="53"/>
    </row>
    <row r="84" spans="1:11" ht="54" customHeight="1" x14ac:dyDescent="0.25">
      <c r="A84" s="51" t="s">
        <v>82</v>
      </c>
      <c r="B84" s="52" t="s">
        <v>64</v>
      </c>
      <c r="C84" s="52" t="s">
        <v>74</v>
      </c>
      <c r="D84" s="32" t="s">
        <v>11</v>
      </c>
      <c r="E84" s="1">
        <v>0</v>
      </c>
      <c r="F84" s="1">
        <v>0</v>
      </c>
      <c r="G84" s="1">
        <v>0</v>
      </c>
      <c r="H84" s="1">
        <f t="shared" ref="H84:H98" si="19">G84-F84</f>
        <v>0</v>
      </c>
      <c r="I84" s="1">
        <v>0</v>
      </c>
      <c r="J84" s="63" t="s">
        <v>95</v>
      </c>
    </row>
    <row r="85" spans="1:11" ht="59.25" customHeight="1" x14ac:dyDescent="0.25">
      <c r="A85" s="51"/>
      <c r="B85" s="52"/>
      <c r="C85" s="52"/>
      <c r="D85" s="32" t="s">
        <v>13</v>
      </c>
      <c r="E85" s="1">
        <v>22175.5</v>
      </c>
      <c r="F85" s="1">
        <v>22175.5</v>
      </c>
      <c r="G85" s="1">
        <v>22175.5</v>
      </c>
      <c r="H85" s="1">
        <f>G85-F85</f>
        <v>0</v>
      </c>
      <c r="I85" s="1">
        <f>(G85/F85)*100</f>
        <v>100</v>
      </c>
      <c r="J85" s="64"/>
    </row>
    <row r="86" spans="1:11" ht="36" customHeight="1" x14ac:dyDescent="0.25">
      <c r="A86" s="51"/>
      <c r="B86" s="52"/>
      <c r="C86" s="52"/>
      <c r="D86" s="32" t="s">
        <v>14</v>
      </c>
      <c r="E86" s="1">
        <v>8324.5</v>
      </c>
      <c r="F86" s="1">
        <v>8324.5</v>
      </c>
      <c r="G86" s="1">
        <v>8324.5</v>
      </c>
      <c r="H86" s="1">
        <f t="shared" si="19"/>
        <v>0</v>
      </c>
      <c r="I86" s="1">
        <f>(G86/F86)*100</f>
        <v>100</v>
      </c>
      <c r="J86" s="64"/>
    </row>
    <row r="87" spans="1:11" ht="78.75" customHeight="1" x14ac:dyDescent="0.25">
      <c r="A87" s="51"/>
      <c r="B87" s="52"/>
      <c r="C87" s="52"/>
      <c r="D87" s="32" t="s">
        <v>15</v>
      </c>
      <c r="E87" s="1">
        <v>291.39999999999998</v>
      </c>
      <c r="F87" s="1">
        <v>291.39999999999998</v>
      </c>
      <c r="G87" s="1">
        <v>291.39999999999998</v>
      </c>
      <c r="H87" s="1">
        <f t="shared" si="19"/>
        <v>0</v>
      </c>
      <c r="I87" s="1">
        <f>(G87/F87)*100</f>
        <v>100</v>
      </c>
      <c r="J87" s="64"/>
    </row>
    <row r="88" spans="1:11" ht="229.5" customHeight="1" x14ac:dyDescent="0.25">
      <c r="A88" s="51"/>
      <c r="B88" s="52"/>
      <c r="C88" s="52"/>
      <c r="D88" s="33" t="s">
        <v>17</v>
      </c>
      <c r="E88" s="2">
        <f>SUM(E84,E85,E86,E87)</f>
        <v>30791.4</v>
      </c>
      <c r="F88" s="2">
        <f>SUM(F84,F85,F86,F87)</f>
        <v>30791.4</v>
      </c>
      <c r="G88" s="2">
        <f>SUM(G84,G85,G86,G87)</f>
        <v>30791.4</v>
      </c>
      <c r="H88" s="2">
        <f t="shared" si="19"/>
        <v>0</v>
      </c>
      <c r="I88" s="2">
        <f>G88/F88*100</f>
        <v>100</v>
      </c>
      <c r="J88" s="65"/>
    </row>
    <row r="89" spans="1:11" ht="31.5" x14ac:dyDescent="0.25">
      <c r="A89" s="53" t="s">
        <v>10</v>
      </c>
      <c r="B89" s="53"/>
      <c r="C89" s="53"/>
      <c r="D89" s="32" t="s">
        <v>11</v>
      </c>
      <c r="E89" s="1">
        <v>0</v>
      </c>
      <c r="F89" s="1">
        <v>0</v>
      </c>
      <c r="G89" s="1">
        <v>0</v>
      </c>
      <c r="H89" s="1">
        <f t="shared" si="19"/>
        <v>0</v>
      </c>
      <c r="I89" s="1">
        <f t="shared" ref="I89:I90" si="20">I84</f>
        <v>0</v>
      </c>
      <c r="J89" s="33" t="s">
        <v>12</v>
      </c>
    </row>
    <row r="90" spans="1:11" ht="47.25" x14ac:dyDescent="0.25">
      <c r="A90" s="53"/>
      <c r="B90" s="53"/>
      <c r="C90" s="53"/>
      <c r="D90" s="32" t="s">
        <v>13</v>
      </c>
      <c r="E90" s="1">
        <f>E85</f>
        <v>22175.5</v>
      </c>
      <c r="F90" s="1">
        <f t="shared" ref="F90:G90" si="21">F85</f>
        <v>22175.5</v>
      </c>
      <c r="G90" s="1">
        <f t="shared" si="21"/>
        <v>22175.5</v>
      </c>
      <c r="H90" s="1">
        <f>G90-F90</f>
        <v>0</v>
      </c>
      <c r="I90" s="1">
        <f t="shared" si="20"/>
        <v>100</v>
      </c>
      <c r="J90" s="33" t="s">
        <v>12</v>
      </c>
    </row>
    <row r="91" spans="1:11" ht="35.25" customHeight="1" x14ac:dyDescent="0.25">
      <c r="A91" s="53"/>
      <c r="B91" s="53"/>
      <c r="C91" s="53"/>
      <c r="D91" s="32" t="s">
        <v>14</v>
      </c>
      <c r="E91" s="1">
        <f t="shared" ref="E91:F91" si="22">E86</f>
        <v>8324.5</v>
      </c>
      <c r="F91" s="1">
        <f t="shared" si="22"/>
        <v>8324.5</v>
      </c>
      <c r="G91" s="1">
        <f>G86</f>
        <v>8324.5</v>
      </c>
      <c r="H91" s="1">
        <f t="shared" si="19"/>
        <v>0</v>
      </c>
      <c r="I91" s="1">
        <f>(G91/F91)*100</f>
        <v>100</v>
      </c>
      <c r="J91" s="33" t="s">
        <v>12</v>
      </c>
    </row>
    <row r="92" spans="1:11" ht="47.25" x14ac:dyDescent="0.25">
      <c r="A92" s="53"/>
      <c r="B92" s="53"/>
      <c r="C92" s="53"/>
      <c r="D92" s="32" t="s">
        <v>15</v>
      </c>
      <c r="E92" s="1">
        <f>E87</f>
        <v>291.39999999999998</v>
      </c>
      <c r="F92" s="1">
        <f t="shared" ref="F92:G92" si="23">F87</f>
        <v>291.39999999999998</v>
      </c>
      <c r="G92" s="1">
        <f t="shared" si="23"/>
        <v>291.39999999999998</v>
      </c>
      <c r="H92" s="1">
        <f t="shared" si="19"/>
        <v>0</v>
      </c>
      <c r="I92" s="1">
        <f>(G92/F92)*100</f>
        <v>100</v>
      </c>
      <c r="J92" s="33" t="s">
        <v>12</v>
      </c>
    </row>
    <row r="93" spans="1:11" ht="21" customHeight="1" x14ac:dyDescent="0.25">
      <c r="A93" s="53"/>
      <c r="B93" s="53"/>
      <c r="C93" s="53"/>
      <c r="D93" s="33" t="s">
        <v>17</v>
      </c>
      <c r="E93" s="2">
        <f>SUM(E89,E90,E91,E92)</f>
        <v>30791.4</v>
      </c>
      <c r="F93" s="2">
        <f>SUM(F89,F90,F91,F92)</f>
        <v>30791.4</v>
      </c>
      <c r="G93" s="2">
        <f>SUM(G89,G90,G91,G92)</f>
        <v>30791.4</v>
      </c>
      <c r="H93" s="2">
        <f t="shared" si="19"/>
        <v>0</v>
      </c>
      <c r="I93" s="2">
        <f>G93/F93*100</f>
        <v>100</v>
      </c>
      <c r="J93" s="33"/>
    </row>
    <row r="94" spans="1:11" ht="32.25" customHeight="1" x14ac:dyDescent="0.25">
      <c r="A94" s="53" t="s">
        <v>27</v>
      </c>
      <c r="B94" s="53"/>
      <c r="C94" s="53"/>
      <c r="D94" s="33" t="s">
        <v>11</v>
      </c>
      <c r="E94" s="2">
        <v>0</v>
      </c>
      <c r="F94" s="2">
        <v>0</v>
      </c>
      <c r="G94" s="2">
        <v>0</v>
      </c>
      <c r="H94" s="2">
        <f t="shared" si="19"/>
        <v>0</v>
      </c>
      <c r="I94" s="2">
        <f t="shared" ref="G94:I95" si="24">I89</f>
        <v>0</v>
      </c>
      <c r="J94" s="33" t="s">
        <v>12</v>
      </c>
    </row>
    <row r="95" spans="1:11" ht="47.25" x14ac:dyDescent="0.25">
      <c r="A95" s="53"/>
      <c r="B95" s="53"/>
      <c r="C95" s="53"/>
      <c r="D95" s="33" t="s">
        <v>13</v>
      </c>
      <c r="E95" s="2">
        <f>E90</f>
        <v>22175.5</v>
      </c>
      <c r="F95" s="2">
        <f>F90</f>
        <v>22175.5</v>
      </c>
      <c r="G95" s="2">
        <f t="shared" si="24"/>
        <v>22175.5</v>
      </c>
      <c r="H95" s="2">
        <f t="shared" si="19"/>
        <v>0</v>
      </c>
      <c r="I95" s="2">
        <f t="shared" si="24"/>
        <v>100</v>
      </c>
      <c r="J95" s="33" t="s">
        <v>12</v>
      </c>
      <c r="K95" s="40"/>
    </row>
    <row r="96" spans="1:11" ht="15.75" x14ac:dyDescent="0.25">
      <c r="A96" s="53"/>
      <c r="B96" s="53"/>
      <c r="C96" s="53"/>
      <c r="D96" s="33" t="s">
        <v>14</v>
      </c>
      <c r="E96" s="2">
        <f>E91</f>
        <v>8324.5</v>
      </c>
      <c r="F96" s="2">
        <f t="shared" ref="F96:G96" si="25">F91</f>
        <v>8324.5</v>
      </c>
      <c r="G96" s="2">
        <f t="shared" si="25"/>
        <v>8324.5</v>
      </c>
      <c r="H96" s="2">
        <f t="shared" si="19"/>
        <v>0</v>
      </c>
      <c r="I96" s="2">
        <f>(G96/F96)*100</f>
        <v>100</v>
      </c>
      <c r="J96" s="33" t="s">
        <v>12</v>
      </c>
    </row>
    <row r="97" spans="1:10" ht="55.5" customHeight="1" x14ac:dyDescent="0.25">
      <c r="A97" s="53"/>
      <c r="B97" s="53"/>
      <c r="C97" s="53"/>
      <c r="D97" s="33" t="s">
        <v>15</v>
      </c>
      <c r="E97" s="2">
        <f>E92</f>
        <v>291.39999999999998</v>
      </c>
      <c r="F97" s="2">
        <f t="shared" ref="F97:G97" si="26">F92</f>
        <v>291.39999999999998</v>
      </c>
      <c r="G97" s="2">
        <f t="shared" si="26"/>
        <v>291.39999999999998</v>
      </c>
      <c r="H97" s="2">
        <f t="shared" si="19"/>
        <v>0</v>
      </c>
      <c r="I97" s="2">
        <f>(G97/F97)*100</f>
        <v>100</v>
      </c>
      <c r="J97" s="33" t="s">
        <v>12</v>
      </c>
    </row>
    <row r="98" spans="1:10" ht="42.75" customHeight="1" x14ac:dyDescent="0.25">
      <c r="A98" s="53"/>
      <c r="B98" s="53"/>
      <c r="C98" s="53"/>
      <c r="D98" s="33" t="s">
        <v>17</v>
      </c>
      <c r="E98" s="2">
        <f>SUM(E94,E95,E96,E97)</f>
        <v>30791.4</v>
      </c>
      <c r="F98" s="2">
        <f>SUM(F94,F95,F96,F97)</f>
        <v>30791.4</v>
      </c>
      <c r="G98" s="2">
        <f>SUM(G94,G95,G96,G97)</f>
        <v>30791.4</v>
      </c>
      <c r="H98" s="2">
        <f t="shared" si="19"/>
        <v>0</v>
      </c>
      <c r="I98" s="2">
        <f>G98/F98*100</f>
        <v>100</v>
      </c>
      <c r="J98" s="33" t="s">
        <v>12</v>
      </c>
    </row>
    <row r="99" spans="1:10" ht="22.5" customHeight="1" x14ac:dyDescent="0.25">
      <c r="A99" s="53" t="s">
        <v>65</v>
      </c>
      <c r="B99" s="53"/>
      <c r="C99" s="53"/>
      <c r="D99" s="53"/>
      <c r="E99" s="53"/>
      <c r="F99" s="53"/>
      <c r="G99" s="53"/>
      <c r="H99" s="53"/>
      <c r="I99" s="53"/>
      <c r="J99" s="53"/>
    </row>
    <row r="100" spans="1:10" ht="15" customHeight="1" x14ac:dyDescent="0.25">
      <c r="A100" s="53" t="s">
        <v>66</v>
      </c>
      <c r="B100" s="53"/>
      <c r="C100" s="53"/>
      <c r="D100" s="53"/>
      <c r="E100" s="53"/>
      <c r="F100" s="53"/>
      <c r="G100" s="53"/>
      <c r="H100" s="53"/>
      <c r="I100" s="53"/>
      <c r="J100" s="53"/>
    </row>
    <row r="101" spans="1:10" ht="21.75" customHeight="1" x14ac:dyDescent="0.25">
      <c r="A101" s="53" t="s">
        <v>67</v>
      </c>
      <c r="B101" s="53"/>
      <c r="C101" s="53"/>
      <c r="D101" s="53"/>
      <c r="E101" s="53"/>
      <c r="F101" s="53"/>
      <c r="G101" s="53"/>
      <c r="H101" s="53"/>
      <c r="I101" s="53"/>
      <c r="J101" s="53"/>
    </row>
    <row r="102" spans="1:10" ht="28.5" customHeight="1" x14ac:dyDescent="0.25">
      <c r="A102" s="66" t="s">
        <v>83</v>
      </c>
      <c r="B102" s="52" t="s">
        <v>68</v>
      </c>
      <c r="C102" s="52" t="s">
        <v>74</v>
      </c>
      <c r="D102" s="32" t="s">
        <v>11</v>
      </c>
      <c r="E102" s="1">
        <v>0</v>
      </c>
      <c r="F102" s="1">
        <v>0</v>
      </c>
      <c r="G102" s="1">
        <v>0</v>
      </c>
      <c r="H102" s="1">
        <f t="shared" ref="H102:H121" si="27">G102-F102</f>
        <v>0</v>
      </c>
      <c r="I102" s="1">
        <v>0</v>
      </c>
      <c r="J102" s="69" t="s">
        <v>96</v>
      </c>
    </row>
    <row r="103" spans="1:10" ht="45" customHeight="1" x14ac:dyDescent="0.25">
      <c r="A103" s="67"/>
      <c r="B103" s="52"/>
      <c r="C103" s="52"/>
      <c r="D103" s="32" t="s">
        <v>13</v>
      </c>
      <c r="E103" s="1">
        <v>1914.7</v>
      </c>
      <c r="F103" s="1">
        <v>1914.7</v>
      </c>
      <c r="G103" s="1">
        <v>1914.7</v>
      </c>
      <c r="H103" s="1">
        <f t="shared" ref="H103:H104" si="28">G103-F103</f>
        <v>0</v>
      </c>
      <c r="I103" s="1">
        <f>(G103/F103)*100</f>
        <v>100</v>
      </c>
      <c r="J103" s="70"/>
    </row>
    <row r="104" spans="1:10" ht="30" customHeight="1" x14ac:dyDescent="0.25">
      <c r="A104" s="67"/>
      <c r="B104" s="52"/>
      <c r="C104" s="52"/>
      <c r="D104" s="32" t="s">
        <v>14</v>
      </c>
      <c r="E104" s="1">
        <v>0</v>
      </c>
      <c r="F104" s="1">
        <v>0</v>
      </c>
      <c r="G104" s="1">
        <v>0</v>
      </c>
      <c r="H104" s="1">
        <f t="shared" si="28"/>
        <v>0</v>
      </c>
      <c r="I104" s="1">
        <v>0</v>
      </c>
      <c r="J104" s="70"/>
    </row>
    <row r="105" spans="1:10" ht="45" customHeight="1" x14ac:dyDescent="0.25">
      <c r="A105" s="67"/>
      <c r="B105" s="52"/>
      <c r="C105" s="52"/>
      <c r="D105" s="32" t="s">
        <v>15</v>
      </c>
      <c r="E105" s="1">
        <v>0</v>
      </c>
      <c r="F105" s="1">
        <v>0</v>
      </c>
      <c r="G105" s="1">
        <v>0</v>
      </c>
      <c r="H105" s="1">
        <f t="shared" si="27"/>
        <v>0</v>
      </c>
      <c r="I105" s="1">
        <v>0</v>
      </c>
      <c r="J105" s="70"/>
    </row>
    <row r="106" spans="1:10" ht="18.75" customHeight="1" x14ac:dyDescent="0.25">
      <c r="A106" s="67"/>
      <c r="B106" s="52"/>
      <c r="C106" s="52"/>
      <c r="D106" s="33" t="s">
        <v>17</v>
      </c>
      <c r="E106" s="2">
        <f>SUM(E102,E103,E104,E105)</f>
        <v>1914.7</v>
      </c>
      <c r="F106" s="2">
        <f>SUM(F102,F103,F104,F105)</f>
        <v>1914.7</v>
      </c>
      <c r="G106" s="2">
        <f>SUM(G102,G103,G104,G105)</f>
        <v>1914.7</v>
      </c>
      <c r="H106" s="2">
        <f>SUM(H102,H103,H104,H105)</f>
        <v>0</v>
      </c>
      <c r="I106" s="2">
        <f>G106/F106*100</f>
        <v>100</v>
      </c>
      <c r="J106" s="71"/>
    </row>
    <row r="107" spans="1:10" ht="30.75" customHeight="1" x14ac:dyDescent="0.25">
      <c r="A107" s="67"/>
      <c r="B107" s="52" t="s">
        <v>69</v>
      </c>
      <c r="C107" s="52" t="s">
        <v>74</v>
      </c>
      <c r="D107" s="32" t="s">
        <v>11</v>
      </c>
      <c r="E107" s="1">
        <v>0</v>
      </c>
      <c r="F107" s="1">
        <v>0</v>
      </c>
      <c r="G107" s="1">
        <v>0</v>
      </c>
      <c r="H107" s="1">
        <f t="shared" ref="H107" si="29">G107-F107</f>
        <v>0</v>
      </c>
      <c r="I107" s="1">
        <v>0</v>
      </c>
      <c r="J107" s="72" t="s">
        <v>84</v>
      </c>
    </row>
    <row r="108" spans="1:10" ht="48.75" customHeight="1" x14ac:dyDescent="0.25">
      <c r="A108" s="67"/>
      <c r="B108" s="52"/>
      <c r="C108" s="52"/>
      <c r="D108" s="32" t="s">
        <v>13</v>
      </c>
      <c r="E108" s="1">
        <v>0</v>
      </c>
      <c r="F108" s="1">
        <v>0</v>
      </c>
      <c r="G108" s="1">
        <v>0</v>
      </c>
      <c r="H108" s="1">
        <f t="shared" ref="H108" si="30">G108-F108</f>
        <v>0</v>
      </c>
      <c r="I108" s="1">
        <v>0</v>
      </c>
      <c r="J108" s="73"/>
    </row>
    <row r="109" spans="1:10" ht="72.75" customHeight="1" x14ac:dyDescent="0.25">
      <c r="A109" s="67"/>
      <c r="B109" s="52"/>
      <c r="C109" s="52"/>
      <c r="D109" s="32" t="s">
        <v>14</v>
      </c>
      <c r="E109" s="1">
        <v>120</v>
      </c>
      <c r="F109" s="1">
        <v>120</v>
      </c>
      <c r="G109" s="1">
        <v>120</v>
      </c>
      <c r="H109" s="1">
        <f t="shared" si="27"/>
        <v>0</v>
      </c>
      <c r="I109" s="1">
        <f t="shared" ref="I109" si="31">(G109/F109)*100</f>
        <v>100</v>
      </c>
      <c r="J109" s="73"/>
    </row>
    <row r="110" spans="1:10" ht="46.5" customHeight="1" x14ac:dyDescent="0.25">
      <c r="A110" s="67"/>
      <c r="B110" s="52"/>
      <c r="C110" s="52"/>
      <c r="D110" s="32" t="s">
        <v>15</v>
      </c>
      <c r="E110" s="1">
        <v>0</v>
      </c>
      <c r="F110" s="1">
        <v>0</v>
      </c>
      <c r="G110" s="1">
        <v>0</v>
      </c>
      <c r="H110" s="1">
        <f t="shared" si="27"/>
        <v>0</v>
      </c>
      <c r="I110" s="1">
        <v>0</v>
      </c>
      <c r="J110" s="73"/>
    </row>
    <row r="111" spans="1:10" ht="204.75" customHeight="1" x14ac:dyDescent="0.25">
      <c r="A111" s="68"/>
      <c r="B111" s="52"/>
      <c r="C111" s="52"/>
      <c r="D111" s="33" t="s">
        <v>17</v>
      </c>
      <c r="E111" s="2">
        <f>SUM(E107,E108,E109,E110)</f>
        <v>120</v>
      </c>
      <c r="F111" s="2">
        <f>SUM(F107,F108,F109,F110)</f>
        <v>120</v>
      </c>
      <c r="G111" s="2">
        <f>SUM(G107,G108,G109,G110)</f>
        <v>120</v>
      </c>
      <c r="H111" s="2">
        <f t="shared" si="27"/>
        <v>0</v>
      </c>
      <c r="I111" s="2">
        <f>G111/F111*100</f>
        <v>100</v>
      </c>
      <c r="J111" s="74"/>
    </row>
    <row r="112" spans="1:10" ht="25.5" customHeight="1" x14ac:dyDescent="0.25">
      <c r="A112" s="53" t="s">
        <v>10</v>
      </c>
      <c r="B112" s="53"/>
      <c r="C112" s="53"/>
      <c r="D112" s="32" t="s">
        <v>11</v>
      </c>
      <c r="E112" s="13">
        <f>SUM(E102+E107)</f>
        <v>0</v>
      </c>
      <c r="F112" s="13">
        <f>SUM(F102+F107)</f>
        <v>0</v>
      </c>
      <c r="G112" s="13">
        <v>0</v>
      </c>
      <c r="H112" s="1">
        <f t="shared" si="27"/>
        <v>0</v>
      </c>
      <c r="I112" s="1">
        <v>0</v>
      </c>
      <c r="J112" s="32" t="s">
        <v>12</v>
      </c>
    </row>
    <row r="113" spans="1:15" ht="47.25" x14ac:dyDescent="0.25">
      <c r="A113" s="53"/>
      <c r="B113" s="53"/>
      <c r="C113" s="53"/>
      <c r="D113" s="32" t="s">
        <v>13</v>
      </c>
      <c r="E113" s="13">
        <f t="shared" ref="E113:G113" si="32">SUM(E103+E108)</f>
        <v>1914.7</v>
      </c>
      <c r="F113" s="13">
        <f t="shared" si="32"/>
        <v>1914.7</v>
      </c>
      <c r="G113" s="13">
        <f t="shared" si="32"/>
        <v>1914.7</v>
      </c>
      <c r="H113" s="1">
        <f t="shared" si="27"/>
        <v>0</v>
      </c>
      <c r="I113" s="1">
        <f>(G113/F113)*100</f>
        <v>100</v>
      </c>
      <c r="J113" s="32" t="s">
        <v>12</v>
      </c>
    </row>
    <row r="114" spans="1:15" ht="15.75" x14ac:dyDescent="0.25">
      <c r="A114" s="53"/>
      <c r="B114" s="53"/>
      <c r="C114" s="53"/>
      <c r="D114" s="32" t="s">
        <v>14</v>
      </c>
      <c r="E114" s="13">
        <f t="shared" ref="E114:G114" si="33">SUM(E104+E109)</f>
        <v>120</v>
      </c>
      <c r="F114" s="13">
        <f t="shared" si="33"/>
        <v>120</v>
      </c>
      <c r="G114" s="13">
        <f t="shared" si="33"/>
        <v>120</v>
      </c>
      <c r="H114" s="1">
        <f t="shared" si="27"/>
        <v>0</v>
      </c>
      <c r="I114" s="1">
        <f>(G114/F114)*100</f>
        <v>100</v>
      </c>
      <c r="J114" s="32" t="s">
        <v>12</v>
      </c>
    </row>
    <row r="115" spans="1:15" ht="47.25" x14ac:dyDescent="0.25">
      <c r="A115" s="53"/>
      <c r="B115" s="53"/>
      <c r="C115" s="53"/>
      <c r="D115" s="32" t="s">
        <v>15</v>
      </c>
      <c r="E115" s="13">
        <f t="shared" ref="E115:G115" si="34">SUM(E105+E110)</f>
        <v>0</v>
      </c>
      <c r="F115" s="13">
        <f t="shared" si="34"/>
        <v>0</v>
      </c>
      <c r="G115" s="13">
        <f t="shared" si="34"/>
        <v>0</v>
      </c>
      <c r="H115" s="1">
        <f t="shared" si="27"/>
        <v>0</v>
      </c>
      <c r="I115" s="1">
        <v>0</v>
      </c>
      <c r="J115" s="32" t="s">
        <v>12</v>
      </c>
    </row>
    <row r="116" spans="1:15" ht="15.75" x14ac:dyDescent="0.25">
      <c r="A116" s="53"/>
      <c r="B116" s="53"/>
      <c r="C116" s="53"/>
      <c r="D116" s="33" t="s">
        <v>17</v>
      </c>
      <c r="E116" s="2">
        <f>SUM(E112,E113,E114,E115)</f>
        <v>2034.7</v>
      </c>
      <c r="F116" s="2">
        <f>SUM(F112,F113,F114,F115)</f>
        <v>2034.7</v>
      </c>
      <c r="G116" s="2">
        <f>SUM(G112,G113,G114,G115)</f>
        <v>2034.7</v>
      </c>
      <c r="H116" s="2">
        <f t="shared" si="27"/>
        <v>0</v>
      </c>
      <c r="I116" s="2">
        <f>G116/F116*100</f>
        <v>100</v>
      </c>
      <c r="J116" s="33"/>
    </row>
    <row r="117" spans="1:15" ht="26.25" customHeight="1" x14ac:dyDescent="0.25">
      <c r="A117" s="53" t="s">
        <v>28</v>
      </c>
      <c r="B117" s="53"/>
      <c r="C117" s="53"/>
      <c r="D117" s="33" t="s">
        <v>11</v>
      </c>
      <c r="E117" s="2">
        <v>0</v>
      </c>
      <c r="F117" s="2">
        <v>0</v>
      </c>
      <c r="G117" s="2">
        <v>0</v>
      </c>
      <c r="H117" s="2">
        <f t="shared" si="27"/>
        <v>0</v>
      </c>
      <c r="I117" s="2">
        <v>0</v>
      </c>
      <c r="J117" s="33" t="s">
        <v>12</v>
      </c>
    </row>
    <row r="118" spans="1:15" ht="47.25" x14ac:dyDescent="0.25">
      <c r="A118" s="53"/>
      <c r="B118" s="53"/>
      <c r="C118" s="53"/>
      <c r="D118" s="33" t="s">
        <v>13</v>
      </c>
      <c r="E118" s="2">
        <f>E113</f>
        <v>1914.7</v>
      </c>
      <c r="F118" s="2">
        <f t="shared" ref="F118:G118" si="35">F113</f>
        <v>1914.7</v>
      </c>
      <c r="G118" s="2">
        <f t="shared" si="35"/>
        <v>1914.7</v>
      </c>
      <c r="H118" s="2">
        <f>G118-F118</f>
        <v>0</v>
      </c>
      <c r="I118" s="2">
        <f>(G118/F118)*100</f>
        <v>100</v>
      </c>
      <c r="J118" s="33" t="s">
        <v>12</v>
      </c>
    </row>
    <row r="119" spans="1:15" ht="15.75" x14ac:dyDescent="0.25">
      <c r="A119" s="53"/>
      <c r="B119" s="53"/>
      <c r="C119" s="53"/>
      <c r="D119" s="33" t="s">
        <v>14</v>
      </c>
      <c r="E119" s="2">
        <f>E114</f>
        <v>120</v>
      </c>
      <c r="F119" s="2">
        <f t="shared" ref="F119" si="36">F114</f>
        <v>120</v>
      </c>
      <c r="G119" s="2">
        <f>G114</f>
        <v>120</v>
      </c>
      <c r="H119" s="2">
        <f t="shared" si="27"/>
        <v>0</v>
      </c>
      <c r="I119" s="2">
        <f>(G119/F119)*100</f>
        <v>100</v>
      </c>
      <c r="J119" s="33" t="s">
        <v>12</v>
      </c>
    </row>
    <row r="120" spans="1:15" ht="47.25" x14ac:dyDescent="0.25">
      <c r="A120" s="53"/>
      <c r="B120" s="53"/>
      <c r="C120" s="53"/>
      <c r="D120" s="33" t="s">
        <v>15</v>
      </c>
      <c r="E120" s="2">
        <v>0</v>
      </c>
      <c r="F120" s="2">
        <v>0</v>
      </c>
      <c r="G120" s="2">
        <v>0</v>
      </c>
      <c r="H120" s="2">
        <f t="shared" si="27"/>
        <v>0</v>
      </c>
      <c r="I120" s="2">
        <v>0</v>
      </c>
      <c r="J120" s="33" t="s">
        <v>12</v>
      </c>
    </row>
    <row r="121" spans="1:15" ht="15.75" x14ac:dyDescent="0.25">
      <c r="A121" s="53"/>
      <c r="B121" s="53"/>
      <c r="C121" s="53"/>
      <c r="D121" s="33" t="s">
        <v>17</v>
      </c>
      <c r="E121" s="2">
        <f>SUM(E117,E118,E119,E120)</f>
        <v>2034.7</v>
      </c>
      <c r="F121" s="2">
        <f>SUM(F117,F118,F119,F120)</f>
        <v>2034.7</v>
      </c>
      <c r="G121" s="2">
        <f>SUM(G117,G118,G119,G120)</f>
        <v>2034.7</v>
      </c>
      <c r="H121" s="2">
        <f t="shared" si="27"/>
        <v>0</v>
      </c>
      <c r="I121" s="2">
        <f>G121/F121*100</f>
        <v>100</v>
      </c>
      <c r="J121" s="33"/>
    </row>
    <row r="122" spans="1:15" ht="30" customHeight="1" x14ac:dyDescent="0.25">
      <c r="A122" s="53" t="s">
        <v>29</v>
      </c>
      <c r="B122" s="53"/>
      <c r="C122" s="53"/>
      <c r="D122" s="33" t="s">
        <v>11</v>
      </c>
      <c r="E122" s="14">
        <f>E40</f>
        <v>8623.1</v>
      </c>
      <c r="F122" s="14">
        <f t="shared" ref="F122:G122" si="37">F40</f>
        <v>8623.1</v>
      </c>
      <c r="G122" s="14">
        <f t="shared" si="37"/>
        <v>8623.1</v>
      </c>
      <c r="H122" s="2">
        <f>G122-F122</f>
        <v>0</v>
      </c>
      <c r="I122" s="2">
        <f>(G122/F122)*100</f>
        <v>100</v>
      </c>
      <c r="J122" s="33" t="s">
        <v>12</v>
      </c>
      <c r="L122" s="40"/>
      <c r="M122" s="40"/>
      <c r="N122" s="40"/>
    </row>
    <row r="123" spans="1:15" ht="47.25" x14ac:dyDescent="0.25">
      <c r="A123" s="53"/>
      <c r="B123" s="53"/>
      <c r="C123" s="53"/>
      <c r="D123" s="33" t="s">
        <v>13</v>
      </c>
      <c r="E123" s="2">
        <f>E41+E59+E77+E95+E118</f>
        <v>267296.8</v>
      </c>
      <c r="F123" s="2">
        <f t="shared" ref="F123" si="38">F41+F59+F77+F95+F118</f>
        <v>267296.8</v>
      </c>
      <c r="G123" s="2">
        <f>G41+G59+G77+G95+G118</f>
        <v>267295.06</v>
      </c>
      <c r="H123" s="2">
        <f t="shared" ref="H123:H125" si="39">G123-F123</f>
        <v>-1.7399999999906868</v>
      </c>
      <c r="I123" s="2">
        <f t="shared" ref="I123:I125" si="40">(G123/F123)*100</f>
        <v>99.99934903822269</v>
      </c>
      <c r="J123" s="33" t="s">
        <v>12</v>
      </c>
      <c r="L123" s="40"/>
      <c r="M123" s="40"/>
      <c r="N123" s="40"/>
      <c r="O123" s="40"/>
    </row>
    <row r="124" spans="1:15" ht="15.75" x14ac:dyDescent="0.25">
      <c r="A124" s="53"/>
      <c r="B124" s="53"/>
      <c r="C124" s="53"/>
      <c r="D124" s="33" t="s">
        <v>14</v>
      </c>
      <c r="E124" s="2">
        <f>E42+E60+E96+E119</f>
        <v>188653.8</v>
      </c>
      <c r="F124" s="2">
        <f t="shared" ref="F124" si="41">F42+F60+F96+F119</f>
        <v>188653.8</v>
      </c>
      <c r="G124" s="2">
        <f>G42+G60+G96+G119</f>
        <v>186587.5</v>
      </c>
      <c r="H124" s="2">
        <f t="shared" si="39"/>
        <v>-2066.2999999999884</v>
      </c>
      <c r="I124" s="2">
        <f t="shared" si="40"/>
        <v>98.904713289634245</v>
      </c>
      <c r="J124" s="33" t="s">
        <v>12</v>
      </c>
    </row>
    <row r="125" spans="1:15" ht="47.25" x14ac:dyDescent="0.25">
      <c r="A125" s="53"/>
      <c r="B125" s="53"/>
      <c r="C125" s="53"/>
      <c r="D125" s="33" t="s">
        <v>15</v>
      </c>
      <c r="E125" s="2">
        <f>E97</f>
        <v>291.39999999999998</v>
      </c>
      <c r="F125" s="2">
        <f t="shared" ref="F125:G125" si="42">F97</f>
        <v>291.39999999999998</v>
      </c>
      <c r="G125" s="2">
        <f t="shared" si="42"/>
        <v>291.39999999999998</v>
      </c>
      <c r="H125" s="2">
        <f t="shared" si="39"/>
        <v>0</v>
      </c>
      <c r="I125" s="2">
        <f t="shared" si="40"/>
        <v>100</v>
      </c>
      <c r="J125" s="33" t="s">
        <v>12</v>
      </c>
      <c r="L125" s="40"/>
      <c r="M125" s="40"/>
      <c r="N125" s="40"/>
    </row>
    <row r="126" spans="1:15" ht="15.75" x14ac:dyDescent="0.25">
      <c r="A126" s="53"/>
      <c r="B126" s="53"/>
      <c r="C126" s="53"/>
      <c r="D126" s="33" t="s">
        <v>17</v>
      </c>
      <c r="E126" s="2">
        <f>SUM(E122,E123,E124,E125)</f>
        <v>464865.1</v>
      </c>
      <c r="F126" s="2">
        <f>SUM(F122,F123,F124,F125)</f>
        <v>464865.1</v>
      </c>
      <c r="G126" s="2">
        <f>SUM(G122,G123,G124,G125)</f>
        <v>462797.06</v>
      </c>
      <c r="H126" s="2">
        <f>G126-F126</f>
        <v>-2068.039999999979</v>
      </c>
      <c r="I126" s="15">
        <f>G126/F126*100</f>
        <v>99.555131155253434</v>
      </c>
      <c r="J126" s="33" t="s">
        <v>12</v>
      </c>
      <c r="L126" s="40"/>
      <c r="M126" s="40"/>
      <c r="N126" s="40"/>
    </row>
    <row r="127" spans="1:15" ht="15" customHeight="1" x14ac:dyDescent="0.25">
      <c r="A127" s="55" t="s">
        <v>16</v>
      </c>
      <c r="B127" s="55"/>
      <c r="C127" s="55"/>
      <c r="D127" s="55"/>
      <c r="E127" s="55"/>
      <c r="F127" s="55"/>
      <c r="G127" s="55"/>
      <c r="H127" s="55"/>
      <c r="I127" s="55"/>
      <c r="J127" s="55"/>
    </row>
    <row r="128" spans="1:15" ht="27.75" customHeight="1" x14ac:dyDescent="0.25">
      <c r="A128" s="52" t="s">
        <v>75</v>
      </c>
      <c r="B128" s="52"/>
      <c r="C128" s="52"/>
      <c r="D128" s="32" t="s">
        <v>11</v>
      </c>
      <c r="E128" s="1">
        <f t="shared" ref="E128:G129" si="43">SUM(E58,E76,E94,E117)</f>
        <v>0</v>
      </c>
      <c r="F128" s="1">
        <f t="shared" si="43"/>
        <v>0</v>
      </c>
      <c r="G128" s="1">
        <f t="shared" si="43"/>
        <v>0</v>
      </c>
      <c r="H128" s="1">
        <f t="shared" ref="H128:H153" si="44">G128-F128</f>
        <v>0</v>
      </c>
      <c r="I128" s="1">
        <v>0</v>
      </c>
      <c r="J128" s="32" t="s">
        <v>12</v>
      </c>
    </row>
    <row r="129" spans="1:14" ht="47.25" x14ac:dyDescent="0.25">
      <c r="A129" s="52"/>
      <c r="B129" s="52"/>
      <c r="C129" s="52"/>
      <c r="D129" s="32" t="s">
        <v>13</v>
      </c>
      <c r="E129" s="1">
        <f>SUM(E59,E77,E95,E118)</f>
        <v>265290.40000000002</v>
      </c>
      <c r="F129" s="1">
        <f t="shared" si="43"/>
        <v>265290.40000000002</v>
      </c>
      <c r="G129" s="1">
        <f t="shared" si="43"/>
        <v>265290.40000000002</v>
      </c>
      <c r="H129" s="1">
        <f t="shared" si="44"/>
        <v>0</v>
      </c>
      <c r="I129" s="1">
        <f>(G129/F129)*100</f>
        <v>100</v>
      </c>
      <c r="J129" s="32" t="s">
        <v>12</v>
      </c>
    </row>
    <row r="130" spans="1:14" ht="28.5" customHeight="1" x14ac:dyDescent="0.25">
      <c r="A130" s="52"/>
      <c r="B130" s="52"/>
      <c r="C130" s="52"/>
      <c r="D130" s="32" t="s">
        <v>14</v>
      </c>
      <c r="E130" s="1">
        <f>SUM(E60,E96,E119)</f>
        <v>8768.5</v>
      </c>
      <c r="F130" s="1">
        <f>F60+F78+F96+F119</f>
        <v>8768.5</v>
      </c>
      <c r="G130" s="1">
        <f>G60+G78+G96+G119</f>
        <v>8768.5</v>
      </c>
      <c r="H130" s="1">
        <f t="shared" si="44"/>
        <v>0</v>
      </c>
      <c r="I130" s="1">
        <f t="shared" ref="I130:I131" si="45">(G130/F130)*100</f>
        <v>100</v>
      </c>
      <c r="J130" s="32" t="s">
        <v>12</v>
      </c>
    </row>
    <row r="131" spans="1:14" ht="47.25" x14ac:dyDescent="0.25">
      <c r="A131" s="52"/>
      <c r="B131" s="52"/>
      <c r="C131" s="52"/>
      <c r="D131" s="32" t="s">
        <v>15</v>
      </c>
      <c r="E131" s="1">
        <f>SUM(E61,E79,E97,E120)</f>
        <v>291.39999999999998</v>
      </c>
      <c r="F131" s="1">
        <f>SUM(F61,F79,F97,F120)</f>
        <v>291.39999999999998</v>
      </c>
      <c r="G131" s="1">
        <f>SUM(G61,G79,G97,G120)</f>
        <v>291.39999999999998</v>
      </c>
      <c r="H131" s="1">
        <f t="shared" si="44"/>
        <v>0</v>
      </c>
      <c r="I131" s="1">
        <f t="shared" si="45"/>
        <v>100</v>
      </c>
      <c r="J131" s="32" t="s">
        <v>12</v>
      </c>
    </row>
    <row r="132" spans="1:14" ht="16.5" customHeight="1" x14ac:dyDescent="0.25">
      <c r="A132" s="52"/>
      <c r="B132" s="52"/>
      <c r="C132" s="52"/>
      <c r="D132" s="33" t="s">
        <v>17</v>
      </c>
      <c r="E132" s="2">
        <f>E128+E129+E130+E131</f>
        <v>274350.30000000005</v>
      </c>
      <c r="F132" s="2">
        <f>F128+F129+F130+F131</f>
        <v>274350.30000000005</v>
      </c>
      <c r="G132" s="2">
        <f>G128+G129+G130+G131</f>
        <v>274350.30000000005</v>
      </c>
      <c r="H132" s="2">
        <f t="shared" si="44"/>
        <v>0</v>
      </c>
      <c r="I132" s="2">
        <f>(G132/F132)*100</f>
        <v>100</v>
      </c>
      <c r="J132" s="32" t="s">
        <v>12</v>
      </c>
      <c r="L132" s="40"/>
      <c r="M132" s="40"/>
      <c r="N132" s="40"/>
    </row>
    <row r="133" spans="1:14" ht="30.75" customHeight="1" x14ac:dyDescent="0.25">
      <c r="A133" s="52" t="s">
        <v>41</v>
      </c>
      <c r="B133" s="52"/>
      <c r="C133" s="52" t="s">
        <v>30</v>
      </c>
      <c r="D133" s="32" t="s">
        <v>11</v>
      </c>
      <c r="E133" s="1">
        <f>E40</f>
        <v>8623.1</v>
      </c>
      <c r="F133" s="1">
        <f>F15</f>
        <v>8623.1</v>
      </c>
      <c r="G133" s="1">
        <f>G15</f>
        <v>8623.1</v>
      </c>
      <c r="H133" s="1">
        <f t="shared" si="44"/>
        <v>0</v>
      </c>
      <c r="I133" s="1">
        <f>(G133/F133)*100</f>
        <v>100</v>
      </c>
      <c r="J133" s="32" t="s">
        <v>12</v>
      </c>
    </row>
    <row r="134" spans="1:14" ht="47.25" customHeight="1" x14ac:dyDescent="0.25">
      <c r="A134" s="52"/>
      <c r="B134" s="52"/>
      <c r="C134" s="52"/>
      <c r="D134" s="32" t="s">
        <v>13</v>
      </c>
      <c r="E134" s="1">
        <f t="shared" ref="E134:F136" si="46">E16</f>
        <v>1461.4</v>
      </c>
      <c r="F134" s="1">
        <f t="shared" si="46"/>
        <v>1461.4</v>
      </c>
      <c r="G134" s="1">
        <f>G36</f>
        <v>2004.66</v>
      </c>
      <c r="H134" s="1">
        <f t="shared" si="44"/>
        <v>543.26</v>
      </c>
      <c r="I134" s="1">
        <f t="shared" ref="I134" si="47">(G134/F134)*100</f>
        <v>137.17394279458054</v>
      </c>
      <c r="J134" s="32" t="s">
        <v>12</v>
      </c>
    </row>
    <row r="135" spans="1:14" ht="33.75" customHeight="1" x14ac:dyDescent="0.25">
      <c r="A135" s="52"/>
      <c r="B135" s="52"/>
      <c r="C135" s="52"/>
      <c r="D135" s="32" t="s">
        <v>14</v>
      </c>
      <c r="E135" s="1">
        <f t="shared" si="46"/>
        <v>121338.1</v>
      </c>
      <c r="F135" s="1">
        <f t="shared" si="46"/>
        <v>121338.1</v>
      </c>
      <c r="G135" s="1">
        <f>G17</f>
        <v>119271.95</v>
      </c>
      <c r="H135" s="1">
        <f t="shared" si="44"/>
        <v>-2066.1500000000087</v>
      </c>
      <c r="I135" s="1">
        <f>G135/F135*100</f>
        <v>98.297196016749893</v>
      </c>
      <c r="J135" s="32" t="s">
        <v>12</v>
      </c>
    </row>
    <row r="136" spans="1:14" ht="47.25" customHeight="1" x14ac:dyDescent="0.25">
      <c r="A136" s="52"/>
      <c r="B136" s="52"/>
      <c r="C136" s="52"/>
      <c r="D136" s="32" t="s">
        <v>15</v>
      </c>
      <c r="E136" s="1">
        <f t="shared" si="46"/>
        <v>0</v>
      </c>
      <c r="F136" s="1">
        <f t="shared" si="46"/>
        <v>0</v>
      </c>
      <c r="G136" s="1">
        <f>G18</f>
        <v>0</v>
      </c>
      <c r="H136" s="1">
        <f t="shared" si="44"/>
        <v>0</v>
      </c>
      <c r="I136" s="1">
        <f>I18</f>
        <v>0</v>
      </c>
      <c r="J136" s="32" t="s">
        <v>12</v>
      </c>
    </row>
    <row r="137" spans="1:14" ht="16.5" customHeight="1" x14ac:dyDescent="0.25">
      <c r="A137" s="52"/>
      <c r="B137" s="52"/>
      <c r="C137" s="52"/>
      <c r="D137" s="33" t="s">
        <v>17</v>
      </c>
      <c r="E137" s="2">
        <f>SUM(E133,E134,E135)</f>
        <v>131422.6</v>
      </c>
      <c r="F137" s="2">
        <f>SUM(F133,F134,F135,F136)</f>
        <v>131422.6</v>
      </c>
      <c r="G137" s="2">
        <f>SUM(G133,G134,G135,G136)</f>
        <v>129899.70999999999</v>
      </c>
      <c r="H137" s="2">
        <f t="shared" si="44"/>
        <v>-1522.890000000014</v>
      </c>
      <c r="I137" s="2">
        <f t="shared" ref="I137:I153" si="48">G137/F137*100</f>
        <v>98.841226699213053</v>
      </c>
      <c r="J137" s="32" t="s">
        <v>12</v>
      </c>
    </row>
    <row r="138" spans="1:14" ht="37.5" customHeight="1" x14ac:dyDescent="0.25">
      <c r="A138" s="52" t="s">
        <v>42</v>
      </c>
      <c r="B138" s="52"/>
      <c r="C138" s="52" t="s">
        <v>36</v>
      </c>
      <c r="D138" s="32" t="s">
        <v>11</v>
      </c>
      <c r="E138" s="1">
        <f t="shared" ref="E138:G141" si="49">E20</f>
        <v>0</v>
      </c>
      <c r="F138" s="1">
        <f t="shared" si="49"/>
        <v>0</v>
      </c>
      <c r="G138" s="1">
        <f t="shared" si="49"/>
        <v>0</v>
      </c>
      <c r="H138" s="1">
        <f t="shared" si="44"/>
        <v>0</v>
      </c>
      <c r="I138" s="1">
        <v>0</v>
      </c>
      <c r="J138" s="32" t="s">
        <v>12</v>
      </c>
    </row>
    <row r="139" spans="1:14" ht="47.25" customHeight="1" x14ac:dyDescent="0.25">
      <c r="A139" s="52"/>
      <c r="B139" s="52"/>
      <c r="C139" s="52"/>
      <c r="D139" s="32" t="s">
        <v>13</v>
      </c>
      <c r="E139" s="1">
        <f t="shared" si="49"/>
        <v>0</v>
      </c>
      <c r="F139" s="1">
        <f t="shared" si="49"/>
        <v>0</v>
      </c>
      <c r="G139" s="1">
        <f t="shared" si="49"/>
        <v>0</v>
      </c>
      <c r="H139" s="1">
        <f t="shared" si="44"/>
        <v>0</v>
      </c>
      <c r="I139" s="1">
        <v>0</v>
      </c>
      <c r="J139" s="32" t="s">
        <v>12</v>
      </c>
    </row>
    <row r="140" spans="1:14" ht="39" customHeight="1" x14ac:dyDescent="0.25">
      <c r="A140" s="52"/>
      <c r="B140" s="52"/>
      <c r="C140" s="52"/>
      <c r="D140" s="32" t="s">
        <v>14</v>
      </c>
      <c r="E140" s="1">
        <f>E22</f>
        <v>19000</v>
      </c>
      <c r="F140" s="1">
        <f t="shared" ref="F140:G140" si="50">F22</f>
        <v>19000</v>
      </c>
      <c r="G140" s="1">
        <f t="shared" si="50"/>
        <v>18999.990000000002</v>
      </c>
      <c r="H140" s="1">
        <f t="shared" si="44"/>
        <v>-9.9999999983992893E-3</v>
      </c>
      <c r="I140" s="1">
        <f t="shared" si="48"/>
        <v>99.999947368421061</v>
      </c>
      <c r="J140" s="32" t="s">
        <v>12</v>
      </c>
    </row>
    <row r="141" spans="1:14" ht="45.75" customHeight="1" x14ac:dyDescent="0.25">
      <c r="A141" s="52"/>
      <c r="B141" s="52"/>
      <c r="C141" s="52"/>
      <c r="D141" s="32" t="s">
        <v>15</v>
      </c>
      <c r="E141" s="1">
        <f t="shared" si="49"/>
        <v>0</v>
      </c>
      <c r="F141" s="1">
        <f t="shared" si="49"/>
        <v>0</v>
      </c>
      <c r="G141" s="1">
        <f t="shared" si="49"/>
        <v>0</v>
      </c>
      <c r="H141" s="1">
        <f t="shared" si="44"/>
        <v>0</v>
      </c>
      <c r="I141" s="1">
        <v>0</v>
      </c>
      <c r="J141" s="32" t="s">
        <v>12</v>
      </c>
    </row>
    <row r="142" spans="1:14" ht="15.75" customHeight="1" x14ac:dyDescent="0.25">
      <c r="A142" s="52"/>
      <c r="B142" s="52"/>
      <c r="C142" s="52"/>
      <c r="D142" s="33" t="s">
        <v>17</v>
      </c>
      <c r="E142" s="2">
        <f>SUM(E138,E139,E140,E141)</f>
        <v>19000</v>
      </c>
      <c r="F142" s="2">
        <f>SUM(F138,F139,F140,F141)</f>
        <v>19000</v>
      </c>
      <c r="G142" s="2">
        <f>SUM(G138,G139,G140,G141)</f>
        <v>18999.990000000002</v>
      </c>
      <c r="H142" s="2">
        <f t="shared" si="44"/>
        <v>-9.9999999983992893E-3</v>
      </c>
      <c r="I142" s="2">
        <f t="shared" si="48"/>
        <v>99.999947368421061</v>
      </c>
      <c r="J142" s="32" t="s">
        <v>12</v>
      </c>
    </row>
    <row r="143" spans="1:14" ht="27.75" customHeight="1" x14ac:dyDescent="0.25">
      <c r="A143" s="57" t="s">
        <v>43</v>
      </c>
      <c r="B143" s="58"/>
      <c r="C143" s="61" t="s">
        <v>37</v>
      </c>
      <c r="D143" s="32" t="s">
        <v>11</v>
      </c>
      <c r="E143" s="1">
        <f t="shared" ref="E143:G143" si="51">E20</f>
        <v>0</v>
      </c>
      <c r="F143" s="1">
        <f t="shared" si="51"/>
        <v>0</v>
      </c>
      <c r="G143" s="1">
        <f t="shared" si="51"/>
        <v>0</v>
      </c>
      <c r="H143" s="1">
        <f t="shared" ref="H143:H147" si="52">G143-F143</f>
        <v>0</v>
      </c>
      <c r="I143" s="1">
        <v>0</v>
      </c>
      <c r="J143" s="32" t="s">
        <v>12</v>
      </c>
    </row>
    <row r="144" spans="1:14" ht="47.25" x14ac:dyDescent="0.25">
      <c r="A144" s="59"/>
      <c r="B144" s="60"/>
      <c r="C144" s="62"/>
      <c r="D144" s="32" t="s">
        <v>13</v>
      </c>
      <c r="E144" s="1">
        <f t="shared" ref="E144:G144" si="53">E21</f>
        <v>0</v>
      </c>
      <c r="F144" s="1">
        <f t="shared" si="53"/>
        <v>0</v>
      </c>
      <c r="G144" s="1">
        <f t="shared" si="53"/>
        <v>0</v>
      </c>
      <c r="H144" s="1">
        <f t="shared" si="52"/>
        <v>0</v>
      </c>
      <c r="I144" s="1">
        <v>0</v>
      </c>
      <c r="J144" s="32" t="s">
        <v>12</v>
      </c>
    </row>
    <row r="145" spans="1:14" ht="15.75" x14ac:dyDescent="0.25">
      <c r="A145" s="59"/>
      <c r="B145" s="60"/>
      <c r="C145" s="62"/>
      <c r="D145" s="32" t="s">
        <v>14</v>
      </c>
      <c r="E145" s="1">
        <f>E27</f>
        <v>39547.199999999997</v>
      </c>
      <c r="F145" s="1">
        <f t="shared" ref="F145:G145" si="54">F27</f>
        <v>39547.199999999997</v>
      </c>
      <c r="G145" s="1">
        <f t="shared" si="54"/>
        <v>39547.06</v>
      </c>
      <c r="H145" s="1">
        <f t="shared" si="52"/>
        <v>-0.13999999999941792</v>
      </c>
      <c r="I145" s="1">
        <f t="shared" ref="I145" si="55">G145/F145*100</f>
        <v>99.999645992636644</v>
      </c>
      <c r="J145" s="32" t="s">
        <v>12</v>
      </c>
    </row>
    <row r="146" spans="1:14" ht="47.25" x14ac:dyDescent="0.25">
      <c r="A146" s="59"/>
      <c r="B146" s="60"/>
      <c r="C146" s="62"/>
      <c r="D146" s="32" t="s">
        <v>15</v>
      </c>
      <c r="E146" s="1">
        <f t="shared" ref="E146:G146" si="56">E23</f>
        <v>0</v>
      </c>
      <c r="F146" s="1">
        <f t="shared" si="56"/>
        <v>0</v>
      </c>
      <c r="G146" s="1">
        <f t="shared" si="56"/>
        <v>0</v>
      </c>
      <c r="H146" s="1">
        <f t="shared" si="52"/>
        <v>0</v>
      </c>
      <c r="I146" s="1">
        <v>0</v>
      </c>
      <c r="J146" s="32" t="s">
        <v>12</v>
      </c>
    </row>
    <row r="147" spans="1:14" ht="15.75" customHeight="1" x14ac:dyDescent="0.25">
      <c r="A147" s="59"/>
      <c r="B147" s="60"/>
      <c r="C147" s="62"/>
      <c r="D147" s="33" t="s">
        <v>17</v>
      </c>
      <c r="E147" s="2">
        <f>SUM(E143,E144,E145,E146)</f>
        <v>39547.199999999997</v>
      </c>
      <c r="F147" s="2">
        <f>SUM(F143,F144,F145,F146)</f>
        <v>39547.199999999997</v>
      </c>
      <c r="G147" s="2">
        <f>SUM(G143,G144,G145,G146)</f>
        <v>39547.06</v>
      </c>
      <c r="H147" s="2">
        <f t="shared" si="52"/>
        <v>-0.13999999999941792</v>
      </c>
      <c r="I147" s="2">
        <f t="shared" ref="I147" si="57">G147/F147*100</f>
        <v>99.999645992636644</v>
      </c>
      <c r="J147" s="32" t="s">
        <v>12</v>
      </c>
    </row>
    <row r="148" spans="1:14" ht="33.75" customHeight="1" x14ac:dyDescent="0.25">
      <c r="A148" s="52" t="s">
        <v>73</v>
      </c>
      <c r="B148" s="52"/>
      <c r="C148" s="52" t="s">
        <v>71</v>
      </c>
      <c r="D148" s="32" t="s">
        <v>11</v>
      </c>
      <c r="E148" s="1">
        <f t="shared" ref="E148:G151" si="58">E25</f>
        <v>0</v>
      </c>
      <c r="F148" s="1">
        <f t="shared" si="58"/>
        <v>0</v>
      </c>
      <c r="G148" s="1">
        <f t="shared" si="58"/>
        <v>0</v>
      </c>
      <c r="H148" s="1">
        <f t="shared" si="44"/>
        <v>0</v>
      </c>
      <c r="I148" s="1">
        <v>0</v>
      </c>
      <c r="J148" s="32" t="s">
        <v>12</v>
      </c>
    </row>
    <row r="149" spans="1:14" ht="49.5" customHeight="1" x14ac:dyDescent="0.25">
      <c r="A149" s="52"/>
      <c r="B149" s="52"/>
      <c r="C149" s="52"/>
      <c r="D149" s="32" t="s">
        <v>13</v>
      </c>
      <c r="E149" s="1">
        <f>E31</f>
        <v>545</v>
      </c>
      <c r="F149" s="1">
        <f t="shared" ref="F149:G149" si="59">F31</f>
        <v>545</v>
      </c>
      <c r="G149" s="1">
        <f t="shared" si="59"/>
        <v>545</v>
      </c>
      <c r="H149" s="1">
        <f>G149-F149</f>
        <v>0</v>
      </c>
      <c r="I149" s="1">
        <f t="shared" si="48"/>
        <v>100</v>
      </c>
      <c r="J149" s="32" t="s">
        <v>12</v>
      </c>
    </row>
    <row r="150" spans="1:14" ht="41.25" customHeight="1" x14ac:dyDescent="0.25">
      <c r="A150" s="52"/>
      <c r="B150" s="52"/>
      <c r="C150" s="52"/>
      <c r="D150" s="32" t="s">
        <v>14</v>
      </c>
      <c r="E150" s="1">
        <v>0</v>
      </c>
      <c r="F150" s="1">
        <v>0</v>
      </c>
      <c r="G150" s="1">
        <v>0</v>
      </c>
      <c r="H150" s="1">
        <v>0</v>
      </c>
      <c r="I150" s="1">
        <v>0</v>
      </c>
      <c r="J150" s="32" t="s">
        <v>12</v>
      </c>
    </row>
    <row r="151" spans="1:14" ht="63.75" customHeight="1" x14ac:dyDescent="0.25">
      <c r="A151" s="52"/>
      <c r="B151" s="52"/>
      <c r="C151" s="52"/>
      <c r="D151" s="32" t="s">
        <v>15</v>
      </c>
      <c r="E151" s="1">
        <f t="shared" si="58"/>
        <v>0</v>
      </c>
      <c r="F151" s="1">
        <f t="shared" si="58"/>
        <v>0</v>
      </c>
      <c r="G151" s="1">
        <f t="shared" si="58"/>
        <v>0</v>
      </c>
      <c r="H151" s="1">
        <f t="shared" si="44"/>
        <v>0</v>
      </c>
      <c r="I151" s="1">
        <v>0</v>
      </c>
      <c r="J151" s="32" t="s">
        <v>12</v>
      </c>
    </row>
    <row r="152" spans="1:14" ht="18.75" customHeight="1" x14ac:dyDescent="0.25">
      <c r="A152" s="52"/>
      <c r="B152" s="52"/>
      <c r="C152" s="52"/>
      <c r="D152" s="33" t="s">
        <v>17</v>
      </c>
      <c r="E152" s="2">
        <f>SUM(E148,E149,E150,E151)</f>
        <v>545</v>
      </c>
      <c r="F152" s="2">
        <f>SUM(F148,F149,F150,F151)</f>
        <v>545</v>
      </c>
      <c r="G152" s="2">
        <f>SUM(G148,G149,G150,G151)</f>
        <v>545</v>
      </c>
      <c r="H152" s="2">
        <f t="shared" si="44"/>
        <v>0</v>
      </c>
      <c r="I152" s="2">
        <f>G152/F152*100</f>
        <v>100</v>
      </c>
      <c r="J152" s="32" t="s">
        <v>12</v>
      </c>
    </row>
    <row r="153" spans="1:14" ht="50.25" customHeight="1" x14ac:dyDescent="0.25">
      <c r="A153" s="52"/>
      <c r="B153" s="52"/>
      <c r="C153" s="52"/>
      <c r="D153" s="33" t="s">
        <v>70</v>
      </c>
      <c r="E153" s="2">
        <f>E132+E137+E142+E147+E152</f>
        <v>464865.10000000003</v>
      </c>
      <c r="F153" s="2">
        <f>F132+F137+F142+F147+F152</f>
        <v>464865.10000000003</v>
      </c>
      <c r="G153" s="2">
        <f>G132+G137+G142+G147+G152</f>
        <v>463342.06</v>
      </c>
      <c r="H153" s="2">
        <f t="shared" si="44"/>
        <v>-1523.0400000000373</v>
      </c>
      <c r="I153" s="2">
        <f t="shared" si="48"/>
        <v>99.672369468045659</v>
      </c>
      <c r="J153" s="32" t="s">
        <v>12</v>
      </c>
    </row>
    <row r="154" spans="1:14" ht="15.75" hidden="1" customHeight="1" x14ac:dyDescent="0.25">
      <c r="A154" s="41"/>
      <c r="L154" s="36"/>
      <c r="M154" s="42"/>
      <c r="N154" s="36"/>
    </row>
    <row r="155" spans="1:14" ht="45" customHeight="1" x14ac:dyDescent="0.25">
      <c r="A155" s="54" t="s">
        <v>76</v>
      </c>
      <c r="B155" s="54"/>
      <c r="C155" s="17" t="s">
        <v>72</v>
      </c>
      <c r="D155" s="18" t="s">
        <v>31</v>
      </c>
      <c r="E155" s="19"/>
      <c r="F155" s="56" t="s">
        <v>85</v>
      </c>
      <c r="G155" s="56"/>
      <c r="H155" s="18" t="s">
        <v>31</v>
      </c>
      <c r="I155" s="20" t="s">
        <v>86</v>
      </c>
      <c r="J155" s="3"/>
      <c r="L155" s="36"/>
      <c r="M155" s="50"/>
      <c r="N155" s="36"/>
    </row>
    <row r="156" spans="1:14" x14ac:dyDescent="0.25">
      <c r="A156" s="21" t="s">
        <v>35</v>
      </c>
      <c r="B156" s="22"/>
      <c r="C156" s="23"/>
      <c r="D156" s="22"/>
      <c r="E156" s="22"/>
      <c r="F156" s="22"/>
      <c r="G156" s="22"/>
      <c r="H156" s="22"/>
      <c r="I156" s="22"/>
      <c r="J156" s="3"/>
      <c r="L156" s="36"/>
      <c r="M156" s="50"/>
      <c r="N156" s="36"/>
    </row>
    <row r="157" spans="1:14" x14ac:dyDescent="0.25">
      <c r="A157" s="21" t="s">
        <v>18</v>
      </c>
      <c r="B157" s="22"/>
      <c r="C157" s="22"/>
      <c r="D157" s="22"/>
      <c r="E157" s="22"/>
      <c r="F157" s="22"/>
      <c r="G157" s="22"/>
      <c r="H157" s="22"/>
      <c r="I157" s="22"/>
      <c r="J157" s="3"/>
      <c r="L157" s="36"/>
      <c r="M157" s="50"/>
      <c r="N157" s="36"/>
    </row>
    <row r="158" spans="1:14" ht="26.25" customHeight="1" x14ac:dyDescent="0.25">
      <c r="A158" s="54" t="s">
        <v>32</v>
      </c>
      <c r="B158" s="54"/>
      <c r="C158" s="20" t="s">
        <v>33</v>
      </c>
      <c r="D158" s="18" t="s">
        <v>31</v>
      </c>
      <c r="E158" s="24"/>
      <c r="F158" s="56" t="s">
        <v>39</v>
      </c>
      <c r="G158" s="56"/>
      <c r="H158" s="18" t="s">
        <v>31</v>
      </c>
      <c r="I158" s="20" t="s">
        <v>40</v>
      </c>
      <c r="J158" s="3"/>
      <c r="L158" s="36"/>
      <c r="M158" s="50"/>
      <c r="N158" s="36"/>
    </row>
    <row r="159" spans="1:14" x14ac:dyDescent="0.25">
      <c r="A159" s="21" t="s">
        <v>34</v>
      </c>
      <c r="B159" s="22"/>
      <c r="C159" s="22"/>
      <c r="D159" s="22"/>
      <c r="E159" s="22"/>
      <c r="F159" s="22"/>
      <c r="G159" s="22"/>
      <c r="H159" s="22"/>
      <c r="I159" s="22"/>
      <c r="J159" s="3"/>
      <c r="L159" s="36"/>
      <c r="M159" s="50"/>
      <c r="N159" s="36"/>
    </row>
    <row r="160" spans="1:14" x14ac:dyDescent="0.25">
      <c r="A160" s="21" t="s">
        <v>19</v>
      </c>
      <c r="B160" s="22"/>
      <c r="C160" s="22"/>
      <c r="D160" s="22"/>
      <c r="E160" s="22"/>
      <c r="F160" s="22"/>
      <c r="G160" s="22"/>
      <c r="H160" s="22"/>
      <c r="I160" s="22"/>
      <c r="J160" s="3"/>
      <c r="L160" s="36"/>
      <c r="M160" s="50"/>
      <c r="N160" s="36"/>
    </row>
    <row r="161" spans="1:14" ht="15" customHeight="1" x14ac:dyDescent="0.25">
      <c r="A161" s="25"/>
      <c r="B161" s="25"/>
      <c r="C161" s="26"/>
      <c r="D161" s="16"/>
      <c r="E161" s="16"/>
      <c r="F161" s="27"/>
      <c r="G161" s="27"/>
      <c r="H161" s="16"/>
      <c r="I161" s="28"/>
      <c r="J161" s="3"/>
      <c r="L161" s="36"/>
      <c r="M161" s="50"/>
      <c r="N161" s="36"/>
    </row>
    <row r="162" spans="1:14" x14ac:dyDescent="0.25">
      <c r="A162" s="29" t="s">
        <v>87</v>
      </c>
      <c r="B162" s="30"/>
      <c r="C162" s="30"/>
      <c r="D162" s="30"/>
      <c r="E162" s="30"/>
      <c r="F162" s="30"/>
      <c r="G162" s="30"/>
      <c r="H162" s="30"/>
      <c r="I162" s="30"/>
      <c r="J162" s="3"/>
      <c r="L162" s="36"/>
      <c r="M162" s="50"/>
      <c r="N162" s="36"/>
    </row>
    <row r="163" spans="1:14" x14ac:dyDescent="0.25">
      <c r="A163" s="44"/>
      <c r="B163" s="43"/>
      <c r="C163" s="43"/>
      <c r="D163" s="43"/>
      <c r="E163" s="43"/>
      <c r="F163" s="43"/>
      <c r="G163" s="43"/>
      <c r="H163" s="43"/>
      <c r="I163" s="43"/>
      <c r="L163" s="36"/>
      <c r="M163" s="36"/>
      <c r="N163" s="36"/>
    </row>
    <row r="164" spans="1:14" x14ac:dyDescent="0.25">
      <c r="A164" s="45"/>
      <c r="B164" s="36"/>
      <c r="C164" s="36"/>
      <c r="D164" s="36"/>
      <c r="E164" s="36"/>
      <c r="F164" s="36"/>
      <c r="G164" s="36"/>
      <c r="H164" s="36"/>
      <c r="I164" s="36"/>
    </row>
    <row r="165" spans="1:14" ht="14.25" customHeight="1" x14ac:dyDescent="0.25">
      <c r="A165" s="46"/>
    </row>
    <row r="167" spans="1:14" x14ac:dyDescent="0.25">
      <c r="G167" s="40"/>
    </row>
  </sheetData>
  <mergeCells count="85">
    <mergeCell ref="J49:J50"/>
    <mergeCell ref="A53:C57"/>
    <mergeCell ref="A58:C62"/>
    <mergeCell ref="A65:J65"/>
    <mergeCell ref="F8:F10"/>
    <mergeCell ref="B8:B10"/>
    <mergeCell ref="C8:C10"/>
    <mergeCell ref="A48:A52"/>
    <mergeCell ref="B48:B52"/>
    <mergeCell ref="C48:C52"/>
    <mergeCell ref="A45:J45"/>
    <mergeCell ref="A46:J46"/>
    <mergeCell ref="G8:G10"/>
    <mergeCell ref="A12:J12"/>
    <mergeCell ref="A13:J13"/>
    <mergeCell ref="H8:I8"/>
    <mergeCell ref="J8:J10"/>
    <mergeCell ref="A1:J1"/>
    <mergeCell ref="A2:J2"/>
    <mergeCell ref="A5:D5"/>
    <mergeCell ref="A7:D7"/>
    <mergeCell ref="A4:D4"/>
    <mergeCell ref="A6:D6"/>
    <mergeCell ref="A8:A10"/>
    <mergeCell ref="D8:D10"/>
    <mergeCell ref="E8:E10"/>
    <mergeCell ref="A14:J14"/>
    <mergeCell ref="A47:J47"/>
    <mergeCell ref="J15:J19"/>
    <mergeCell ref="J20:J24"/>
    <mergeCell ref="J25:J29"/>
    <mergeCell ref="C15:C19"/>
    <mergeCell ref="C20:C24"/>
    <mergeCell ref="C25:C29"/>
    <mergeCell ref="A35:C39"/>
    <mergeCell ref="A40:C44"/>
    <mergeCell ref="A15:A34"/>
    <mergeCell ref="B15:B34"/>
    <mergeCell ref="C30:C34"/>
    <mergeCell ref="J30:J34"/>
    <mergeCell ref="A122:C126"/>
    <mergeCell ref="C107:C111"/>
    <mergeCell ref="A101:J101"/>
    <mergeCell ref="A112:C116"/>
    <mergeCell ref="A117:C121"/>
    <mergeCell ref="A102:A111"/>
    <mergeCell ref="B102:B106"/>
    <mergeCell ref="C102:C106"/>
    <mergeCell ref="B107:B111"/>
    <mergeCell ref="J102:J106"/>
    <mergeCell ref="J107:J111"/>
    <mergeCell ref="A81:J81"/>
    <mergeCell ref="A82:J82"/>
    <mergeCell ref="A99:J99"/>
    <mergeCell ref="A100:J100"/>
    <mergeCell ref="A63:J63"/>
    <mergeCell ref="A64:J64"/>
    <mergeCell ref="A83:J83"/>
    <mergeCell ref="A84:A88"/>
    <mergeCell ref="B84:B88"/>
    <mergeCell ref="J84:J88"/>
    <mergeCell ref="A158:B158"/>
    <mergeCell ref="F158:G158"/>
    <mergeCell ref="A133:B137"/>
    <mergeCell ref="A138:B142"/>
    <mergeCell ref="C148:C153"/>
    <mergeCell ref="F155:G155"/>
    <mergeCell ref="A143:B147"/>
    <mergeCell ref="C143:C147"/>
    <mergeCell ref="M159:M162"/>
    <mergeCell ref="A66:A70"/>
    <mergeCell ref="B66:B70"/>
    <mergeCell ref="C66:C70"/>
    <mergeCell ref="A71:C75"/>
    <mergeCell ref="A76:C80"/>
    <mergeCell ref="A155:B155"/>
    <mergeCell ref="C84:C88"/>
    <mergeCell ref="A89:C93"/>
    <mergeCell ref="A94:C98"/>
    <mergeCell ref="A127:J127"/>
    <mergeCell ref="A128:C132"/>
    <mergeCell ref="C133:C137"/>
    <mergeCell ref="C138:C142"/>
    <mergeCell ref="A148:B153"/>
    <mergeCell ref="M155:M158"/>
  </mergeCells>
  <printOptions horizontalCentered="1"/>
  <pageMargins left="0.23622047244094491" right="0.23622047244094491" top="0.59055118110236227" bottom="0.59055118110236227" header="0" footer="0"/>
  <pageSetup paperSize="9" scale="54" fitToHeight="0" orientation="landscape" r:id="rId1"/>
  <rowBreaks count="1" manualBreakCount="1">
    <brk id="13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2018-02-16T10:30:37Z</dcterms:modified>
</cp:coreProperties>
</file>