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7860" activeTab="1"/>
  </bookViews>
  <sheets>
    <sheet name="СМП" sheetId="1" r:id="rId1"/>
    <sheet name="бюджет" sheetId="3" r:id="rId2"/>
  </sheets>
  <definedNames>
    <definedName name="_xlnm.Print_Area" localSheetId="1">бюджет!$A$1:$F$23</definedName>
    <definedName name="_xlnm.Print_Area" localSheetId="0">СМП!$A$1:$F$26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6" i="3"/>
  <c r="E17" i="3" s="1"/>
  <c r="E12" i="3"/>
  <c r="E10" i="3"/>
  <c r="E11" i="3" s="1"/>
  <c r="E14" i="3" s="1"/>
  <c r="E19" i="3" l="1"/>
  <c r="E22" i="3" l="1"/>
  <c r="E23" i="3"/>
  <c r="E15" i="1"/>
  <c r="E21" i="1" l="1"/>
  <c r="E20" i="1"/>
  <c r="E11" i="1"/>
  <c r="E9" i="1"/>
  <c r="E10" i="1" s="1"/>
  <c r="E22" i="1" l="1"/>
  <c r="E25" i="1" s="1"/>
</calcChain>
</file>

<file path=xl/sharedStrings.xml><?xml version="1.0" encoding="utf-8"?>
<sst xmlns="http://schemas.openxmlformats.org/spreadsheetml/2006/main" count="88" uniqueCount="58">
  <si>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</si>
  <si>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</si>
  <si>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</si>
  <si>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</si>
  <si>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</si>
  <si>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</si>
  <si>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</si>
  <si>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</si>
  <si>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</si>
  <si>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</si>
  <si>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</si>
  <si>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</si>
  <si>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</si>
  <si>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</si>
  <si>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</si>
  <si>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</si>
  <si>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</si>
  <si>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</si>
  <si>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</si>
  <si>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</si>
  <si>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3.1.1</t>
  </si>
  <si>
    <t>бумага (листов)</t>
  </si>
  <si>
    <t>3.1.2</t>
  </si>
  <si>
    <t>картридж (листов)</t>
  </si>
  <si>
    <t>Итого стоимость приобретений (руб.):</t>
  </si>
  <si>
    <t>4.</t>
  </si>
  <si>
    <t>Транспортные расходы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</si>
  <si>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</si>
  <si>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</si>
  <si>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</si>
  <si>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</si>
  <si>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</si>
  <si>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</si>
  <si>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ИТОГО сумма информационных издержек по требованию №2</t>
  </si>
  <si>
    <t>II. Расчет информационных издержек №2</t>
  </si>
  <si>
    <t xml:space="preserve">  </t>
  </si>
  <si>
    <t>документы  предоставляются  (согласовываются)   1 раз</t>
  </si>
  <si>
    <t>Итого сумма информационных издержек возникающие в связи с планируемым  исполнением требования постановления:</t>
  </si>
  <si>
    <t>Примечание: издержки, возникающие в отношении одного заявителя (одной заявки)</t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</si>
  <si>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уполномоченный орган осуществляет представитель субъекта предпринимательства (руководитель малого предприятия, индивидуальный предприниматель)</t>
    </r>
  </si>
  <si>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</si>
  <si>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r>
      <t xml:space="preserve">   1. Стандартные издержки</t>
    </r>
    <r>
      <rPr>
        <b/>
        <sz val="12"/>
        <color theme="1"/>
        <rFont val="Times New Roman"/>
        <family val="1"/>
        <charset val="204"/>
      </rPr>
      <t xml:space="preserve"> субъектов предпринимательской деятельности</t>
    </r>
    <r>
      <rPr>
        <sz val="12"/>
        <color theme="1"/>
        <rFont val="Times New Roman"/>
        <family val="1"/>
        <charset val="204"/>
      </rPr>
      <t xml:space="preserve">, возникающие в связи с планируемым </t>
    </r>
    <r>
      <rPr>
        <strike/>
        <sz val="12"/>
        <color theme="1"/>
        <rFont val="Times New Roman"/>
        <family val="1"/>
        <charset val="204"/>
      </rPr>
      <t>(действующем)</t>
    </r>
    <r>
      <rPr>
        <sz val="12"/>
        <color theme="1"/>
        <rFont val="Times New Roman"/>
        <family val="1"/>
        <charset val="204"/>
      </rPr>
      <t xml:space="preserve"> исполнением требования постановления администрации города Югорска «О порядке предоставления субсидий субъектам малого и среднего предпринимательства" (далее - Порядок) состоят из только из информационных  издержек.</t>
    </r>
    <r>
      <rPr>
        <i/>
        <sz val="10"/>
        <color theme="1"/>
        <rFont val="Times New Roman"/>
        <family val="1"/>
        <charset val="204"/>
      </rPr>
      <t xml:space="preserve">     </t>
    </r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</si>
  <si>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п.14 Порядка устанавливается перечень документов, предоставляемых субъектом предпринимательской деятельност в уполномоченный орган по предоставлению субсидий (департамент экономического развития и проектного управления администрации города Югорска)</t>
    </r>
  </si>
  <si>
    <t>норма рабочего времени при 40-часовой рабочей недели (1970) в 2019 году - данные "Гарант"/производственный календарь</t>
  </si>
  <si>
    <t>Стоимость расходных материалов определены на основании данных размещенных в сети Интернет (https://www.komus.ru/)</t>
  </si>
  <si>
    <t>Бумага для офисной техники SvetoCopy (A4, 80 г/кв.м, белизна 146% CIE, 500 листов) составляет 295,00 руб. (средний объем конкурсных материалов 35 листов)</t>
  </si>
  <si>
    <t>Стоимость картриджа HP 33A CF233A черный 1572,00 руб. (2300 стр.)</t>
  </si>
  <si>
    <t>оценочно по средней стоимости проезда городским транспортом (общественный, такси)</t>
  </si>
  <si>
    <t>документы предоставляются в уполномоченный орган 1 раз</t>
  </si>
  <si>
    <r>
      <t xml:space="preserve">   2. Стандартные издержки</t>
    </r>
    <r>
      <rPr>
        <b/>
        <sz val="12"/>
        <color theme="1"/>
        <rFont val="Times New Roman"/>
        <family val="1"/>
        <charset val="204"/>
      </rPr>
      <t xml:space="preserve"> бюджета города Югорска</t>
    </r>
    <r>
      <rPr>
        <sz val="12"/>
        <color theme="1"/>
        <rFont val="Times New Roman"/>
        <family val="1"/>
        <charset val="204"/>
      </rPr>
      <t xml:space="preserve">, возникающие в связи с планируемым </t>
    </r>
    <r>
      <rPr>
        <strike/>
        <sz val="12"/>
        <color theme="1"/>
        <rFont val="Times New Roman"/>
        <family val="1"/>
        <charset val="204"/>
      </rPr>
      <t>(действующем)</t>
    </r>
    <r>
      <rPr>
        <sz val="12"/>
        <color theme="1"/>
        <rFont val="Times New Roman"/>
        <family val="1"/>
        <charset val="204"/>
      </rPr>
      <t xml:space="preserve"> исполнением требования постановления администрации города Югорска «О порядке предоставления субсидий субъектам малого и среднего предпринимательства": </t>
    </r>
  </si>
  <si>
    <t>Данные из итогов СЭР г. Югорска за 2018 год (среднемесячная номинальная начисленная заработная плата одного работника по крупным и средним предприятиям)</t>
  </si>
  <si>
    <t>Расходы на содержание одного работника ОМСУ  по результатам за 2018 год (форма бухгалтерского отчета 14 МО). (без учета затрат на оплату труда и начислений на оплату труда)</t>
  </si>
  <si>
    <t>Расчет стандартных издержек 
субъектов предпринимательской и инвестиционной деятельности, возникающих в связи с исполнением требований регулирования</t>
  </si>
  <si>
    <t>Расчет стандартных издержек 
бюджета города Югорска, возникающих в связи с исполнением требований регулирования</t>
  </si>
  <si>
    <r>
      <t xml:space="preserve">Наименование информационного требования (из текста проекта (действующего) мнпа): </t>
    </r>
    <r>
      <rPr>
        <sz val="11"/>
        <color theme="1"/>
        <rFont val="Times New Roman"/>
        <family val="1"/>
        <charset val="204"/>
      </rPr>
      <t xml:space="preserve">п. 20 Порядка устанавливаются требования к Уполномоченному органу, осуществляющему подготовку документов </t>
    </r>
  </si>
  <si>
    <r>
      <t xml:space="preserve">Определение затрат рабочего времени: </t>
    </r>
    <r>
      <rPr>
        <sz val="11"/>
        <rFont val="Times New Roman"/>
        <family val="1"/>
        <charset val="204"/>
      </rPr>
      <t>прием,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рассмотрение, согласование пакета документов от субъекта предпринимательской деятельности</t>
    </r>
  </si>
  <si>
    <t>задействовано 3 специалиста администрации города (2 специалиста по 1 часу работы, 1 специалист  - 7 часов работы)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</si>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</sst>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top"/>
    </xf>
    <xf numFmtId="0" fontId="8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10" fillId="0" borderId="1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9" fontId="3" fillId="0" borderId="15" xfId="0" applyNumberFormat="1" applyFont="1" applyBorder="1" applyAlignment="1">
      <alignment vertical="top" wrapText="1"/>
    </xf>
    <xf numFmtId="0" fontId="10" fillId="0" borderId="17" xfId="0" applyFont="1" applyBorder="1" applyAlignment="1">
      <alignment vertical="center" wrapText="1"/>
    </xf>
    <xf numFmtId="10" fontId="12" fillId="0" borderId="16" xfId="0" applyNumberFormat="1" applyFont="1" applyBorder="1" applyAlignment="1">
      <alignment horizontal="center" vertical="center" wrapText="1"/>
    </xf>
    <xf numFmtId="2" fontId="12" fillId="0" borderId="18" xfId="0" applyNumberFormat="1" applyFont="1" applyBorder="1" applyAlignment="1">
      <alignment horizontal="center" vertical="center" wrapText="1"/>
    </xf>
    <xf numFmtId="0" fontId="3" fillId="0" borderId="11" xfId="0" applyFont="1" applyBorder="1" applyAlignment="1"/>
    <xf numFmtId="0" fontId="2" fillId="0" borderId="20" xfId="0" applyFont="1" applyBorder="1" applyAlignment="1"/>
    <xf numFmtId="0" fontId="2" fillId="0" borderId="17" xfId="0" applyFont="1" applyBorder="1" applyAlignment="1"/>
    <xf numFmtId="0" fontId="14" fillId="0" borderId="17" xfId="0" applyFont="1" applyBorder="1" applyAlignment="1">
      <alignment horizontal="center" wrapText="1"/>
    </xf>
    <xf numFmtId="49" fontId="3" fillId="0" borderId="15" xfId="0" applyNumberFormat="1" applyFont="1" applyBorder="1" applyAlignment="1">
      <alignment vertical="top"/>
    </xf>
    <xf numFmtId="0" fontId="2" fillId="0" borderId="17" xfId="0" applyFont="1" applyBorder="1"/>
    <xf numFmtId="0" fontId="12" fillId="0" borderId="21" xfId="0" applyFont="1" applyBorder="1" applyAlignment="1">
      <alignment horizontal="center" vertical="center" wrapText="1"/>
    </xf>
    <xf numFmtId="2" fontId="12" fillId="0" borderId="22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vertical="top"/>
    </xf>
    <xf numFmtId="0" fontId="14" fillId="0" borderId="23" xfId="0" applyFont="1" applyBorder="1"/>
    <xf numFmtId="0" fontId="12" fillId="0" borderId="18" xfId="0" applyFont="1" applyBorder="1" applyAlignment="1">
      <alignment horizontal="center" vertical="center" wrapText="1"/>
    </xf>
    <xf numFmtId="0" fontId="2" fillId="0" borderId="9" xfId="0" applyFont="1" applyBorder="1"/>
    <xf numFmtId="0" fontId="15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14" fillId="0" borderId="25" xfId="0" applyFont="1" applyBorder="1"/>
    <xf numFmtId="0" fontId="8" fillId="0" borderId="27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49" fontId="3" fillId="0" borderId="32" xfId="0" applyNumberFormat="1" applyFont="1" applyBorder="1" applyAlignment="1">
      <alignment vertical="top" wrapText="1"/>
    </xf>
    <xf numFmtId="0" fontId="12" fillId="0" borderId="34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19" xfId="0" applyFont="1" applyBorder="1"/>
    <xf numFmtId="0" fontId="15" fillId="0" borderId="39" xfId="0" applyFont="1" applyBorder="1"/>
    <xf numFmtId="0" fontId="2" fillId="0" borderId="40" xfId="0" applyFont="1" applyBorder="1"/>
    <xf numFmtId="0" fontId="14" fillId="0" borderId="17" xfId="0" applyFont="1" applyBorder="1"/>
    <xf numFmtId="0" fontId="15" fillId="0" borderId="42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2" fillId="0" borderId="8" xfId="0" applyFont="1" applyBorder="1"/>
    <xf numFmtId="0" fontId="17" fillId="0" borderId="4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/>
    </xf>
    <xf numFmtId="2" fontId="18" fillId="0" borderId="13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7" fillId="0" borderId="46" xfId="0" applyFont="1" applyBorder="1" applyAlignment="1">
      <alignment horizontal="center" vertical="center" wrapText="1"/>
    </xf>
    <xf numFmtId="0" fontId="2" fillId="0" borderId="47" xfId="0" applyFont="1" applyBorder="1"/>
    <xf numFmtId="0" fontId="13" fillId="0" borderId="48" xfId="0" applyFont="1" applyBorder="1" applyAlignment="1">
      <alignment wrapText="1"/>
    </xf>
    <xf numFmtId="2" fontId="18" fillId="0" borderId="50" xfId="0" applyNumberFormat="1" applyFont="1" applyBorder="1" applyAlignment="1">
      <alignment horizontal="center" vertical="center" wrapText="1"/>
    </xf>
    <xf numFmtId="0" fontId="2" fillId="0" borderId="51" xfId="0" applyFont="1" applyBorder="1"/>
    <xf numFmtId="0" fontId="19" fillId="0" borderId="0" xfId="0" applyFont="1"/>
    <xf numFmtId="2" fontId="3" fillId="0" borderId="0" xfId="0" applyNumberFormat="1" applyFont="1"/>
    <xf numFmtId="0" fontId="16" fillId="0" borderId="33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/>
    </xf>
    <xf numFmtId="0" fontId="21" fillId="0" borderId="14" xfId="0" applyFont="1" applyBorder="1" applyAlignment="1">
      <alignment wrapText="1"/>
    </xf>
    <xf numFmtId="0" fontId="18" fillId="0" borderId="9" xfId="0" applyFont="1" applyBorder="1" applyAlignment="1">
      <alignment wrapText="1"/>
    </xf>
    <xf numFmtId="0" fontId="15" fillId="0" borderId="0" xfId="0" applyFont="1" applyBorder="1" applyAlignment="1">
      <alignment vertical="center"/>
    </xf>
    <xf numFmtId="2" fontId="18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2" fontId="18" fillId="0" borderId="56" xfId="0" applyNumberFormat="1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6" fillId="0" borderId="23" xfId="0" applyFont="1" applyFill="1" applyBorder="1"/>
    <xf numFmtId="2" fontId="6" fillId="0" borderId="18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10" fontId="6" fillId="0" borderId="16" xfId="0" applyNumberFormat="1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wrapText="1"/>
    </xf>
    <xf numFmtId="0" fontId="6" fillId="0" borderId="21" xfId="0" applyFont="1" applyFill="1" applyBorder="1" applyAlignment="1">
      <alignment horizontal="center" vertical="center" wrapText="1"/>
    </xf>
    <xf numFmtId="2" fontId="6" fillId="0" borderId="22" xfId="0" applyNumberFormat="1" applyFont="1" applyFill="1" applyBorder="1" applyAlignment="1">
      <alignment horizontal="center" vertical="center" wrapText="1"/>
    </xf>
    <xf numFmtId="0" fontId="16" fillId="0" borderId="25" xfId="0" applyFont="1" applyFill="1" applyBorder="1"/>
    <xf numFmtId="49" fontId="3" fillId="0" borderId="15" xfId="0" applyNumberFormat="1" applyFont="1" applyFill="1" applyBorder="1" applyAlignment="1">
      <alignment vertical="top" wrapText="1"/>
    </xf>
    <xf numFmtId="0" fontId="10" fillId="0" borderId="17" xfId="0" applyFont="1" applyFill="1" applyBorder="1" applyAlignment="1">
      <alignment vertical="center" wrapText="1"/>
    </xf>
    <xf numFmtId="2" fontId="3" fillId="0" borderId="19" xfId="0" applyNumberFormat="1" applyFont="1" applyFill="1" applyBorder="1"/>
    <xf numFmtId="0" fontId="3" fillId="0" borderId="11" xfId="0" applyFont="1" applyFill="1" applyBorder="1" applyAlignment="1"/>
    <xf numFmtId="0" fontId="16" fillId="0" borderId="20" xfId="0" applyFont="1" applyFill="1" applyBorder="1" applyAlignment="1"/>
    <xf numFmtId="0" fontId="16" fillId="0" borderId="17" xfId="0" applyFont="1" applyFill="1" applyBorder="1" applyAlignment="1"/>
    <xf numFmtId="49" fontId="3" fillId="0" borderId="15" xfId="0" applyNumberFormat="1" applyFont="1" applyFill="1" applyBorder="1" applyAlignment="1">
      <alignment vertical="top"/>
    </xf>
    <xf numFmtId="0" fontId="16" fillId="0" borderId="17" xfId="0" applyFont="1" applyFill="1" applyBorder="1"/>
    <xf numFmtId="0" fontId="18" fillId="0" borderId="19" xfId="0" applyFont="1" applyFill="1" applyBorder="1" applyAlignment="1">
      <alignment vertical="top" wrapText="1"/>
    </xf>
    <xf numFmtId="49" fontId="3" fillId="0" borderId="11" xfId="0" applyNumberFormat="1" applyFont="1" applyFill="1" applyBorder="1" applyAlignment="1">
      <alignment vertical="top"/>
    </xf>
    <xf numFmtId="0" fontId="3" fillId="0" borderId="9" xfId="0" applyFont="1" applyFill="1" applyBorder="1"/>
    <xf numFmtId="0" fontId="15" fillId="0" borderId="24" xfId="0" applyFont="1" applyFill="1" applyBorder="1"/>
    <xf numFmtId="0" fontId="16" fillId="0" borderId="26" xfId="0" applyFont="1" applyFill="1" applyBorder="1"/>
    <xf numFmtId="0" fontId="8" fillId="0" borderId="27" xfId="0" applyFont="1" applyFill="1" applyBorder="1" applyAlignment="1">
      <alignment vertical="top" wrapText="1"/>
    </xf>
    <xf numFmtId="0" fontId="3" fillId="0" borderId="31" xfId="0" applyFont="1" applyFill="1" applyBorder="1" applyAlignment="1">
      <alignment vertical="top" wrapText="1"/>
    </xf>
    <xf numFmtId="49" fontId="3" fillId="0" borderId="32" xfId="0" applyNumberFormat="1" applyFont="1" applyFill="1" applyBorder="1" applyAlignment="1">
      <alignment vertical="top" wrapText="1"/>
    </xf>
    <xf numFmtId="0" fontId="16" fillId="0" borderId="33" xfId="0" applyFont="1" applyFill="1" applyBorder="1" applyAlignment="1">
      <alignment horizontal="left" vertical="top" wrapText="1"/>
    </xf>
    <xf numFmtId="0" fontId="6" fillId="0" borderId="34" xfId="0" applyFont="1" applyFill="1" applyBorder="1" applyAlignment="1">
      <alignment horizontal="center" vertical="center" wrapText="1"/>
    </xf>
    <xf numFmtId="2" fontId="6" fillId="0" borderId="35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37" xfId="0" applyFont="1" applyFill="1" applyBorder="1" applyAlignment="1">
      <alignment horizontal="center" vertical="center" wrapText="1"/>
    </xf>
    <xf numFmtId="2" fontId="6" fillId="0" borderId="37" xfId="0" applyNumberFormat="1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wrapText="1"/>
    </xf>
    <xf numFmtId="0" fontId="6" fillId="0" borderId="38" xfId="0" applyFont="1" applyFill="1" applyBorder="1" applyAlignment="1">
      <alignment horizontal="center" vertical="center" wrapText="1"/>
    </xf>
    <xf numFmtId="2" fontId="6" fillId="0" borderId="38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vertical="top" wrapText="1"/>
    </xf>
    <xf numFmtId="0" fontId="16" fillId="0" borderId="16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center" vertical="center" wrapText="1"/>
    </xf>
    <xf numFmtId="0" fontId="3" fillId="0" borderId="19" xfId="0" applyFont="1" applyFill="1" applyBorder="1"/>
    <xf numFmtId="0" fontId="6" fillId="0" borderId="16" xfId="0" applyFont="1" applyFill="1" applyBorder="1" applyAlignment="1">
      <alignment horizontal="left" vertical="top" wrapText="1"/>
    </xf>
    <xf numFmtId="2" fontId="6" fillId="0" borderId="21" xfId="0" applyNumberFormat="1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5" fillId="0" borderId="39" xfId="0" applyFont="1" applyFill="1" applyBorder="1"/>
    <xf numFmtId="0" fontId="16" fillId="0" borderId="40" xfId="0" applyFont="1" applyFill="1" applyBorder="1"/>
    <xf numFmtId="0" fontId="16" fillId="0" borderId="41" xfId="0" applyFont="1" applyFill="1" applyBorder="1"/>
    <xf numFmtId="0" fontId="3" fillId="0" borderId="31" xfId="0" applyFont="1" applyFill="1" applyBorder="1"/>
    <xf numFmtId="0" fontId="15" fillId="0" borderId="42" xfId="0" applyFont="1" applyFill="1" applyBorder="1" applyAlignment="1">
      <alignment vertical="center"/>
    </xf>
    <xf numFmtId="0" fontId="22" fillId="0" borderId="43" xfId="0" applyFont="1" applyFill="1" applyBorder="1" applyAlignment="1">
      <alignment vertical="center"/>
    </xf>
    <xf numFmtId="0" fontId="6" fillId="0" borderId="4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wrapText="1"/>
    </xf>
    <xf numFmtId="0" fontId="15" fillId="0" borderId="11" xfId="0" applyFont="1" applyFill="1" applyBorder="1" applyAlignment="1">
      <alignment vertical="center"/>
    </xf>
    <xf numFmtId="0" fontId="16" fillId="0" borderId="8" xfId="0" applyFont="1" applyFill="1" applyBorder="1"/>
    <xf numFmtId="0" fontId="16" fillId="0" borderId="0" xfId="0" applyFont="1" applyFill="1" applyBorder="1"/>
    <xf numFmtId="2" fontId="6" fillId="0" borderId="13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vertical="center"/>
    </xf>
    <xf numFmtId="0" fontId="17" fillId="0" borderId="4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47" xfId="0" applyFont="1" applyFill="1" applyBorder="1"/>
    <xf numFmtId="0" fontId="18" fillId="0" borderId="48" xfId="0" applyFont="1" applyFill="1" applyBorder="1" applyAlignment="1">
      <alignment wrapText="1"/>
    </xf>
    <xf numFmtId="2" fontId="18" fillId="0" borderId="50" xfId="0" applyNumberFormat="1" applyFont="1" applyFill="1" applyBorder="1" applyAlignment="1">
      <alignment horizontal="center" vertical="center" wrapText="1"/>
    </xf>
    <xf numFmtId="0" fontId="3" fillId="0" borderId="51" xfId="0" applyFont="1" applyFill="1" applyBorder="1"/>
    <xf numFmtId="0" fontId="12" fillId="0" borderId="34" xfId="0" applyFont="1" applyFill="1" applyBorder="1" applyAlignment="1">
      <alignment horizontal="center" vertical="center" wrapText="1"/>
    </xf>
    <xf numFmtId="2" fontId="12" fillId="0" borderId="35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left" vertical="top" wrapText="1"/>
    </xf>
    <xf numFmtId="0" fontId="14" fillId="0" borderId="41" xfId="0" applyFont="1" applyFill="1" applyBorder="1"/>
    <xf numFmtId="2" fontId="12" fillId="0" borderId="22" xfId="0" applyNumberFormat="1" applyFont="1" applyFill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20" fillId="0" borderId="7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22" fillId="0" borderId="28" xfId="0" applyFont="1" applyFill="1" applyBorder="1" applyAlignment="1">
      <alignment horizontal="left" vertical="top" wrapText="1"/>
    </xf>
    <xf numFmtId="0" fontId="22" fillId="0" borderId="29" xfId="0" applyFont="1" applyFill="1" applyBorder="1" applyAlignment="1">
      <alignment horizontal="left" vertical="top" wrapText="1"/>
    </xf>
    <xf numFmtId="0" fontId="22" fillId="0" borderId="30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15" fillId="0" borderId="52" xfId="0" applyFont="1" applyFill="1" applyBorder="1" applyAlignment="1">
      <alignment horizontal="center" vertical="center" wrapText="1"/>
    </xf>
    <xf numFmtId="0" fontId="15" fillId="0" borderId="49" xfId="0" applyFont="1" applyFill="1" applyBorder="1" applyAlignment="1">
      <alignment horizontal="center" vertical="center" wrapText="1"/>
    </xf>
    <xf numFmtId="0" fontId="15" fillId="0" borderId="5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0" fontId="18" fillId="0" borderId="5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F26"/>
  <sheetViews>
    <sheetView topLeftCell="A5" zoomScaleNormal="100" zoomScaleSheetLayoutView="100" workbookViewId="0">
      <selection activeCell="E13" sqref="E13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8.5703125" style="1" customWidth="1"/>
    <col min="4" max="4" width="12" style="1" customWidth="1"/>
    <col min="5" max="5" width="15" style="1" customWidth="1"/>
    <col min="6" max="6" width="79.7109375" style="1" customWidth="1"/>
    <col min="7" max="7" width="11" style="1" bestFit="1" customWidth="1"/>
    <col min="8" max="16384" width="9.140625" style="1"/>
  </cols>
  <sheetData>
    <row r="1" spans="1:6" ht="74.25" customHeight="1" x14ac:dyDescent="0.3">
      <c r="A1" s="153" t="s">
        <v>52</v>
      </c>
      <c r="B1" s="153"/>
      <c r="C1" s="153"/>
      <c r="D1" s="153"/>
      <c r="E1" s="153"/>
      <c r="F1" s="153"/>
    </row>
    <row r="2" spans="1:6" ht="49.9" customHeight="1" x14ac:dyDescent="0.3">
      <c r="A2" s="154" t="s">
        <v>40</v>
      </c>
      <c r="B2" s="154"/>
      <c r="C2" s="154"/>
      <c r="D2" s="154"/>
      <c r="E2" s="154"/>
      <c r="F2" s="154"/>
    </row>
    <row r="3" spans="1:6" ht="58.5" customHeight="1" x14ac:dyDescent="0.3">
      <c r="A3" s="155" t="s">
        <v>41</v>
      </c>
      <c r="B3" s="155"/>
      <c r="C3" s="155"/>
      <c r="D3" s="155"/>
      <c r="E3" s="155"/>
      <c r="F3" s="155"/>
    </row>
    <row r="4" spans="1:6" ht="19.5" thickBot="1" x14ac:dyDescent="0.35">
      <c r="A4" s="156" t="s">
        <v>0</v>
      </c>
      <c r="B4" s="156"/>
      <c r="C4" s="156"/>
      <c r="D4" s="156"/>
      <c r="E4" s="156"/>
      <c r="F4" s="156"/>
    </row>
    <row r="5" spans="1:6" ht="30.75" x14ac:dyDescent="0.3">
      <c r="A5" s="2" t="s">
        <v>1</v>
      </c>
      <c r="B5" s="157" t="s">
        <v>2</v>
      </c>
      <c r="C5" s="158"/>
      <c r="D5" s="158"/>
      <c r="E5" s="159"/>
      <c r="F5" s="3" t="s">
        <v>3</v>
      </c>
    </row>
    <row r="6" spans="1:6" ht="45.75" customHeight="1" x14ac:dyDescent="0.3">
      <c r="A6" s="4" t="s">
        <v>4</v>
      </c>
      <c r="B6" s="144" t="s">
        <v>42</v>
      </c>
      <c r="C6" s="145"/>
      <c r="D6" s="145"/>
      <c r="E6" s="145"/>
      <c r="F6" s="146"/>
    </row>
    <row r="7" spans="1:6" ht="46.5" customHeight="1" x14ac:dyDescent="0.3">
      <c r="A7" s="5" t="s">
        <v>5</v>
      </c>
      <c r="B7" s="160" t="s">
        <v>39</v>
      </c>
      <c r="C7" s="161"/>
      <c r="D7" s="161"/>
      <c r="E7" s="161"/>
      <c r="F7" s="162"/>
    </row>
    <row r="8" spans="1:6" ht="48" x14ac:dyDescent="0.3">
      <c r="A8" s="6" t="s">
        <v>6</v>
      </c>
      <c r="B8" s="7" t="s">
        <v>7</v>
      </c>
      <c r="C8" s="8"/>
      <c r="D8" s="68"/>
      <c r="E8" s="69">
        <v>90417.8</v>
      </c>
      <c r="F8" s="59" t="s">
        <v>50</v>
      </c>
    </row>
    <row r="9" spans="1:6" ht="33" customHeight="1" x14ac:dyDescent="0.3">
      <c r="A9" s="75" t="s">
        <v>8</v>
      </c>
      <c r="B9" s="58" t="s">
        <v>9</v>
      </c>
      <c r="C9" s="76"/>
      <c r="D9" s="70">
        <v>0.30199999999999999</v>
      </c>
      <c r="E9" s="67">
        <f>+E8*D9</f>
        <v>27306.175599999999</v>
      </c>
      <c r="F9" s="77"/>
    </row>
    <row r="10" spans="1:6" x14ac:dyDescent="0.3">
      <c r="A10" s="78" t="s">
        <v>10</v>
      </c>
      <c r="B10" s="79"/>
      <c r="C10" s="80"/>
      <c r="D10" s="71"/>
      <c r="E10" s="67">
        <f>E8+E9</f>
        <v>117723.97560000001</v>
      </c>
      <c r="F10" s="77"/>
    </row>
    <row r="11" spans="1:6" ht="31.5" x14ac:dyDescent="0.3">
      <c r="A11" s="81" t="s">
        <v>11</v>
      </c>
      <c r="B11" s="58" t="s">
        <v>12</v>
      </c>
      <c r="C11" s="82"/>
      <c r="D11" s="72">
        <v>1970</v>
      </c>
      <c r="E11" s="73">
        <f>D11/12</f>
        <v>164.16666666666666</v>
      </c>
      <c r="F11" s="83" t="s">
        <v>43</v>
      </c>
    </row>
    <row r="12" spans="1:6" ht="32.25" customHeight="1" x14ac:dyDescent="0.3">
      <c r="A12" s="84" t="s">
        <v>13</v>
      </c>
      <c r="B12" s="58" t="s">
        <v>14</v>
      </c>
      <c r="C12" s="82"/>
      <c r="D12" s="66"/>
      <c r="E12" s="65">
        <v>1</v>
      </c>
      <c r="F12" s="117"/>
    </row>
    <row r="13" spans="1:6" ht="16.5" customHeight="1" x14ac:dyDescent="0.3">
      <c r="A13" s="86" t="s">
        <v>15</v>
      </c>
      <c r="B13" s="74"/>
      <c r="C13" s="87"/>
      <c r="D13" s="74"/>
      <c r="E13" s="67">
        <f>E10/E11*E12</f>
        <v>717.10035898477167</v>
      </c>
      <c r="F13" s="85"/>
    </row>
    <row r="14" spans="1:6" x14ac:dyDescent="0.3">
      <c r="A14" s="88" t="s">
        <v>16</v>
      </c>
      <c r="B14" s="163" t="s">
        <v>17</v>
      </c>
      <c r="C14" s="164"/>
      <c r="D14" s="164"/>
      <c r="E14" s="165"/>
      <c r="F14" s="89"/>
    </row>
    <row r="15" spans="1:6" ht="66.75" customHeight="1" x14ac:dyDescent="0.3">
      <c r="A15" s="90" t="s">
        <v>18</v>
      </c>
      <c r="B15" s="91" t="s">
        <v>19</v>
      </c>
      <c r="C15" s="92"/>
      <c r="D15" s="92"/>
      <c r="E15" s="93">
        <f>E16+E17</f>
        <v>44.57</v>
      </c>
      <c r="F15" s="83" t="s">
        <v>44</v>
      </c>
    </row>
    <row r="16" spans="1:6" ht="50.25" customHeight="1" x14ac:dyDescent="0.3">
      <c r="A16" s="94" t="s">
        <v>20</v>
      </c>
      <c r="B16" s="95" t="s">
        <v>21</v>
      </c>
      <c r="C16" s="96">
        <v>35</v>
      </c>
      <c r="D16" s="97">
        <v>295</v>
      </c>
      <c r="E16" s="67">
        <v>20.65</v>
      </c>
      <c r="F16" s="98" t="s">
        <v>45</v>
      </c>
    </row>
    <row r="17" spans="1:6" ht="42.75" customHeight="1" x14ac:dyDescent="0.3">
      <c r="A17" s="94" t="s">
        <v>22</v>
      </c>
      <c r="B17" s="95" t="s">
        <v>23</v>
      </c>
      <c r="C17" s="99">
        <v>35</v>
      </c>
      <c r="D17" s="100">
        <v>1572</v>
      </c>
      <c r="E17" s="69">
        <v>23.92</v>
      </c>
      <c r="F17" s="83" t="s">
        <v>46</v>
      </c>
    </row>
    <row r="18" spans="1:6" ht="24" hidden="1" customHeight="1" x14ac:dyDescent="0.3">
      <c r="A18" s="101"/>
      <c r="B18" s="102"/>
      <c r="C18" s="103"/>
      <c r="D18" s="72"/>
      <c r="E18" s="67"/>
      <c r="F18" s="104"/>
    </row>
    <row r="19" spans="1:6" ht="30.6" hidden="1" customHeight="1" x14ac:dyDescent="0.3">
      <c r="A19" s="94"/>
      <c r="B19" s="105"/>
      <c r="C19" s="103"/>
      <c r="D19" s="106"/>
      <c r="E19" s="67"/>
      <c r="F19" s="107"/>
    </row>
    <row r="20" spans="1:6" x14ac:dyDescent="0.3">
      <c r="A20" s="108" t="s">
        <v>24</v>
      </c>
      <c r="B20" s="109"/>
      <c r="C20" s="82"/>
      <c r="D20" s="110"/>
      <c r="E20" s="73">
        <f>E15+E18</f>
        <v>44.57</v>
      </c>
      <c r="F20" s="111"/>
    </row>
    <row r="21" spans="1:6" ht="42" customHeight="1" x14ac:dyDescent="0.3">
      <c r="A21" s="112" t="s">
        <v>25</v>
      </c>
      <c r="B21" s="113" t="s">
        <v>26</v>
      </c>
      <c r="C21" s="114">
        <v>1</v>
      </c>
      <c r="D21" s="115">
        <v>100</v>
      </c>
      <c r="E21" s="116">
        <f>C21*D21</f>
        <v>100</v>
      </c>
      <c r="F21" s="117" t="s">
        <v>47</v>
      </c>
    </row>
    <row r="22" spans="1:6" ht="21.75" customHeight="1" x14ac:dyDescent="0.3">
      <c r="A22" s="118" t="s">
        <v>27</v>
      </c>
      <c r="B22" s="119"/>
      <c r="C22" s="120"/>
      <c r="D22" s="120"/>
      <c r="E22" s="121">
        <f>E13+E20+E21</f>
        <v>861.67035898477172</v>
      </c>
      <c r="F22" s="104"/>
    </row>
    <row r="23" spans="1:6" ht="33" customHeight="1" x14ac:dyDescent="0.3">
      <c r="A23" s="122" t="s">
        <v>28</v>
      </c>
      <c r="B23" s="170" t="s">
        <v>29</v>
      </c>
      <c r="C23" s="171"/>
      <c r="D23" s="172"/>
      <c r="E23" s="123">
        <v>1</v>
      </c>
      <c r="F23" s="117" t="s">
        <v>48</v>
      </c>
    </row>
    <row r="24" spans="1:6" ht="24.75" customHeight="1" x14ac:dyDescent="0.3">
      <c r="A24" s="122" t="s">
        <v>30</v>
      </c>
      <c r="B24" s="124" t="s">
        <v>31</v>
      </c>
      <c r="C24" s="125"/>
      <c r="D24" s="126"/>
      <c r="E24" s="123">
        <v>1</v>
      </c>
      <c r="F24" s="127"/>
    </row>
    <row r="25" spans="1:6" ht="48" customHeight="1" thickBot="1" x14ac:dyDescent="0.35">
      <c r="A25" s="167" t="s">
        <v>32</v>
      </c>
      <c r="B25" s="168"/>
      <c r="C25" s="168"/>
      <c r="D25" s="169"/>
      <c r="E25" s="128">
        <f>E22*E23*E24</f>
        <v>861.67035898477172</v>
      </c>
      <c r="F25" s="129"/>
    </row>
    <row r="26" spans="1:6" ht="12" customHeight="1" x14ac:dyDescent="0.3">
      <c r="A26" s="61"/>
      <c r="B26" s="34"/>
      <c r="C26" s="34"/>
      <c r="D26" s="34"/>
      <c r="E26" s="62"/>
      <c r="F26" s="63"/>
    </row>
  </sheetData>
  <mergeCells count="10">
    <mergeCell ref="B6:F6"/>
    <mergeCell ref="B7:F7"/>
    <mergeCell ref="B14:E14"/>
    <mergeCell ref="A25:D25"/>
    <mergeCell ref="B23:D23"/>
    <mergeCell ref="A1:F1"/>
    <mergeCell ref="A2:F2"/>
    <mergeCell ref="A3:F3"/>
    <mergeCell ref="A4:F4"/>
    <mergeCell ref="B5:E5"/>
  </mergeCells>
  <pageMargins left="0.70866141732283472" right="0.31496062992125984" top="0.35433070866141736" bottom="0.55118110236220474" header="0.31496062992125984" footer="0.31496062992125984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4"/>
  <sheetViews>
    <sheetView tabSelected="1" topLeftCell="A4" zoomScaleNormal="100" zoomScaleSheetLayoutView="100" workbookViewId="0">
      <selection activeCell="E18" sqref="E18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8.5703125" style="1" customWidth="1"/>
    <col min="4" max="4" width="12" style="1" customWidth="1"/>
    <col min="5" max="5" width="15" style="1" customWidth="1"/>
    <col min="6" max="6" width="79.7109375" style="1" customWidth="1"/>
    <col min="7" max="7" width="11" style="1" bestFit="1" customWidth="1"/>
    <col min="8" max="16384" width="9.140625" style="1"/>
  </cols>
  <sheetData>
    <row r="1" spans="1:7" ht="38.25" customHeight="1" x14ac:dyDescent="0.3">
      <c r="A1" s="153" t="s">
        <v>53</v>
      </c>
      <c r="B1" s="153"/>
      <c r="C1" s="153"/>
      <c r="D1" s="153"/>
      <c r="E1" s="153"/>
      <c r="F1" s="153"/>
    </row>
    <row r="2" spans="1:7" ht="49.9" customHeight="1" x14ac:dyDescent="0.3">
      <c r="A2" s="154" t="s">
        <v>40</v>
      </c>
      <c r="B2" s="154"/>
      <c r="C2" s="154"/>
      <c r="D2" s="154"/>
      <c r="E2" s="154"/>
      <c r="F2" s="154"/>
    </row>
    <row r="3" spans="1:7" ht="12" customHeight="1" x14ac:dyDescent="0.3">
      <c r="A3" s="61"/>
      <c r="B3" s="34"/>
      <c r="C3" s="34"/>
      <c r="D3" s="34"/>
      <c r="E3" s="62"/>
      <c r="F3" s="63"/>
    </row>
    <row r="4" spans="1:7" ht="35.25" customHeight="1" x14ac:dyDescent="0.3">
      <c r="A4" s="166" t="s">
        <v>49</v>
      </c>
      <c r="B4" s="166"/>
      <c r="C4" s="166"/>
      <c r="D4" s="166"/>
      <c r="E4" s="166"/>
      <c r="F4" s="166"/>
    </row>
    <row r="5" spans="1:7" ht="19.5" thickBot="1" x14ac:dyDescent="0.35">
      <c r="A5" s="156" t="s">
        <v>34</v>
      </c>
      <c r="B5" s="156"/>
      <c r="C5" s="156"/>
      <c r="D5" s="156"/>
      <c r="E5" s="156"/>
      <c r="F5" s="156"/>
    </row>
    <row r="6" spans="1:7" ht="30.75" x14ac:dyDescent="0.3">
      <c r="A6" s="2" t="s">
        <v>1</v>
      </c>
      <c r="B6" s="157" t="s">
        <v>2</v>
      </c>
      <c r="C6" s="158"/>
      <c r="D6" s="158"/>
      <c r="E6" s="159"/>
      <c r="F6" s="3" t="s">
        <v>3</v>
      </c>
    </row>
    <row r="7" spans="1:7" ht="31.15" customHeight="1" x14ac:dyDescent="0.3">
      <c r="A7" s="4" t="s">
        <v>4</v>
      </c>
      <c r="B7" s="144" t="s">
        <v>54</v>
      </c>
      <c r="C7" s="145"/>
      <c r="D7" s="145"/>
      <c r="E7" s="145"/>
      <c r="F7" s="146"/>
    </row>
    <row r="8" spans="1:7" ht="24.75" customHeight="1" x14ac:dyDescent="0.3">
      <c r="A8" s="5" t="s">
        <v>5</v>
      </c>
      <c r="B8" s="147" t="s">
        <v>55</v>
      </c>
      <c r="C8" s="148"/>
      <c r="D8" s="148"/>
      <c r="E8" s="148"/>
      <c r="F8" s="149"/>
      <c r="G8" s="54"/>
    </row>
    <row r="9" spans="1:7" ht="48" x14ac:dyDescent="0.3">
      <c r="A9" s="6" t="s">
        <v>6</v>
      </c>
      <c r="B9" s="7" t="s">
        <v>7</v>
      </c>
      <c r="C9" s="8"/>
      <c r="D9" s="9"/>
      <c r="E9" s="69">
        <v>90417.8</v>
      </c>
      <c r="F9" s="59" t="s">
        <v>50</v>
      </c>
    </row>
    <row r="10" spans="1:7" ht="27.75" customHeight="1" x14ac:dyDescent="0.3">
      <c r="A10" s="10" t="s">
        <v>8</v>
      </c>
      <c r="B10" s="57" t="s">
        <v>9</v>
      </c>
      <c r="C10" s="11"/>
      <c r="D10" s="12">
        <v>0.30199999999999999</v>
      </c>
      <c r="E10" s="13">
        <f>E9*D10</f>
        <v>27306.175599999999</v>
      </c>
      <c r="F10" s="60"/>
    </row>
    <row r="11" spans="1:7" x14ac:dyDescent="0.3">
      <c r="A11" s="14" t="s">
        <v>10</v>
      </c>
      <c r="B11" s="15"/>
      <c r="C11" s="16"/>
      <c r="D11" s="17"/>
      <c r="E11" s="13">
        <f>E9+E10</f>
        <v>117723.97560000001</v>
      </c>
      <c r="F11" s="60"/>
    </row>
    <row r="12" spans="1:7" ht="29.25" customHeight="1" x14ac:dyDescent="0.3">
      <c r="A12" s="18" t="s">
        <v>11</v>
      </c>
      <c r="B12" s="58" t="s">
        <v>12</v>
      </c>
      <c r="C12" s="19"/>
      <c r="D12" s="20">
        <v>1970</v>
      </c>
      <c r="E12" s="21">
        <f>D12/12</f>
        <v>164.16666666666666</v>
      </c>
      <c r="F12" s="60" t="s">
        <v>43</v>
      </c>
    </row>
    <row r="13" spans="1:7" ht="38.25" customHeight="1" x14ac:dyDescent="0.3">
      <c r="A13" s="22" t="s">
        <v>13</v>
      </c>
      <c r="B13" s="58" t="s">
        <v>14</v>
      </c>
      <c r="C13" s="19"/>
      <c r="D13" s="23"/>
      <c r="E13" s="24">
        <v>9</v>
      </c>
      <c r="F13" s="60" t="s">
        <v>56</v>
      </c>
    </row>
    <row r="14" spans="1:7" x14ac:dyDescent="0.3">
      <c r="A14" s="26" t="s">
        <v>15</v>
      </c>
      <c r="B14" s="27"/>
      <c r="C14" s="28"/>
      <c r="D14" s="29"/>
      <c r="E14" s="13">
        <f>E11/E12*E13</f>
        <v>6453.9032308629448</v>
      </c>
      <c r="F14" s="25"/>
    </row>
    <row r="15" spans="1:7" ht="18.75" customHeight="1" x14ac:dyDescent="0.3">
      <c r="A15" s="30" t="s">
        <v>16</v>
      </c>
      <c r="B15" s="150" t="s">
        <v>17</v>
      </c>
      <c r="C15" s="151"/>
      <c r="D15" s="151"/>
      <c r="E15" s="152"/>
      <c r="F15" s="31"/>
    </row>
    <row r="16" spans="1:7" ht="72.75" customHeight="1" x14ac:dyDescent="0.3">
      <c r="A16" s="32" t="s">
        <v>18</v>
      </c>
      <c r="B16" s="56" t="s">
        <v>19</v>
      </c>
      <c r="C16" s="33"/>
      <c r="D16" s="130">
        <v>83.19</v>
      </c>
      <c r="E16" s="131">
        <f>D16*3</f>
        <v>249.57</v>
      </c>
      <c r="F16" s="132" t="s">
        <v>51</v>
      </c>
    </row>
    <row r="17" spans="1:7" x14ac:dyDescent="0.3">
      <c r="A17" s="36" t="s">
        <v>24</v>
      </c>
      <c r="B17" s="37"/>
      <c r="C17" s="38"/>
      <c r="D17" s="133"/>
      <c r="E17" s="134">
        <f>E16</f>
        <v>249.57</v>
      </c>
      <c r="F17" s="117"/>
    </row>
    <row r="18" spans="1:7" ht="40.5" customHeight="1" x14ac:dyDescent="0.3">
      <c r="A18" s="39" t="s">
        <v>25</v>
      </c>
      <c r="B18" s="40" t="s">
        <v>26</v>
      </c>
      <c r="C18" s="42" t="s">
        <v>35</v>
      </c>
      <c r="D18" s="43" t="s">
        <v>57</v>
      </c>
      <c r="E18" s="44">
        <v>0</v>
      </c>
      <c r="F18" s="60"/>
    </row>
    <row r="19" spans="1:7" ht="23.25" customHeight="1" x14ac:dyDescent="0.3">
      <c r="A19" s="45" t="s">
        <v>27</v>
      </c>
      <c r="B19" s="41"/>
      <c r="C19" s="34"/>
      <c r="D19" s="34"/>
      <c r="E19" s="46">
        <f>E14+E17+E18</f>
        <v>6703.4732308629445</v>
      </c>
      <c r="F19" s="35"/>
    </row>
    <row r="20" spans="1:7" ht="30.75" customHeight="1" x14ac:dyDescent="0.3">
      <c r="A20" s="47" t="s">
        <v>28</v>
      </c>
      <c r="B20" s="138" t="s">
        <v>29</v>
      </c>
      <c r="C20" s="139"/>
      <c r="D20" s="140"/>
      <c r="E20" s="49">
        <v>1</v>
      </c>
      <c r="F20" s="60" t="s">
        <v>36</v>
      </c>
    </row>
    <row r="21" spans="1:7" x14ac:dyDescent="0.3">
      <c r="A21" s="47" t="s">
        <v>30</v>
      </c>
      <c r="B21" s="48" t="s">
        <v>31</v>
      </c>
      <c r="C21" s="34"/>
      <c r="D21" s="50"/>
      <c r="E21" s="49">
        <v>1</v>
      </c>
      <c r="F21" s="51"/>
    </row>
    <row r="22" spans="1:7" ht="39" customHeight="1" thickBot="1" x14ac:dyDescent="0.35">
      <c r="A22" s="135" t="s">
        <v>33</v>
      </c>
      <c r="B22" s="136"/>
      <c r="C22" s="136"/>
      <c r="D22" s="137"/>
      <c r="E22" s="52">
        <f>E19*E20*E21</f>
        <v>6703.4732308629445</v>
      </c>
      <c r="F22" s="53"/>
    </row>
    <row r="23" spans="1:7" ht="49.5" customHeight="1" x14ac:dyDescent="0.3">
      <c r="A23" s="141" t="s">
        <v>37</v>
      </c>
      <c r="B23" s="142"/>
      <c r="C23" s="142"/>
      <c r="D23" s="143"/>
      <c r="E23" s="64">
        <f>E19*E20*E21</f>
        <v>6703.4732308629445</v>
      </c>
      <c r="F23" s="175" t="s">
        <v>38</v>
      </c>
      <c r="G23" s="55"/>
    </row>
    <row r="24" spans="1:7" ht="49.5" customHeight="1" x14ac:dyDescent="0.3">
      <c r="A24" s="173"/>
      <c r="B24" s="173"/>
      <c r="C24" s="173"/>
      <c r="D24" s="173"/>
      <c r="E24" s="62"/>
      <c r="F24" s="174"/>
      <c r="G24" s="55"/>
    </row>
  </sheetData>
  <mergeCells count="11">
    <mergeCell ref="A23:D23"/>
    <mergeCell ref="B6:E6"/>
    <mergeCell ref="B7:F7"/>
    <mergeCell ref="B8:F8"/>
    <mergeCell ref="B15:E15"/>
    <mergeCell ref="B20:D20"/>
    <mergeCell ref="A22:D22"/>
    <mergeCell ref="A4:F4"/>
    <mergeCell ref="A5:F5"/>
    <mergeCell ref="A1:F1"/>
    <mergeCell ref="A2:F2"/>
  </mergeCells>
  <pageMargins left="0.70866141732283472" right="0.31496062992125984" top="0.35433070866141736" bottom="0.55118110236220474" header="0.31496062992125984" footer="0.31496062992125984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СМП</vt:lpstr>
      <vt:lpstr>бюджет</vt:lpstr>
      <vt:lpstr>бюджет!Область_печати</vt:lpstr>
      <vt:lpstr>СМП!Область_печати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Бакланова Алена Игоревна</cp:lastModifiedBy>
  <cp:lastPrinted>2019-03-25T09:32:37Z</cp:lastPrinted>
  <dcterms:created xsi:type="dcterms:W3CDTF">2017-09-26T07:45:13Z</dcterms:created>
  <dcterms:modified xsi:type="dcterms:W3CDTF">2019-04-01T06:59:28Z</dcterms:modified>
</cp:coreProperties>
</file>