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68" windowWidth="14808" windowHeight="765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64" i="1" l="1"/>
  <c r="H39" i="1"/>
  <c r="H38" i="1"/>
  <c r="H19" i="1"/>
  <c r="H21" i="1"/>
  <c r="H22" i="1"/>
  <c r="H24" i="1"/>
  <c r="H25" i="1"/>
  <c r="H27" i="1"/>
  <c r="H30" i="1"/>
  <c r="H18" i="1"/>
  <c r="I18" i="1"/>
  <c r="I19" i="1"/>
  <c r="E20" i="1"/>
  <c r="F20" i="1"/>
  <c r="G20" i="1"/>
  <c r="I20" i="1" s="1"/>
  <c r="H20" i="1" l="1"/>
  <c r="G58" i="1"/>
  <c r="H58" i="1" s="1"/>
  <c r="G57" i="1"/>
  <c r="H57" i="1" s="1"/>
  <c r="I38" i="1"/>
  <c r="I25" i="1"/>
  <c r="G47" i="1"/>
  <c r="G48" i="1"/>
  <c r="G28" i="1"/>
  <c r="H28" i="1" s="1"/>
  <c r="F65" i="1"/>
  <c r="F62" i="1"/>
  <c r="F61" i="1"/>
  <c r="F58" i="1"/>
  <c r="F57" i="1"/>
  <c r="E59" i="1"/>
  <c r="E51" i="1"/>
  <c r="F51" i="1" s="1"/>
  <c r="E50" i="1"/>
  <c r="F50" i="1" s="1"/>
  <c r="F48" i="1"/>
  <c r="F47" i="1"/>
  <c r="E49" i="1"/>
  <c r="F41" i="1"/>
  <c r="F43" i="1" s="1"/>
  <c r="G41" i="1"/>
  <c r="G43" i="1" s="1"/>
  <c r="H41" i="1"/>
  <c r="H43" i="1" s="1"/>
  <c r="E41" i="1"/>
  <c r="E43" i="1" s="1"/>
  <c r="F40" i="1"/>
  <c r="G40" i="1"/>
  <c r="E40" i="1"/>
  <c r="F34" i="1"/>
  <c r="G34" i="1"/>
  <c r="E34" i="1"/>
  <c r="F33" i="1"/>
  <c r="G33" i="1"/>
  <c r="E33" i="1"/>
  <c r="F31" i="1"/>
  <c r="F32" i="1" s="1"/>
  <c r="G31" i="1"/>
  <c r="E31" i="1"/>
  <c r="E32" i="1" s="1"/>
  <c r="G29" i="1"/>
  <c r="F29" i="1"/>
  <c r="E29" i="1"/>
  <c r="G26" i="1"/>
  <c r="F26" i="1"/>
  <c r="E26" i="1"/>
  <c r="G23" i="1"/>
  <c r="F23" i="1"/>
  <c r="E23" i="1"/>
  <c r="I26" i="1" l="1"/>
  <c r="H26" i="1"/>
  <c r="I33" i="1"/>
  <c r="H33" i="1"/>
  <c r="I48" i="1"/>
  <c r="H48" i="1"/>
  <c r="H23" i="1"/>
  <c r="G32" i="1"/>
  <c r="H32" i="1" s="1"/>
  <c r="H31" i="1"/>
  <c r="G61" i="1"/>
  <c r="H61" i="1" s="1"/>
  <c r="H47" i="1"/>
  <c r="I29" i="1"/>
  <c r="H29" i="1"/>
  <c r="H34" i="1"/>
  <c r="I40" i="1"/>
  <c r="I43" i="1"/>
  <c r="I47" i="1"/>
  <c r="I57" i="1"/>
  <c r="G50" i="1"/>
  <c r="H50" i="1" s="1"/>
  <c r="I34" i="1"/>
  <c r="G62" i="1"/>
  <c r="G51" i="1"/>
  <c r="G63" i="1"/>
  <c r="I28" i="1"/>
  <c r="F54" i="1"/>
  <c r="I31" i="1"/>
  <c r="I32" i="1" s="1"/>
  <c r="G65" i="1"/>
  <c r="G49" i="1"/>
  <c r="H49" i="1" s="1"/>
  <c r="I41" i="1"/>
  <c r="I58" i="1"/>
  <c r="G59" i="1"/>
  <c r="F59" i="1"/>
  <c r="G55" i="1"/>
  <c r="H55" i="1" s="1"/>
  <c r="F55" i="1"/>
  <c r="E55" i="1"/>
  <c r="E54" i="1"/>
  <c r="F52" i="1"/>
  <c r="F49" i="1"/>
  <c r="E52" i="1"/>
  <c r="E35" i="1"/>
  <c r="G35" i="1"/>
  <c r="H35" i="1" s="1"/>
  <c r="F35" i="1"/>
  <c r="I50" i="1" l="1"/>
  <c r="I51" i="1"/>
  <c r="H51" i="1"/>
  <c r="H59" i="1"/>
  <c r="G66" i="1"/>
  <c r="H66" i="1" s="1"/>
  <c r="H65" i="1"/>
  <c r="I62" i="1"/>
  <c r="H62" i="1"/>
  <c r="G54" i="1"/>
  <c r="H54" i="1" s="1"/>
  <c r="G52" i="1"/>
  <c r="H52" i="1" s="1"/>
  <c r="I35" i="1"/>
  <c r="I55" i="1"/>
  <c r="F53" i="1"/>
  <c r="G53" i="1"/>
  <c r="H53" i="1" s="1"/>
  <c r="I49" i="1"/>
  <c r="I59" i="1"/>
  <c r="E53" i="1"/>
  <c r="F66" i="1"/>
  <c r="E66" i="1"/>
  <c r="H40" i="1"/>
  <c r="I52" i="1" l="1"/>
  <c r="I54" i="1"/>
  <c r="I53" i="1"/>
  <c r="I65" i="1"/>
  <c r="I66" i="1"/>
  <c r="E63" i="1" l="1"/>
  <c r="F63" i="1"/>
  <c r="H63" i="1" s="1"/>
  <c r="I61" i="1"/>
  <c r="I63" i="1" l="1"/>
</calcChain>
</file>

<file path=xl/sharedStrings.xml><?xml version="1.0" encoding="utf-8"?>
<sst xmlns="http://schemas.openxmlformats.org/spreadsheetml/2006/main" count="120" uniqueCount="59">
  <si>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</si>
  <si>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</si>
  <si>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</si>
  <si>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</si>
  <si>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</si>
  <si>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</si>
  <si>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</si>
  <si>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</si>
  <si>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</si>
  <si>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</si>
  <si>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</si>
  <si>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</si>
  <si>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</si>
  <si>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Х</t>
  </si>
  <si>
    <t>бюджет автономного округа</t>
  </si>
  <si>
    <t>местный бюджет</t>
  </si>
  <si>
    <t>в том числе:</t>
  </si>
  <si>
    <t xml:space="preserve"> </t>
  </si>
  <si>
    <t>Итого:</t>
  </si>
  <si>
    <t>Фактическое значение за отчетный период</t>
  </si>
  <si>
    <t>ВСЕГО ПО МУНИЦИПАЛЬНОЙ ПРОГРАММЕ,
в том числе</t>
  </si>
  <si>
    <t>Развитие жилищно-коммунального комплекса в городе Югорске на 2014-2020 годы</t>
  </si>
  <si>
    <t>Департамент жилищно-коммунального и строительного комплекса</t>
  </si>
  <si>
    <t>Подпрограмма 1: Создание условий для обеспечения качественными коммунальными услугами</t>
  </si>
  <si>
    <t>ДЖКиСК</t>
  </si>
  <si>
    <t>Подпрограмма 2: Обеспечение равных прав потребителей на получение энергетических ресурсов</t>
  </si>
  <si>
    <t>Задача 2: Создание условий для эффективной деятельности организаций коммунального комплекса</t>
  </si>
  <si>
    <t>Предоставление субсидии на возмещение недополученных доходов организациям, осуществляющим оказание населению жилищно-коммунальных услуг</t>
  </si>
  <si>
    <t>Подпрограмма 3: Содействие развитию жилищного строительства</t>
  </si>
  <si>
    <t>Проектирование и строительство систем инженерной инфраструктуры в целях обеспечения инженерной подготовки земельных участков для жилищного строительства</t>
  </si>
  <si>
    <t>Ответственный исполнитель ДЖКиСК</t>
  </si>
  <si>
    <t>Соисполнитель 1 Администрация города Югорска (Управление по бухгалтерскому учету и отчетности)</t>
  </si>
  <si>
    <t>Задача 1  Обеспечение надежности функционирования систем коммунальной инфраструктуры, повышение качества предоставляемых коммунальных услуг потребителям города Югорска</t>
  </si>
  <si>
    <t>Итого</t>
  </si>
  <si>
    <t>Всего</t>
  </si>
  <si>
    <t>1</t>
  </si>
  <si>
    <t>2</t>
  </si>
  <si>
    <t>Выполнение мероприятий по консалтинговому обследованию, разработкепрограмм, схем и нормативных документов в сфере ЖКК</t>
  </si>
  <si>
    <t>3</t>
  </si>
  <si>
    <t xml:space="preserve">Реконструкция, расширение, модернизация, строительство и капитальный ремонт объектов коммунального комплекса </t>
  </si>
  <si>
    <t>Обеспечение деятельности департамента жилищно-коммунального и строительного комплекса администрации города Югорска</t>
  </si>
  <si>
    <t>управление по бухгалтерскому учету и отчетности администрации города Югорска</t>
  </si>
  <si>
    <t>Итого по Подпрограмме 1</t>
  </si>
  <si>
    <t>4</t>
  </si>
  <si>
    <t>Итого по Подпрограмме 2</t>
  </si>
  <si>
    <t>Цель : Повышение надежности и качества предоставления жилищно-коммунальных услуг.</t>
  </si>
  <si>
    <t>Цель  : Создание условий для увеличения объемов жилищного строительства</t>
  </si>
  <si>
    <t>Задача 1: Строительство объектов инженерной инфраструктуры на участках, предназначенных для жилищного строительства</t>
  </si>
  <si>
    <t>5</t>
  </si>
  <si>
    <t>Итого по Подпрограмме 3</t>
  </si>
  <si>
    <t>Инвестиции в объекты муниципальной собственности</t>
  </si>
  <si>
    <t>Работы выполняются в соответствии с сетевым графиком. Основной объем работ будет выполняться в летнее время.</t>
  </si>
  <si>
    <t>Выполняется согласование плана мероприятий подготовки объектов ЖКХ к осенне-зимнему периоду 2016-2017 годов.</t>
  </si>
  <si>
    <t>Выплаты будут производиться после заключения договора на предоставление субсидии. На данный момент предприятия не заявлялись.</t>
  </si>
  <si>
    <t>Наименование                                           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</si>
  <si>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</si>
  <si>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Результаты реализации муниципальной программы</t>
  </si>
  <si>
    <t>(гр.7- гр.6)</t>
  </si>
  <si>
    <t>по состоянию на 01 апреля 2016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</si>
</sst>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185">
    <xf numFmtId="0" fontId="0" fillId="0" borderId="0" xfId="0"/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4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0" fillId="0" borderId="0" xfId="0" applyFill="1"/>
    <xf numFmtId="16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Fill="1"/>
    <xf numFmtId="0" fontId="8" fillId="0" borderId="7" xfId="0" applyFont="1" applyBorder="1" applyAlignment="1">
      <alignment horizontal="center"/>
    </xf>
    <xf numFmtId="165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shrinkToFit="1"/>
    </xf>
    <xf numFmtId="164" fontId="5" fillId="0" borderId="27" xfId="0" applyNumberFormat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165" fontId="4" fillId="0" borderId="26" xfId="0" applyNumberFormat="1" applyFont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26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0" xfId="0" applyFont="1" applyFill="1"/>
    <xf numFmtId="164" fontId="8" fillId="0" borderId="0" xfId="0" applyNumberFormat="1" applyFont="1"/>
    <xf numFmtId="165" fontId="4" fillId="0" borderId="18" xfId="0" applyNumberFormat="1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64" fontId="4" fillId="0" borderId="32" xfId="0" applyNumberFormat="1" applyFont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164" fontId="5" fillId="0" borderId="28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164" fontId="4" fillId="0" borderId="40" xfId="0" applyNumberFormat="1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64" fontId="5" fillId="0" borderId="42" xfId="0" applyNumberFormat="1" applyFont="1" applyBorder="1" applyAlignment="1">
      <alignment horizontal="center" vertical="center" wrapText="1"/>
    </xf>
    <xf numFmtId="164" fontId="4" fillId="0" borderId="43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4" fontId="11" fillId="0" borderId="40" xfId="0" applyNumberFormat="1" applyFont="1" applyBorder="1" applyAlignment="1">
      <alignment horizontal="center" vertical="center" wrapText="1"/>
    </xf>
    <xf numFmtId="164" fontId="4" fillId="0" borderId="46" xfId="0" applyNumberFormat="1" applyFont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164" fontId="5" fillId="0" borderId="46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34" xfId="0" applyNumberFormat="1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164" fontId="4" fillId="0" borderId="44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24" xfId="0" applyNumberFormat="1" applyFont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164" fontId="5" fillId="0" borderId="35" xfId="0" applyNumberFormat="1" applyFont="1" applyBorder="1" applyAlignment="1">
      <alignment horizontal="center" vertical="center" wrapText="1"/>
    </xf>
    <xf numFmtId="164" fontId="5" fillId="0" borderId="29" xfId="0" applyNumberFormat="1" applyFont="1" applyFill="1" applyBorder="1" applyAlignment="1">
      <alignment horizontal="center" vertical="center" wrapText="1"/>
    </xf>
    <xf numFmtId="164" fontId="5" fillId="0" borderId="56" xfId="0" applyNumberFormat="1" applyFont="1" applyFill="1" applyBorder="1" applyAlignment="1">
      <alignment horizontal="center" vertical="center" wrapText="1"/>
    </xf>
    <xf numFmtId="164" fontId="5" fillId="0" borderId="24" xfId="0" applyNumberFormat="1" applyFont="1" applyBorder="1" applyAlignment="1">
      <alignment horizontal="center" vertical="center" wrapText="1"/>
    </xf>
    <xf numFmtId="164" fontId="5" fillId="0" borderId="57" xfId="0" applyNumberFormat="1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165" fontId="5" fillId="0" borderId="18" xfId="0" applyNumberFormat="1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164" fontId="5" fillId="0" borderId="26" xfId="0" applyNumberFormat="1" applyFont="1" applyBorder="1" applyAlignment="1">
      <alignment horizontal="center" vertical="center" wrapText="1"/>
    </xf>
    <xf numFmtId="165" fontId="5" fillId="0" borderId="26" xfId="0" applyNumberFormat="1" applyFont="1" applyBorder="1" applyAlignment="1">
      <alignment horizontal="center" vertical="center" wrapText="1"/>
    </xf>
    <xf numFmtId="165" fontId="5" fillId="0" borderId="25" xfId="0" applyNumberFormat="1" applyFont="1" applyBorder="1" applyAlignment="1">
      <alignment horizontal="center" vertical="center" wrapText="1"/>
    </xf>
    <xf numFmtId="165" fontId="5" fillId="0" borderId="30" xfId="0" applyNumberFormat="1" applyFont="1" applyBorder="1" applyAlignment="1">
      <alignment horizontal="center" vertical="center" wrapText="1"/>
    </xf>
    <xf numFmtId="165" fontId="5" fillId="0" borderId="58" xfId="0" applyNumberFormat="1" applyFont="1" applyBorder="1" applyAlignment="1">
      <alignment horizontal="center" vertical="center" wrapText="1"/>
    </xf>
    <xf numFmtId="165" fontId="5" fillId="0" borderId="28" xfId="0" applyNumberFormat="1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60" xfId="0" applyFont="1" applyFill="1" applyBorder="1" applyAlignment="1">
      <alignment horizontal="center" vertical="center" wrapText="1"/>
    </xf>
    <xf numFmtId="164" fontId="4" fillId="0" borderId="60" xfId="0" applyNumberFormat="1" applyFont="1" applyFill="1" applyBorder="1" applyAlignment="1">
      <alignment horizontal="center" vertical="center" wrapText="1"/>
    </xf>
    <xf numFmtId="164" fontId="4" fillId="0" borderId="60" xfId="1" applyNumberFormat="1" applyFont="1" applyBorder="1" applyAlignment="1">
      <alignment horizontal="center" vertical="center" wrapText="1"/>
    </xf>
    <xf numFmtId="0" fontId="6" fillId="0" borderId="61" xfId="0" applyFont="1" applyFill="1" applyBorder="1" applyAlignment="1">
      <alignment horizontal="center" vertical="center" wrapText="1"/>
    </xf>
    <xf numFmtId="0" fontId="6" fillId="0" borderId="62" xfId="0" applyFont="1" applyFill="1" applyBorder="1" applyAlignment="1">
      <alignment horizontal="center" vertical="center" wrapText="1"/>
    </xf>
    <xf numFmtId="0" fontId="7" fillId="0" borderId="6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4" fontId="5" fillId="0" borderId="72" xfId="0" applyNumberFormat="1" applyFont="1" applyFill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164" fontId="5" fillId="0" borderId="30" xfId="0" applyNumberFormat="1" applyFont="1" applyBorder="1" applyAlignment="1">
      <alignment horizontal="center" vertical="center" wrapText="1"/>
    </xf>
    <xf numFmtId="164" fontId="5" fillId="0" borderId="58" xfId="0" applyNumberFormat="1" applyFont="1" applyBorder="1" applyAlignment="1">
      <alignment horizontal="center" vertical="center" wrapText="1"/>
    </xf>
    <xf numFmtId="164" fontId="5" fillId="0" borderId="60" xfId="1" applyNumberFormat="1" applyFont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165" fontId="4" fillId="0" borderId="14" xfId="0" applyNumberFormat="1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42" xfId="0" applyFont="1" applyFill="1" applyBorder="1" applyAlignment="1">
      <alignment vertical="center" wrapText="1"/>
    </xf>
    <xf numFmtId="0" fontId="4" fillId="0" borderId="63" xfId="0" applyFont="1" applyFill="1" applyBorder="1" applyAlignment="1">
      <alignment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0" xfId="0" applyFont="1" applyFill="1" applyBorder="1" applyAlignment="1">
      <alignment vertical="center" wrapText="1"/>
    </xf>
    <xf numFmtId="49" fontId="4" fillId="0" borderId="21" xfId="0" applyNumberFormat="1" applyFont="1" applyBorder="1" applyAlignment="1">
      <alignment horizontal="center" vertical="center" wrapText="1"/>
    </xf>
    <xf numFmtId="49" fontId="4" fillId="0" borderId="39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25" xfId="0" applyNumberFormat="1" applyFont="1" applyFill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tabSelected="1" zoomScale="74" zoomScaleNormal="74" workbookViewId="0">
      <selection activeCell="E93" sqref="E93"/>
    </sheetView>
  </sheetViews>
  <sheetFormatPr defaultRowHeight="14.4" x14ac:dyDescent="0.3"/>
  <cols>
    <col min="1" max="1" width="4.44140625" customWidth="1"/>
    <col min="2" max="2" width="24.33203125" customWidth="1"/>
    <col min="3" max="3" width="18.33203125" customWidth="1"/>
    <col min="4" max="4" width="14.33203125" style="6" customWidth="1"/>
    <col min="5" max="5" width="16.33203125" customWidth="1"/>
    <col min="6" max="6" width="11.33203125" customWidth="1"/>
    <col min="7" max="7" width="14.88671875" customWidth="1"/>
    <col min="8" max="8" width="12.109375" customWidth="1"/>
    <col min="9" max="9" width="14" customWidth="1"/>
    <col min="10" max="10" width="46.6640625" customWidth="1"/>
  </cols>
  <sheetData>
    <row r="1" spans="1:10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</row>
    <row r="2" spans="1:10" ht="15.6" x14ac:dyDescent="0.3">
      <c r="A2" s="146" t="s">
        <v>1</v>
      </c>
      <c r="B2" s="146"/>
      <c r="C2" s="146"/>
      <c r="D2" s="146"/>
      <c r="E2" s="146"/>
      <c r="F2" s="146"/>
      <c r="G2" s="146"/>
      <c r="H2" s="146"/>
      <c r="I2" s="146"/>
      <c r="J2" s="146"/>
    </row>
    <row r="3" spans="1:10" ht="15.6" x14ac:dyDescent="0.3">
      <c r="A3" s="4"/>
      <c r="B3" s="4"/>
      <c r="C3" s="4"/>
      <c r="D3" s="150" t="s">
        <v>58</v>
      </c>
      <c r="E3" s="150"/>
      <c r="F3" s="150"/>
      <c r="G3" s="150"/>
      <c r="H3" s="150"/>
      <c r="I3" s="150"/>
      <c r="J3" s="4"/>
    </row>
    <row r="4" spans="1:10" ht="15.6" x14ac:dyDescent="0.3">
      <c r="A4" s="10"/>
      <c r="B4" s="15"/>
      <c r="C4" s="15"/>
      <c r="D4" s="16"/>
      <c r="E4" s="15"/>
      <c r="F4" s="15"/>
      <c r="G4" s="15"/>
      <c r="H4" s="15"/>
      <c r="I4" s="15"/>
      <c r="J4" s="15"/>
    </row>
    <row r="5" spans="1:10" ht="27" customHeight="1" x14ac:dyDescent="0.3">
      <c r="A5" s="148" t="s">
        <v>21</v>
      </c>
      <c r="B5" s="148"/>
      <c r="C5" s="148"/>
      <c r="D5" s="148"/>
      <c r="E5" s="15"/>
      <c r="F5" s="15"/>
      <c r="G5" s="15"/>
      <c r="H5" s="15"/>
      <c r="I5" s="15"/>
      <c r="J5" s="15"/>
    </row>
    <row r="6" spans="1:10" x14ac:dyDescent="0.3">
      <c r="A6" s="147" t="s">
        <v>2</v>
      </c>
      <c r="B6" s="147"/>
      <c r="C6" s="147"/>
      <c r="D6" s="147"/>
      <c r="E6" s="15"/>
      <c r="F6" s="15"/>
      <c r="G6" s="15"/>
      <c r="H6" s="15"/>
      <c r="I6" s="15"/>
      <c r="J6" s="15"/>
    </row>
    <row r="7" spans="1:10" x14ac:dyDescent="0.3">
      <c r="A7" s="149" t="s">
        <v>22</v>
      </c>
      <c r="B7" s="149"/>
      <c r="C7" s="149"/>
      <c r="D7" s="149"/>
      <c r="E7" s="15"/>
      <c r="F7" s="15"/>
      <c r="G7" s="15"/>
      <c r="H7" s="15"/>
      <c r="I7" s="15"/>
      <c r="J7" s="15"/>
    </row>
    <row r="8" spans="1:10" x14ac:dyDescent="0.3">
      <c r="A8" s="147" t="s">
        <v>3</v>
      </c>
      <c r="B8" s="147"/>
      <c r="C8" s="147"/>
      <c r="D8" s="147"/>
      <c r="E8" s="15"/>
      <c r="F8" s="15"/>
      <c r="G8" s="15"/>
      <c r="H8" s="15"/>
      <c r="I8" s="15"/>
      <c r="J8" s="15"/>
    </row>
    <row r="9" spans="1:10" x14ac:dyDescent="0.3">
      <c r="A9" s="19"/>
      <c r="B9" s="19"/>
      <c r="C9" s="19"/>
      <c r="D9" s="19"/>
      <c r="E9" s="15"/>
      <c r="F9" s="15"/>
      <c r="G9" s="15"/>
      <c r="H9" s="15"/>
      <c r="I9" s="15"/>
      <c r="J9" s="15"/>
    </row>
    <row r="10" spans="1:10" ht="16.2" thickBot="1" x14ac:dyDescent="0.35">
      <c r="A10" s="1" t="s">
        <v>4</v>
      </c>
      <c r="B10" s="15"/>
      <c r="C10" s="15"/>
      <c r="D10" s="16"/>
      <c r="E10" s="15"/>
      <c r="F10" s="15"/>
      <c r="G10" s="17"/>
      <c r="H10" s="15"/>
      <c r="I10" s="15"/>
      <c r="J10" s="15"/>
    </row>
    <row r="11" spans="1:10" ht="27.75" customHeight="1" x14ac:dyDescent="0.3">
      <c r="A11" s="180" t="s">
        <v>5</v>
      </c>
      <c r="B11" s="169" t="s">
        <v>54</v>
      </c>
      <c r="C11" s="169" t="s">
        <v>55</v>
      </c>
      <c r="D11" s="183" t="s">
        <v>6</v>
      </c>
      <c r="E11" s="169" t="s">
        <v>7</v>
      </c>
      <c r="F11" s="163" t="s">
        <v>8</v>
      </c>
      <c r="G11" s="165" t="s">
        <v>19</v>
      </c>
      <c r="H11" s="168" t="s">
        <v>9</v>
      </c>
      <c r="I11" s="169"/>
      <c r="J11" s="170" t="s">
        <v>56</v>
      </c>
    </row>
    <row r="12" spans="1:10" ht="35.25" customHeight="1" x14ac:dyDescent="0.3">
      <c r="A12" s="181"/>
      <c r="B12" s="182"/>
      <c r="C12" s="182"/>
      <c r="D12" s="184"/>
      <c r="E12" s="182"/>
      <c r="F12" s="164"/>
      <c r="G12" s="166"/>
      <c r="H12" s="94" t="s">
        <v>10</v>
      </c>
      <c r="I12" s="95" t="s">
        <v>11</v>
      </c>
      <c r="J12" s="171"/>
    </row>
    <row r="13" spans="1:10" ht="37.200000000000003" customHeight="1" x14ac:dyDescent="0.3">
      <c r="A13" s="181"/>
      <c r="B13" s="182"/>
      <c r="C13" s="182"/>
      <c r="D13" s="184"/>
      <c r="E13" s="182"/>
      <c r="F13" s="164"/>
      <c r="G13" s="167"/>
      <c r="H13" s="94" t="s">
        <v>57</v>
      </c>
      <c r="I13" s="95" t="s">
        <v>12</v>
      </c>
      <c r="J13" s="171"/>
    </row>
    <row r="14" spans="1:10" x14ac:dyDescent="0.3">
      <c r="A14" s="9">
        <v>1</v>
      </c>
      <c r="B14" s="9">
        <v>2</v>
      </c>
      <c r="C14" s="9">
        <v>3</v>
      </c>
      <c r="D14" s="8">
        <v>4</v>
      </c>
      <c r="E14" s="9">
        <v>5</v>
      </c>
      <c r="F14" s="9">
        <v>6</v>
      </c>
      <c r="G14" s="5">
        <v>7</v>
      </c>
      <c r="H14" s="9">
        <v>8</v>
      </c>
      <c r="I14" s="9">
        <v>9</v>
      </c>
      <c r="J14" s="9">
        <v>10</v>
      </c>
    </row>
    <row r="15" spans="1:10" ht="17.399999999999999" customHeight="1" x14ac:dyDescent="0.3">
      <c r="A15" s="152" t="s">
        <v>45</v>
      </c>
      <c r="B15" s="152"/>
      <c r="C15" s="152"/>
      <c r="D15" s="152"/>
      <c r="E15" s="152"/>
      <c r="F15" s="152"/>
      <c r="G15" s="152"/>
      <c r="H15" s="152"/>
      <c r="I15" s="152"/>
      <c r="J15" s="152"/>
    </row>
    <row r="16" spans="1:10" ht="19.95" customHeight="1" x14ac:dyDescent="0.3">
      <c r="A16" s="152" t="s">
        <v>23</v>
      </c>
      <c r="B16" s="152"/>
      <c r="C16" s="152"/>
      <c r="D16" s="152"/>
      <c r="E16" s="152"/>
      <c r="F16" s="152"/>
      <c r="G16" s="152"/>
      <c r="H16" s="152"/>
      <c r="I16" s="152"/>
      <c r="J16" s="152"/>
    </row>
    <row r="17" spans="1:10" ht="22.95" customHeight="1" x14ac:dyDescent="0.3">
      <c r="A17" s="9">
        <v>1</v>
      </c>
      <c r="B17" s="151" t="s">
        <v>32</v>
      </c>
      <c r="C17" s="151"/>
      <c r="D17" s="152"/>
      <c r="E17" s="152"/>
      <c r="F17" s="152"/>
      <c r="G17" s="152"/>
      <c r="H17" s="152"/>
      <c r="I17" s="152"/>
      <c r="J17" s="151"/>
    </row>
    <row r="18" spans="1:10" ht="51" customHeight="1" x14ac:dyDescent="0.3">
      <c r="A18" s="154" t="s">
        <v>35</v>
      </c>
      <c r="B18" s="157" t="s">
        <v>39</v>
      </c>
      <c r="C18" s="110" t="s">
        <v>24</v>
      </c>
      <c r="D18" s="23" t="s">
        <v>14</v>
      </c>
      <c r="E18" s="24">
        <v>45473</v>
      </c>
      <c r="F18" s="24">
        <v>45473</v>
      </c>
      <c r="G18" s="24">
        <v>0</v>
      </c>
      <c r="H18" s="24">
        <f>G18-F18</f>
        <v>-45473</v>
      </c>
      <c r="I18" s="33">
        <f>G18/F18*100</f>
        <v>0</v>
      </c>
      <c r="J18" s="113" t="s">
        <v>52</v>
      </c>
    </row>
    <row r="19" spans="1:10" ht="40.950000000000003" customHeight="1" x14ac:dyDescent="0.3">
      <c r="A19" s="155"/>
      <c r="B19" s="158"/>
      <c r="C19" s="111"/>
      <c r="D19" s="36" t="s">
        <v>15</v>
      </c>
      <c r="E19" s="35">
        <v>2393.4</v>
      </c>
      <c r="F19" s="35">
        <v>2393.4</v>
      </c>
      <c r="G19" s="35">
        <v>0</v>
      </c>
      <c r="H19" s="24">
        <f t="shared" ref="H19:H35" si="0">G19-F19</f>
        <v>-2393.4</v>
      </c>
      <c r="I19" s="33">
        <f t="shared" ref="I19:I35" si="1">G19/F19*100</f>
        <v>0</v>
      </c>
      <c r="J19" s="114"/>
    </row>
    <row r="20" spans="1:10" ht="40.950000000000003" customHeight="1" x14ac:dyDescent="0.3">
      <c r="A20" s="156"/>
      <c r="B20" s="159"/>
      <c r="C20" s="112"/>
      <c r="D20" s="47" t="s">
        <v>34</v>
      </c>
      <c r="E20" s="48">
        <f>SUM(E18:E19)</f>
        <v>47866.400000000001</v>
      </c>
      <c r="F20" s="48">
        <f t="shared" ref="F20:G20" si="2">SUM(F18:F19)</f>
        <v>47866.400000000001</v>
      </c>
      <c r="G20" s="48">
        <f t="shared" si="2"/>
        <v>0</v>
      </c>
      <c r="H20" s="97">
        <f t="shared" si="0"/>
        <v>-47866.400000000001</v>
      </c>
      <c r="I20" s="77">
        <f t="shared" si="1"/>
        <v>0</v>
      </c>
      <c r="J20" s="115"/>
    </row>
    <row r="21" spans="1:10" ht="46.2" customHeight="1" x14ac:dyDescent="0.3">
      <c r="A21" s="154" t="s">
        <v>36</v>
      </c>
      <c r="B21" s="158" t="s">
        <v>37</v>
      </c>
      <c r="C21" s="110" t="s">
        <v>24</v>
      </c>
      <c r="D21" s="43" t="s">
        <v>14</v>
      </c>
      <c r="E21" s="24">
        <v>0</v>
      </c>
      <c r="F21" s="24">
        <v>0</v>
      </c>
      <c r="G21" s="24">
        <v>0</v>
      </c>
      <c r="H21" s="24">
        <f t="shared" si="0"/>
        <v>0</v>
      </c>
      <c r="I21" s="33">
        <v>0</v>
      </c>
      <c r="J21" s="172"/>
    </row>
    <row r="22" spans="1:10" ht="35.4" customHeight="1" x14ac:dyDescent="0.3">
      <c r="A22" s="155"/>
      <c r="B22" s="158"/>
      <c r="C22" s="111"/>
      <c r="D22" s="36" t="s">
        <v>15</v>
      </c>
      <c r="E22" s="35">
        <v>0</v>
      </c>
      <c r="F22" s="35">
        <v>0</v>
      </c>
      <c r="G22" s="35">
        <v>0</v>
      </c>
      <c r="H22" s="24">
        <f t="shared" si="0"/>
        <v>0</v>
      </c>
      <c r="I22" s="33">
        <v>0</v>
      </c>
      <c r="J22" s="173"/>
    </row>
    <row r="23" spans="1:10" ht="44.25" customHeight="1" x14ac:dyDescent="0.3">
      <c r="A23" s="155"/>
      <c r="B23" s="158"/>
      <c r="C23" s="112"/>
      <c r="D23" s="47" t="s">
        <v>34</v>
      </c>
      <c r="E23" s="48">
        <f>SUM(E21:E22)</f>
        <v>0</v>
      </c>
      <c r="F23" s="48">
        <f t="shared" ref="F23" si="3">SUM(F21:F22)</f>
        <v>0</v>
      </c>
      <c r="G23" s="48">
        <f t="shared" ref="G23" si="4">SUM(G21:G22)</f>
        <v>0</v>
      </c>
      <c r="H23" s="24">
        <f t="shared" si="0"/>
        <v>0</v>
      </c>
      <c r="I23" s="77">
        <v>0</v>
      </c>
      <c r="J23" s="174"/>
    </row>
    <row r="24" spans="1:10" ht="42.6" customHeight="1" x14ac:dyDescent="0.3">
      <c r="A24" s="134" t="s">
        <v>38</v>
      </c>
      <c r="B24" s="118" t="s">
        <v>40</v>
      </c>
      <c r="C24" s="121" t="s">
        <v>41</v>
      </c>
      <c r="D24" s="104" t="s">
        <v>14</v>
      </c>
      <c r="E24" s="51">
        <v>0</v>
      </c>
      <c r="F24" s="51">
        <v>0</v>
      </c>
      <c r="G24" s="46">
        <v>0</v>
      </c>
      <c r="H24" s="24">
        <f t="shared" si="0"/>
        <v>0</v>
      </c>
      <c r="I24" s="33">
        <v>0</v>
      </c>
      <c r="J24" s="107"/>
    </row>
    <row r="25" spans="1:10" ht="41.4" customHeight="1" x14ac:dyDescent="0.3">
      <c r="A25" s="135"/>
      <c r="B25" s="119"/>
      <c r="C25" s="122"/>
      <c r="D25" s="3" t="s">
        <v>15</v>
      </c>
      <c r="E25" s="25">
        <v>31960</v>
      </c>
      <c r="F25" s="25">
        <v>31960</v>
      </c>
      <c r="G25" s="25">
        <v>8850.0380000000005</v>
      </c>
      <c r="H25" s="25">
        <f t="shared" si="0"/>
        <v>-23109.962</v>
      </c>
      <c r="I25" s="18">
        <f t="shared" si="1"/>
        <v>27.690982478097624</v>
      </c>
      <c r="J25" s="108"/>
    </row>
    <row r="26" spans="1:10" ht="42" customHeight="1" x14ac:dyDescent="0.3">
      <c r="A26" s="135"/>
      <c r="B26" s="119"/>
      <c r="C26" s="123"/>
      <c r="D26" s="96" t="s">
        <v>34</v>
      </c>
      <c r="E26" s="63">
        <f>SUM(E24:E25)</f>
        <v>31960</v>
      </c>
      <c r="F26" s="63">
        <f t="shared" ref="F26" si="5">SUM(F24:F25)</f>
        <v>31960</v>
      </c>
      <c r="G26" s="63">
        <f t="shared" ref="G26" si="6">SUM(G24:G25)</f>
        <v>8850.0380000000005</v>
      </c>
      <c r="H26" s="63">
        <f t="shared" si="0"/>
        <v>-23109.962</v>
      </c>
      <c r="I26" s="106">
        <f t="shared" si="1"/>
        <v>27.690982478097624</v>
      </c>
      <c r="J26" s="109"/>
    </row>
    <row r="27" spans="1:10" ht="42.6" customHeight="1" x14ac:dyDescent="0.3">
      <c r="A27" s="135"/>
      <c r="B27" s="119"/>
      <c r="C27" s="121" t="s">
        <v>24</v>
      </c>
      <c r="D27" s="34" t="s">
        <v>14</v>
      </c>
      <c r="E27" s="51">
        <v>0</v>
      </c>
      <c r="F27" s="51">
        <v>0</v>
      </c>
      <c r="G27" s="46">
        <v>0</v>
      </c>
      <c r="H27" s="46">
        <f t="shared" si="0"/>
        <v>0</v>
      </c>
      <c r="I27" s="105">
        <v>0</v>
      </c>
      <c r="J27" s="107"/>
    </row>
    <row r="28" spans="1:10" ht="41.4" customHeight="1" x14ac:dyDescent="0.3">
      <c r="A28" s="135"/>
      <c r="B28" s="119"/>
      <c r="C28" s="122"/>
      <c r="D28" s="50" t="s">
        <v>15</v>
      </c>
      <c r="E28" s="52">
        <v>1200.5</v>
      </c>
      <c r="F28" s="35">
        <v>1200.5</v>
      </c>
      <c r="G28" s="35">
        <f>10+50+403.727</f>
        <v>463.72699999999998</v>
      </c>
      <c r="H28" s="24">
        <f t="shared" si="0"/>
        <v>-736.77300000000002</v>
      </c>
      <c r="I28" s="33">
        <f t="shared" si="1"/>
        <v>38.627821740941272</v>
      </c>
      <c r="J28" s="108"/>
    </row>
    <row r="29" spans="1:10" ht="37.5" customHeight="1" x14ac:dyDescent="0.3">
      <c r="A29" s="136"/>
      <c r="B29" s="120"/>
      <c r="C29" s="128"/>
      <c r="D29" s="47" t="s">
        <v>34</v>
      </c>
      <c r="E29" s="48">
        <f>SUM(E27:E28)</f>
        <v>1200.5</v>
      </c>
      <c r="F29" s="48">
        <f t="shared" ref="F29" si="7">SUM(F27:F28)</f>
        <v>1200.5</v>
      </c>
      <c r="G29" s="48">
        <f t="shared" ref="G29" si="8">SUM(G27:G28)</f>
        <v>463.72699999999998</v>
      </c>
      <c r="H29" s="97">
        <f t="shared" si="0"/>
        <v>-736.77300000000002</v>
      </c>
      <c r="I29" s="77">
        <f t="shared" si="1"/>
        <v>38.627821740941272</v>
      </c>
      <c r="J29" s="109"/>
    </row>
    <row r="30" spans="1:10" ht="44.4" customHeight="1" x14ac:dyDescent="0.3">
      <c r="A30" s="116"/>
      <c r="B30" s="116" t="s">
        <v>42</v>
      </c>
      <c r="C30" s="121" t="s">
        <v>41</v>
      </c>
      <c r="D30" s="34" t="s">
        <v>14</v>
      </c>
      <c r="E30" s="24">
        <v>0</v>
      </c>
      <c r="F30" s="24">
        <v>0</v>
      </c>
      <c r="G30" s="24">
        <v>0</v>
      </c>
      <c r="H30" s="24">
        <f t="shared" si="0"/>
        <v>0</v>
      </c>
      <c r="I30" s="33">
        <v>0</v>
      </c>
      <c r="J30" s="85" t="s">
        <v>13</v>
      </c>
    </row>
    <row r="31" spans="1:10" ht="41.25" customHeight="1" x14ac:dyDescent="0.3">
      <c r="A31" s="117"/>
      <c r="B31" s="117"/>
      <c r="C31" s="122"/>
      <c r="D31" s="50" t="s">
        <v>15</v>
      </c>
      <c r="E31" s="55">
        <f>E25</f>
        <v>31960</v>
      </c>
      <c r="F31" s="56">
        <f t="shared" ref="F31:G31" si="9">F25</f>
        <v>31960</v>
      </c>
      <c r="G31" s="56">
        <f t="shared" si="9"/>
        <v>8850.0380000000005</v>
      </c>
      <c r="H31" s="24">
        <f t="shared" si="0"/>
        <v>-23109.962</v>
      </c>
      <c r="I31" s="33">
        <f t="shared" si="1"/>
        <v>27.690982478097624</v>
      </c>
      <c r="J31" s="57" t="s">
        <v>13</v>
      </c>
    </row>
    <row r="32" spans="1:10" ht="36.75" customHeight="1" x14ac:dyDescent="0.3">
      <c r="A32" s="117"/>
      <c r="B32" s="117"/>
      <c r="C32" s="123"/>
      <c r="D32" s="53" t="s">
        <v>34</v>
      </c>
      <c r="E32" s="54">
        <f>E31</f>
        <v>31960</v>
      </c>
      <c r="F32" s="54">
        <f t="shared" ref="F32:I32" si="10">F31</f>
        <v>31960</v>
      </c>
      <c r="G32" s="54">
        <f t="shared" si="10"/>
        <v>8850.0380000000005</v>
      </c>
      <c r="H32" s="97">
        <f t="shared" si="0"/>
        <v>-23109.962</v>
      </c>
      <c r="I32" s="73">
        <f t="shared" si="10"/>
        <v>27.690982478097624</v>
      </c>
      <c r="J32" s="38" t="s">
        <v>13</v>
      </c>
    </row>
    <row r="33" spans="1:10" ht="49.2" customHeight="1" x14ac:dyDescent="0.3">
      <c r="A33" s="117"/>
      <c r="B33" s="117"/>
      <c r="C33" s="121" t="s">
        <v>24</v>
      </c>
      <c r="D33" s="44" t="s">
        <v>14</v>
      </c>
      <c r="E33" s="58">
        <f>E18</f>
        <v>45473</v>
      </c>
      <c r="F33" s="59">
        <f t="shared" ref="F33:G33" si="11">F18</f>
        <v>45473</v>
      </c>
      <c r="G33" s="59">
        <f t="shared" si="11"/>
        <v>0</v>
      </c>
      <c r="H33" s="24">
        <f t="shared" si="0"/>
        <v>-45473</v>
      </c>
      <c r="I33" s="33">
        <f t="shared" si="1"/>
        <v>0</v>
      </c>
      <c r="J33" s="78" t="s">
        <v>13</v>
      </c>
    </row>
    <row r="34" spans="1:10" ht="39" customHeight="1" x14ac:dyDescent="0.3">
      <c r="A34" s="117"/>
      <c r="B34" s="117"/>
      <c r="C34" s="122"/>
      <c r="D34" s="42" t="s">
        <v>15</v>
      </c>
      <c r="E34" s="60">
        <f>E19+E28</f>
        <v>3593.9</v>
      </c>
      <c r="F34" s="49">
        <f t="shared" ref="F34:G34" si="12">F19+F28</f>
        <v>3593.9</v>
      </c>
      <c r="G34" s="49">
        <f t="shared" si="12"/>
        <v>463.72699999999998</v>
      </c>
      <c r="H34" s="24">
        <f t="shared" si="0"/>
        <v>-3130.1730000000002</v>
      </c>
      <c r="I34" s="33">
        <f t="shared" si="1"/>
        <v>12.903169259022231</v>
      </c>
      <c r="J34" s="62" t="s">
        <v>13</v>
      </c>
    </row>
    <row r="35" spans="1:10" ht="33.6" customHeight="1" x14ac:dyDescent="0.3">
      <c r="A35" s="162"/>
      <c r="B35" s="162"/>
      <c r="C35" s="128"/>
      <c r="D35" s="61" t="s">
        <v>34</v>
      </c>
      <c r="E35" s="63">
        <f>E33+E34</f>
        <v>49066.9</v>
      </c>
      <c r="F35" s="63">
        <f t="shared" ref="F35:G35" si="13">F33+F34</f>
        <v>49066.9</v>
      </c>
      <c r="G35" s="63">
        <f t="shared" si="13"/>
        <v>463.72699999999998</v>
      </c>
      <c r="H35" s="63">
        <f t="shared" si="0"/>
        <v>-48603.173000000003</v>
      </c>
      <c r="I35" s="18">
        <f t="shared" si="1"/>
        <v>0.94509129372346723</v>
      </c>
      <c r="J35" s="62" t="s">
        <v>13</v>
      </c>
    </row>
    <row r="36" spans="1:10" ht="23.4" customHeight="1" x14ac:dyDescent="0.3">
      <c r="A36" s="144" t="s">
        <v>25</v>
      </c>
      <c r="B36" s="145"/>
      <c r="C36" s="145"/>
      <c r="D36" s="161"/>
      <c r="E36" s="161"/>
      <c r="F36" s="161"/>
      <c r="G36" s="161"/>
      <c r="H36" s="161"/>
      <c r="I36" s="161"/>
      <c r="J36" s="161"/>
    </row>
    <row r="37" spans="1:10" ht="24" customHeight="1" x14ac:dyDescent="0.3">
      <c r="A37" s="144" t="s">
        <v>26</v>
      </c>
      <c r="B37" s="144"/>
      <c r="C37" s="144"/>
      <c r="D37" s="144"/>
      <c r="E37" s="144"/>
      <c r="F37" s="144"/>
      <c r="G37" s="144"/>
      <c r="H37" s="144"/>
      <c r="I37" s="144"/>
      <c r="J37" s="144"/>
    </row>
    <row r="38" spans="1:10" ht="45" customHeight="1" x14ac:dyDescent="0.3">
      <c r="A38" s="134" t="s">
        <v>43</v>
      </c>
      <c r="B38" s="118" t="s">
        <v>27</v>
      </c>
      <c r="C38" s="118" t="s">
        <v>24</v>
      </c>
      <c r="D38" s="21" t="s">
        <v>14</v>
      </c>
      <c r="E38" s="26">
        <v>1300</v>
      </c>
      <c r="F38" s="26">
        <v>1300</v>
      </c>
      <c r="G38" s="26">
        <v>0</v>
      </c>
      <c r="H38" s="26">
        <f>G38-F38</f>
        <v>-1300</v>
      </c>
      <c r="I38" s="26">
        <f>G38/F38*100</f>
        <v>0</v>
      </c>
      <c r="J38" s="110" t="s">
        <v>53</v>
      </c>
    </row>
    <row r="39" spans="1:10" ht="42.6" customHeight="1" x14ac:dyDescent="0.3">
      <c r="A39" s="135"/>
      <c r="B39" s="119"/>
      <c r="C39" s="119"/>
      <c r="D39" s="40" t="s">
        <v>15</v>
      </c>
      <c r="E39" s="27">
        <v>0</v>
      </c>
      <c r="F39" s="27">
        <v>0</v>
      </c>
      <c r="G39" s="27">
        <v>0</v>
      </c>
      <c r="H39" s="26">
        <f>G39-F39</f>
        <v>0</v>
      </c>
      <c r="I39" s="26">
        <v>0</v>
      </c>
      <c r="J39" s="111"/>
    </row>
    <row r="40" spans="1:10" ht="30.6" customHeight="1" x14ac:dyDescent="0.3">
      <c r="A40" s="136"/>
      <c r="B40" s="120"/>
      <c r="C40" s="120"/>
      <c r="D40" s="64" t="s">
        <v>34</v>
      </c>
      <c r="E40" s="63">
        <f>SUM(E38:E39)</f>
        <v>1300</v>
      </c>
      <c r="F40" s="63">
        <f t="shared" ref="F40:H40" si="14">SUM(F38:F39)</f>
        <v>1300</v>
      </c>
      <c r="G40" s="63">
        <f t="shared" si="14"/>
        <v>0</v>
      </c>
      <c r="H40" s="63">
        <f t="shared" si="14"/>
        <v>-1300</v>
      </c>
      <c r="I40" s="79">
        <f t="shared" ref="I40:I43" si="15">G40/F40*100</f>
        <v>0</v>
      </c>
      <c r="J40" s="112"/>
    </row>
    <row r="41" spans="1:10" ht="44.4" customHeight="1" x14ac:dyDescent="0.3">
      <c r="A41" s="145"/>
      <c r="B41" s="144" t="s">
        <v>44</v>
      </c>
      <c r="C41" s="160"/>
      <c r="D41" s="3" t="s">
        <v>14</v>
      </c>
      <c r="E41" s="25">
        <f>E38</f>
        <v>1300</v>
      </c>
      <c r="F41" s="25">
        <f t="shared" ref="F41:H41" si="16">F38</f>
        <v>1300</v>
      </c>
      <c r="G41" s="25">
        <f t="shared" si="16"/>
        <v>0</v>
      </c>
      <c r="H41" s="25">
        <f t="shared" si="16"/>
        <v>-1300</v>
      </c>
      <c r="I41" s="26">
        <f t="shared" si="15"/>
        <v>0</v>
      </c>
      <c r="J41" s="14"/>
    </row>
    <row r="42" spans="1:10" ht="37.5" customHeight="1" x14ac:dyDescent="0.3">
      <c r="A42" s="145"/>
      <c r="B42" s="144"/>
      <c r="C42" s="160"/>
      <c r="D42" s="3" t="s">
        <v>15</v>
      </c>
      <c r="E42" s="25">
        <v>0</v>
      </c>
      <c r="F42" s="25">
        <v>0</v>
      </c>
      <c r="G42" s="25">
        <v>0</v>
      </c>
      <c r="H42" s="25">
        <v>0</v>
      </c>
      <c r="I42" s="26">
        <v>0</v>
      </c>
      <c r="J42" s="14"/>
    </row>
    <row r="43" spans="1:10" ht="40.5" customHeight="1" x14ac:dyDescent="0.3">
      <c r="A43" s="145"/>
      <c r="B43" s="144"/>
      <c r="C43" s="160"/>
      <c r="D43" s="64" t="s">
        <v>34</v>
      </c>
      <c r="E43" s="63">
        <f>E41+E42</f>
        <v>1300</v>
      </c>
      <c r="F43" s="63">
        <f t="shared" ref="F43:H43" si="17">F41+F42</f>
        <v>1300</v>
      </c>
      <c r="G43" s="63">
        <f t="shared" si="17"/>
        <v>0</v>
      </c>
      <c r="H43" s="63">
        <f t="shared" si="17"/>
        <v>-1300</v>
      </c>
      <c r="I43" s="79">
        <f t="shared" si="15"/>
        <v>0</v>
      </c>
      <c r="J43" s="13"/>
    </row>
    <row r="44" spans="1:10" ht="21" customHeight="1" x14ac:dyDescent="0.3">
      <c r="A44" s="143" t="s">
        <v>46</v>
      </c>
      <c r="B44" s="143"/>
      <c r="C44" s="143"/>
      <c r="D44" s="143"/>
      <c r="E44" s="143"/>
      <c r="F44" s="143"/>
      <c r="G44" s="143"/>
      <c r="H44" s="143"/>
      <c r="I44" s="143"/>
      <c r="J44" s="143"/>
    </row>
    <row r="45" spans="1:10" ht="17.399999999999999" customHeight="1" x14ac:dyDescent="0.3">
      <c r="A45" s="144" t="s">
        <v>28</v>
      </c>
      <c r="B45" s="145"/>
      <c r="C45" s="145"/>
      <c r="D45" s="145"/>
      <c r="E45" s="145"/>
      <c r="F45" s="145"/>
      <c r="G45" s="145"/>
      <c r="H45" s="145"/>
      <c r="I45" s="145"/>
      <c r="J45" s="145"/>
    </row>
    <row r="46" spans="1:10" ht="21.6" customHeight="1" x14ac:dyDescent="0.3">
      <c r="A46" s="144" t="s">
        <v>47</v>
      </c>
      <c r="B46" s="144"/>
      <c r="C46" s="144"/>
      <c r="D46" s="144"/>
      <c r="E46" s="144"/>
      <c r="F46" s="144"/>
      <c r="G46" s="144"/>
      <c r="H46" s="144"/>
      <c r="I46" s="144"/>
      <c r="J46" s="144"/>
    </row>
    <row r="47" spans="1:10" ht="55.5" customHeight="1" x14ac:dyDescent="0.3">
      <c r="A47" s="134" t="s">
        <v>48</v>
      </c>
      <c r="B47" s="118" t="s">
        <v>29</v>
      </c>
      <c r="C47" s="118" t="s">
        <v>24</v>
      </c>
      <c r="D47" s="21" t="s">
        <v>14</v>
      </c>
      <c r="E47" s="26">
        <v>30701.1</v>
      </c>
      <c r="F47" s="26">
        <f>E47</f>
        <v>30701.1</v>
      </c>
      <c r="G47" s="26">
        <f>8330.07</f>
        <v>8330.07</v>
      </c>
      <c r="H47" s="26">
        <f>G47-F47</f>
        <v>-22371.03</v>
      </c>
      <c r="I47" s="22">
        <f>G47/F47*100</f>
        <v>27.132806316386059</v>
      </c>
      <c r="J47" s="113" t="s">
        <v>51</v>
      </c>
    </row>
    <row r="48" spans="1:10" ht="43.95" customHeight="1" x14ac:dyDescent="0.3">
      <c r="A48" s="135"/>
      <c r="B48" s="119"/>
      <c r="C48" s="119"/>
      <c r="D48" s="3" t="s">
        <v>15</v>
      </c>
      <c r="E48" s="25">
        <v>7197.7</v>
      </c>
      <c r="F48" s="25">
        <f>E48</f>
        <v>7197.7</v>
      </c>
      <c r="G48" s="25">
        <f>2082.51+40</f>
        <v>2122.5100000000002</v>
      </c>
      <c r="H48" s="26">
        <f t="shared" ref="H48:H55" si="18">G48-F48</f>
        <v>-5075.1899999999996</v>
      </c>
      <c r="I48" s="22">
        <f>G48/F48*100</f>
        <v>29.488725565111078</v>
      </c>
      <c r="J48" s="114"/>
    </row>
    <row r="49" spans="1:10" ht="42" customHeight="1" x14ac:dyDescent="0.3">
      <c r="A49" s="136"/>
      <c r="B49" s="120"/>
      <c r="C49" s="120"/>
      <c r="D49" s="64" t="s">
        <v>34</v>
      </c>
      <c r="E49" s="63">
        <f>SUM(E47:E48)</f>
        <v>37898.799999999996</v>
      </c>
      <c r="F49" s="63">
        <f t="shared" ref="F49:G49" si="19">SUM(F47:F48)</f>
        <v>37898.799999999996</v>
      </c>
      <c r="G49" s="63">
        <f t="shared" si="19"/>
        <v>10452.58</v>
      </c>
      <c r="H49" s="79">
        <f t="shared" si="18"/>
        <v>-27446.219999999994</v>
      </c>
      <c r="I49" s="80">
        <f t="shared" ref="I49:I55" si="20">G49/F49*100</f>
        <v>27.580240007599187</v>
      </c>
      <c r="J49" s="115"/>
    </row>
    <row r="50" spans="1:10" ht="39.6" x14ac:dyDescent="0.3">
      <c r="A50" s="116"/>
      <c r="B50" s="116" t="s">
        <v>49</v>
      </c>
      <c r="C50" s="118" t="s">
        <v>24</v>
      </c>
      <c r="D50" s="3" t="s">
        <v>14</v>
      </c>
      <c r="E50" s="25">
        <f>E47</f>
        <v>30701.1</v>
      </c>
      <c r="F50" s="25">
        <f>E50</f>
        <v>30701.1</v>
      </c>
      <c r="G50" s="25">
        <f>G47</f>
        <v>8330.07</v>
      </c>
      <c r="H50" s="26">
        <f t="shared" si="18"/>
        <v>-22371.03</v>
      </c>
      <c r="I50" s="22">
        <f t="shared" si="20"/>
        <v>27.132806316386059</v>
      </c>
      <c r="J50" s="14"/>
    </row>
    <row r="51" spans="1:10" ht="32.4" customHeight="1" x14ac:dyDescent="0.3">
      <c r="A51" s="117"/>
      <c r="B51" s="117"/>
      <c r="C51" s="119"/>
      <c r="D51" s="3" t="s">
        <v>15</v>
      </c>
      <c r="E51" s="25">
        <f>E48</f>
        <v>7197.7</v>
      </c>
      <c r="F51" s="25">
        <f>E51</f>
        <v>7197.7</v>
      </c>
      <c r="G51" s="25">
        <f>G48</f>
        <v>2122.5100000000002</v>
      </c>
      <c r="H51" s="26">
        <f t="shared" si="18"/>
        <v>-5075.1899999999996</v>
      </c>
      <c r="I51" s="22">
        <f t="shared" si="20"/>
        <v>29.488725565111078</v>
      </c>
      <c r="J51" s="14" t="s">
        <v>13</v>
      </c>
    </row>
    <row r="52" spans="1:10" ht="28.2" customHeight="1" thickBot="1" x14ac:dyDescent="0.35">
      <c r="A52" s="117"/>
      <c r="B52" s="117"/>
      <c r="C52" s="119"/>
      <c r="D52" s="67" t="s">
        <v>34</v>
      </c>
      <c r="E52" s="68">
        <f>E50+E51</f>
        <v>37898.799999999996</v>
      </c>
      <c r="F52" s="68">
        <f t="shared" ref="F52:G52" si="21">F50+F51</f>
        <v>37898.799999999996</v>
      </c>
      <c r="G52" s="68">
        <f t="shared" si="21"/>
        <v>10452.58</v>
      </c>
      <c r="H52" s="99">
        <f t="shared" si="18"/>
        <v>-27446.219999999994</v>
      </c>
      <c r="I52" s="81">
        <f t="shared" si="20"/>
        <v>27.580240007599187</v>
      </c>
      <c r="J52" s="39"/>
    </row>
    <row r="53" spans="1:10" ht="34.200000000000003" customHeight="1" thickBot="1" x14ac:dyDescent="0.35">
      <c r="A53" s="137" t="s">
        <v>20</v>
      </c>
      <c r="B53" s="138"/>
      <c r="C53" s="138"/>
      <c r="D53" s="65" t="s">
        <v>33</v>
      </c>
      <c r="E53" s="37">
        <f>E54+E55</f>
        <v>120225.70000000001</v>
      </c>
      <c r="F53" s="70">
        <f>F54+F55</f>
        <v>120225.70000000001</v>
      </c>
      <c r="G53" s="70">
        <f>G54+G55</f>
        <v>19766.345000000001</v>
      </c>
      <c r="H53" s="101">
        <f t="shared" si="18"/>
        <v>-100459.35500000001</v>
      </c>
      <c r="I53" s="83">
        <f t="shared" si="20"/>
        <v>16.441031326912629</v>
      </c>
      <c r="J53" s="75" t="s">
        <v>13</v>
      </c>
    </row>
    <row r="54" spans="1:10" s="6" customFormat="1" ht="40.950000000000003" customHeight="1" thickBot="1" x14ac:dyDescent="0.35">
      <c r="A54" s="139"/>
      <c r="B54" s="140"/>
      <c r="C54" s="140"/>
      <c r="D54" s="66" t="s">
        <v>14</v>
      </c>
      <c r="E54" s="11">
        <f>E30+E33+E41+E50</f>
        <v>77474.100000000006</v>
      </c>
      <c r="F54" s="71">
        <f t="shared" ref="F54:G54" si="22">F30+F33+F41+F50</f>
        <v>77474.100000000006</v>
      </c>
      <c r="G54" s="74">
        <f t="shared" si="22"/>
        <v>8330.07</v>
      </c>
      <c r="H54" s="37">
        <f t="shared" si="18"/>
        <v>-69144.03</v>
      </c>
      <c r="I54" s="84">
        <f t="shared" si="20"/>
        <v>10.752070692011911</v>
      </c>
      <c r="J54" s="76" t="s">
        <v>13</v>
      </c>
    </row>
    <row r="55" spans="1:10" s="6" customFormat="1" ht="29.4" customHeight="1" thickBot="1" x14ac:dyDescent="0.35">
      <c r="A55" s="141"/>
      <c r="B55" s="142"/>
      <c r="C55" s="142"/>
      <c r="D55" s="69" t="s">
        <v>15</v>
      </c>
      <c r="E55" s="20">
        <f>E31+E34+E51</f>
        <v>42751.6</v>
      </c>
      <c r="F55" s="72">
        <f t="shared" ref="F55:G55" si="23">F31+F34+F51</f>
        <v>42751.6</v>
      </c>
      <c r="G55" s="98">
        <f t="shared" si="23"/>
        <v>11436.275000000001</v>
      </c>
      <c r="H55" s="100">
        <f t="shared" si="18"/>
        <v>-31315.324999999997</v>
      </c>
      <c r="I55" s="82">
        <f t="shared" si="20"/>
        <v>26.750519278810618</v>
      </c>
      <c r="J55" s="45" t="s">
        <v>13</v>
      </c>
    </row>
    <row r="56" spans="1:10" s="6" customFormat="1" x14ac:dyDescent="0.3">
      <c r="A56" s="153" t="s">
        <v>16</v>
      </c>
      <c r="B56" s="153"/>
      <c r="C56" s="153"/>
      <c r="D56" s="153"/>
      <c r="E56" s="153"/>
      <c r="F56" s="153"/>
      <c r="G56" s="153"/>
      <c r="H56" s="153"/>
      <c r="I56" s="153"/>
      <c r="J56" s="153"/>
    </row>
    <row r="57" spans="1:10" s="6" customFormat="1" ht="43.5" customHeight="1" x14ac:dyDescent="0.3">
      <c r="A57" s="121" t="s">
        <v>50</v>
      </c>
      <c r="B57" s="124"/>
      <c r="C57" s="125"/>
      <c r="D57" s="88" t="s">
        <v>14</v>
      </c>
      <c r="E57" s="89">
        <v>30701.1</v>
      </c>
      <c r="F57" s="89">
        <f>E57</f>
        <v>30701.1</v>
      </c>
      <c r="G57" s="89">
        <f>8330.07</f>
        <v>8330.07</v>
      </c>
      <c r="H57" s="90">
        <f>G57-F57</f>
        <v>-22371.03</v>
      </c>
      <c r="I57" s="89">
        <f>G57/F57*100</f>
        <v>27.132806316386059</v>
      </c>
      <c r="J57" s="91" t="s">
        <v>13</v>
      </c>
    </row>
    <row r="58" spans="1:10" s="6" customFormat="1" ht="28.2" customHeight="1" x14ac:dyDescent="0.3">
      <c r="A58" s="122"/>
      <c r="B58" s="126"/>
      <c r="C58" s="127"/>
      <c r="D58" s="41" t="s">
        <v>15</v>
      </c>
      <c r="E58" s="7">
        <v>7197.7</v>
      </c>
      <c r="F58" s="7">
        <f>E58</f>
        <v>7197.7</v>
      </c>
      <c r="G58" s="7">
        <f>2082.51+40</f>
        <v>2122.5100000000002</v>
      </c>
      <c r="H58" s="90">
        <f t="shared" ref="H58:H59" si="24">G58-F58</f>
        <v>-5075.1899999999996</v>
      </c>
      <c r="I58" s="7">
        <f>G58/F58*100</f>
        <v>29.488725565111078</v>
      </c>
      <c r="J58" s="92"/>
    </row>
    <row r="59" spans="1:10" s="31" customFormat="1" ht="28.2" customHeight="1" x14ac:dyDescent="0.3">
      <c r="A59" s="128"/>
      <c r="B59" s="129"/>
      <c r="C59" s="130"/>
      <c r="D59" s="28" t="s">
        <v>34</v>
      </c>
      <c r="E59" s="29">
        <f>E57+E58</f>
        <v>37898.799999999996</v>
      </c>
      <c r="F59" s="29">
        <f t="shared" ref="F59:I59" si="25">F57+F58</f>
        <v>37898.799999999996</v>
      </c>
      <c r="G59" s="29">
        <f t="shared" si="25"/>
        <v>10452.58</v>
      </c>
      <c r="H59" s="102">
        <f t="shared" si="24"/>
        <v>-27446.219999999994</v>
      </c>
      <c r="I59" s="29">
        <f t="shared" si="25"/>
        <v>56.621531881497134</v>
      </c>
      <c r="J59" s="93" t="s">
        <v>13</v>
      </c>
    </row>
    <row r="60" spans="1:10" s="6" customFormat="1" ht="13.2" customHeight="1" x14ac:dyDescent="0.3">
      <c r="A60" s="131" t="s">
        <v>16</v>
      </c>
      <c r="B60" s="132"/>
      <c r="C60" s="132"/>
      <c r="D60" s="132"/>
      <c r="E60" s="132"/>
      <c r="F60" s="132"/>
      <c r="G60" s="132"/>
      <c r="H60" s="132"/>
      <c r="I60" s="132"/>
      <c r="J60" s="133"/>
    </row>
    <row r="61" spans="1:10" s="6" customFormat="1" ht="41.25" customHeight="1" x14ac:dyDescent="0.3">
      <c r="A61" s="175" t="s">
        <v>30</v>
      </c>
      <c r="B61" s="126"/>
      <c r="C61" s="127"/>
      <c r="D61" s="34" t="s">
        <v>14</v>
      </c>
      <c r="E61" s="86">
        <v>77474.100000000006</v>
      </c>
      <c r="F61" s="86">
        <f>E61</f>
        <v>77474.100000000006</v>
      </c>
      <c r="G61" s="86">
        <f>G18+G21+G27+G38+G47</f>
        <v>8330.07</v>
      </c>
      <c r="H61" s="86">
        <f>G61-F61</f>
        <v>-69144.03</v>
      </c>
      <c r="I61" s="86">
        <f t="shared" ref="I61:I66" si="26">G61/F61*100</f>
        <v>10.752070692011911</v>
      </c>
      <c r="J61" s="87" t="s">
        <v>13</v>
      </c>
    </row>
    <row r="62" spans="1:10" s="6" customFormat="1" ht="37.5" customHeight="1" x14ac:dyDescent="0.3">
      <c r="A62" s="175"/>
      <c r="B62" s="126"/>
      <c r="C62" s="127"/>
      <c r="D62" s="8" t="s">
        <v>15</v>
      </c>
      <c r="E62" s="7">
        <v>10791.6</v>
      </c>
      <c r="F62" s="7">
        <f>E62</f>
        <v>10791.6</v>
      </c>
      <c r="G62" s="7">
        <f>G19+G22+G28+G39+G48</f>
        <v>2586.2370000000001</v>
      </c>
      <c r="H62" s="86">
        <f t="shared" ref="H62:H66" si="27">G62-F62</f>
        <v>-8205.3630000000012</v>
      </c>
      <c r="I62" s="7">
        <f>G62/F62*100</f>
        <v>23.965278549983321</v>
      </c>
      <c r="J62" s="12"/>
    </row>
    <row r="63" spans="1:10" s="31" customFormat="1" ht="35.25" customHeight="1" x14ac:dyDescent="0.3">
      <c r="A63" s="176"/>
      <c r="B63" s="129"/>
      <c r="C63" s="130"/>
      <c r="D63" s="28" t="s">
        <v>18</v>
      </c>
      <c r="E63" s="29">
        <f>E61+E62</f>
        <v>88265.700000000012</v>
      </c>
      <c r="F63" s="29">
        <f>F61+F62</f>
        <v>88265.700000000012</v>
      </c>
      <c r="G63" s="29">
        <f>G61+G62</f>
        <v>10916.307000000001</v>
      </c>
      <c r="H63" s="103">
        <f t="shared" si="27"/>
        <v>-77349.393000000011</v>
      </c>
      <c r="I63" s="29">
        <f t="shared" si="26"/>
        <v>12.367552741325339</v>
      </c>
      <c r="J63" s="30" t="s">
        <v>13</v>
      </c>
    </row>
    <row r="64" spans="1:10" s="6" customFormat="1" ht="43.2" customHeight="1" x14ac:dyDescent="0.3">
      <c r="A64" s="177" t="s">
        <v>31</v>
      </c>
      <c r="B64" s="178"/>
      <c r="C64" s="179"/>
      <c r="D64" s="8" t="s">
        <v>14</v>
      </c>
      <c r="E64" s="7">
        <v>0</v>
      </c>
      <c r="F64" s="7">
        <v>0</v>
      </c>
      <c r="G64" s="7">
        <v>0</v>
      </c>
      <c r="H64" s="86">
        <f t="shared" si="27"/>
        <v>0</v>
      </c>
      <c r="I64" s="7">
        <v>0</v>
      </c>
      <c r="J64" s="12" t="s">
        <v>13</v>
      </c>
    </row>
    <row r="65" spans="1:10" s="6" customFormat="1" ht="39" customHeight="1" x14ac:dyDescent="0.3">
      <c r="A65" s="175"/>
      <c r="B65" s="126"/>
      <c r="C65" s="127"/>
      <c r="D65" s="8" t="s">
        <v>15</v>
      </c>
      <c r="E65" s="7">
        <v>31960</v>
      </c>
      <c r="F65" s="7">
        <f>E65</f>
        <v>31960</v>
      </c>
      <c r="G65" s="7">
        <f>G31</f>
        <v>8850.0380000000005</v>
      </c>
      <c r="H65" s="86">
        <f t="shared" si="27"/>
        <v>-23109.962</v>
      </c>
      <c r="I65" s="7">
        <f t="shared" si="26"/>
        <v>27.690982478097624</v>
      </c>
      <c r="J65" s="12" t="s">
        <v>13</v>
      </c>
    </row>
    <row r="66" spans="1:10" s="31" customFormat="1" ht="31.5" customHeight="1" x14ac:dyDescent="0.3">
      <c r="A66" s="176"/>
      <c r="B66" s="129"/>
      <c r="C66" s="130"/>
      <c r="D66" s="28" t="s">
        <v>18</v>
      </c>
      <c r="E66" s="29">
        <f>E65</f>
        <v>31960</v>
      </c>
      <c r="F66" s="29">
        <f t="shared" ref="F66:G66" si="28">F65</f>
        <v>31960</v>
      </c>
      <c r="G66" s="29">
        <f t="shared" si="28"/>
        <v>8850.0380000000005</v>
      </c>
      <c r="H66" s="103">
        <f t="shared" si="27"/>
        <v>-23109.962</v>
      </c>
      <c r="I66" s="29">
        <f t="shared" si="26"/>
        <v>27.690982478097624</v>
      </c>
      <c r="J66" s="30" t="s">
        <v>13</v>
      </c>
    </row>
    <row r="67" spans="1:10" ht="15.6" x14ac:dyDescent="0.3">
      <c r="A67" s="2" t="s">
        <v>17</v>
      </c>
      <c r="B67" s="15"/>
      <c r="C67" s="15"/>
      <c r="D67" s="16"/>
      <c r="E67" s="32"/>
      <c r="F67" s="15"/>
      <c r="G67" s="15"/>
      <c r="H67" s="15"/>
      <c r="I67" s="15"/>
      <c r="J67" s="15"/>
    </row>
    <row r="68" spans="1:10" ht="15.6" x14ac:dyDescent="0.3">
      <c r="A68" s="2"/>
      <c r="B68" s="15"/>
      <c r="C68" s="15"/>
      <c r="D68" s="16"/>
      <c r="E68" s="32"/>
      <c r="F68" s="15"/>
      <c r="G68" s="15"/>
      <c r="H68" s="15"/>
      <c r="I68" s="15"/>
      <c r="J68" s="15"/>
    </row>
    <row r="69" spans="1:10" x14ac:dyDescent="0.3">
      <c r="A69" s="15"/>
      <c r="B69" s="15"/>
      <c r="C69" s="15"/>
      <c r="D69" s="16"/>
      <c r="E69" s="15"/>
      <c r="F69" s="15"/>
      <c r="G69" s="15"/>
      <c r="H69" s="15"/>
      <c r="I69" s="15"/>
      <c r="J69" s="15"/>
    </row>
    <row r="70" spans="1:10" x14ac:dyDescent="0.3">
      <c r="A70" s="15"/>
      <c r="B70" s="15"/>
      <c r="C70" s="15"/>
      <c r="D70" s="16"/>
      <c r="E70" s="15"/>
      <c r="F70" s="15"/>
      <c r="G70" s="15"/>
      <c r="H70" s="15"/>
      <c r="I70" s="15"/>
      <c r="J70" s="15"/>
    </row>
    <row r="71" spans="1:10" x14ac:dyDescent="0.3">
      <c r="A71" s="15"/>
      <c r="B71" s="15"/>
      <c r="C71" s="15"/>
      <c r="D71" s="16"/>
      <c r="E71" s="15"/>
      <c r="F71" s="15"/>
      <c r="G71" s="15"/>
      <c r="H71" s="15"/>
      <c r="I71" s="15"/>
      <c r="J71" s="15"/>
    </row>
  </sheetData>
  <mergeCells count="62">
    <mergeCell ref="A11:A13"/>
    <mergeCell ref="B11:B13"/>
    <mergeCell ref="C11:C13"/>
    <mergeCell ref="D11:D13"/>
    <mergeCell ref="E11:E13"/>
    <mergeCell ref="F11:F13"/>
    <mergeCell ref="G11:G13"/>
    <mergeCell ref="H11:I11"/>
    <mergeCell ref="J11:J13"/>
    <mergeCell ref="B30:B35"/>
    <mergeCell ref="J21:J23"/>
    <mergeCell ref="C24:C26"/>
    <mergeCell ref="B24:B29"/>
    <mergeCell ref="A24:A29"/>
    <mergeCell ref="C27:C29"/>
    <mergeCell ref="A21:A23"/>
    <mergeCell ref="B21:B23"/>
    <mergeCell ref="C21:C23"/>
    <mergeCell ref="A61:C63"/>
    <mergeCell ref="A64:C66"/>
    <mergeCell ref="B17:J17"/>
    <mergeCell ref="A56:J56"/>
    <mergeCell ref="A18:A20"/>
    <mergeCell ref="A15:J15"/>
    <mergeCell ref="A16:J16"/>
    <mergeCell ref="B18:B20"/>
    <mergeCell ref="C18:C20"/>
    <mergeCell ref="J18:J20"/>
    <mergeCell ref="A41:A43"/>
    <mergeCell ref="B41:B43"/>
    <mergeCell ref="C41:C43"/>
    <mergeCell ref="A36:J36"/>
    <mergeCell ref="A37:J37"/>
    <mergeCell ref="C33:C35"/>
    <mergeCell ref="A30:A35"/>
    <mergeCell ref="A1:J1"/>
    <mergeCell ref="A2:J2"/>
    <mergeCell ref="A6:D6"/>
    <mergeCell ref="A8:D8"/>
    <mergeCell ref="A5:D5"/>
    <mergeCell ref="A7:D7"/>
    <mergeCell ref="D3:I3"/>
    <mergeCell ref="A57:C59"/>
    <mergeCell ref="A60:J60"/>
    <mergeCell ref="A38:A40"/>
    <mergeCell ref="A47:A49"/>
    <mergeCell ref="A53:C55"/>
    <mergeCell ref="A44:J44"/>
    <mergeCell ref="A50:A52"/>
    <mergeCell ref="C50:C52"/>
    <mergeCell ref="A45:J45"/>
    <mergeCell ref="A46:J46"/>
    <mergeCell ref="J24:J26"/>
    <mergeCell ref="J27:J29"/>
    <mergeCell ref="J38:J40"/>
    <mergeCell ref="J47:J49"/>
    <mergeCell ref="B50:B52"/>
    <mergeCell ref="B38:B40"/>
    <mergeCell ref="C38:C40"/>
    <mergeCell ref="B47:B49"/>
    <mergeCell ref="C47:C49"/>
    <mergeCell ref="C30:C32"/>
  </mergeCells>
  <pageMargins left="0.19685039370078741" right="0" top="0.35433070866141736" bottom="0.15748031496062992" header="0.15748031496062992" footer="0.15748031496062992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2016-04-19T09:45:49Z</dcterms:modified>
</cp:coreProperties>
</file>