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8" windowWidth="14808" windowHeight="783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50" i="1" l="1"/>
  <c r="H36" i="1"/>
  <c r="H34" i="1"/>
  <c r="H29" i="1"/>
  <c r="H27" i="1"/>
  <c r="H19" i="1"/>
  <c r="H20" i="1"/>
  <c r="H17" i="1"/>
  <c r="F45" i="1" l="1"/>
  <c r="E45" i="1"/>
  <c r="G44" i="1" l="1"/>
  <c r="H44" i="1" s="1"/>
  <c r="I20" i="1"/>
  <c r="I17" i="1"/>
  <c r="G18" i="1"/>
  <c r="H18" i="1" s="1"/>
  <c r="G37" i="1"/>
  <c r="F35" i="1"/>
  <c r="G35" i="1"/>
  <c r="H35" i="1" s="1"/>
  <c r="I34" i="1"/>
  <c r="I35" i="1" s="1"/>
  <c r="E35" i="1"/>
  <c r="G30" i="1"/>
  <c r="I27" i="1"/>
  <c r="F28" i="1"/>
  <c r="G28" i="1"/>
  <c r="H28" i="1" s="1"/>
  <c r="E28" i="1"/>
  <c r="E23" i="1"/>
  <c r="F23" i="1"/>
  <c r="F21" i="1"/>
  <c r="E21" i="1"/>
  <c r="G43" i="1"/>
  <c r="G51" i="1"/>
  <c r="F47" i="1"/>
  <c r="E47" i="1"/>
  <c r="F30" i="1"/>
  <c r="F37" i="1"/>
  <c r="G22" i="1"/>
  <c r="F22" i="1"/>
  <c r="F40" i="1" s="1"/>
  <c r="E22" i="1"/>
  <c r="E37" i="1"/>
  <c r="E38" i="1" s="1"/>
  <c r="E30" i="1"/>
  <c r="E31" i="1" s="1"/>
  <c r="F51" i="1"/>
  <c r="F52" i="1" s="1"/>
  <c r="E51" i="1"/>
  <c r="E52" i="1" s="1"/>
  <c r="G45" i="1" l="1"/>
  <c r="H43" i="1"/>
  <c r="G31" i="1"/>
  <c r="H30" i="1"/>
  <c r="H22" i="1"/>
  <c r="G38" i="1"/>
  <c r="H37" i="1"/>
  <c r="H51" i="1"/>
  <c r="G52" i="1"/>
  <c r="H52" i="1" s="1"/>
  <c r="E49" i="1"/>
  <c r="F49" i="1"/>
  <c r="I43" i="1"/>
  <c r="I44" i="1"/>
  <c r="I22" i="1"/>
  <c r="I18" i="1"/>
  <c r="F41" i="1"/>
  <c r="F39" i="1" s="1"/>
  <c r="F24" i="1"/>
  <c r="E24" i="1"/>
  <c r="G40" i="1"/>
  <c r="H40" i="1" s="1"/>
  <c r="I28" i="1"/>
  <c r="E40" i="1"/>
  <c r="I30" i="1"/>
  <c r="I51" i="1"/>
  <c r="I37" i="1"/>
  <c r="E48" i="1"/>
  <c r="E41" i="1"/>
  <c r="F31" i="1"/>
  <c r="F48" i="1"/>
  <c r="G21" i="1"/>
  <c r="H21" i="1" s="1"/>
  <c r="G23" i="1"/>
  <c r="H23" i="1" s="1"/>
  <c r="F38" i="1"/>
  <c r="H31" i="1" l="1"/>
  <c r="H38" i="1"/>
  <c r="I45" i="1"/>
  <c r="H45" i="1"/>
  <c r="E39" i="1"/>
  <c r="I38" i="1"/>
  <c r="I39" i="1" s="1"/>
  <c r="I40" i="1" s="1"/>
  <c r="I41" i="1" s="1"/>
  <c r="G47" i="1"/>
  <c r="H47" i="1" s="1"/>
  <c r="I52" i="1"/>
  <c r="I31" i="1"/>
  <c r="I23" i="1"/>
  <c r="G41" i="1"/>
  <c r="G24" i="1"/>
  <c r="I21" i="1"/>
  <c r="I24" i="1" l="1"/>
  <c r="H24" i="1"/>
  <c r="G39" i="1"/>
  <c r="H39" i="1" s="1"/>
  <c r="H41" i="1"/>
  <c r="I47" i="1"/>
  <c r="G48" i="1"/>
  <c r="G49" i="1" l="1"/>
  <c r="H48" i="1"/>
  <c r="I48" i="1"/>
  <c r="I49" i="1" l="1"/>
  <c r="H49" i="1"/>
</calcChain>
</file>

<file path=xl/sharedStrings.xml><?xml version="1.0" encoding="utf-8"?>
<sst xmlns="http://schemas.openxmlformats.org/spreadsheetml/2006/main" count="95" uniqueCount="53">
  <si>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</si>
  <si>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</si>
  <si>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</si>
  <si>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</si>
  <si>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</si>
  <si>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</si>
  <si>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</si>
  <si>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</si>
  <si>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</si>
  <si>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</si>
  <si>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</si>
  <si>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</si>
  <si>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</si>
  <si>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</si>
  <si>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</si>
  <si>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</si>
  <si>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</si>
  <si>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</si>
  <si>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</si>
  <si>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по</t>
  </si>
  <si>
    <t>состоянию на</t>
  </si>
  <si>
    <t>Фактическое значение за отчетный период</t>
  </si>
  <si>
    <t>Департамент жилищно-коммунального и строительного комплекса</t>
  </si>
  <si>
    <t>ДЖКиСК</t>
  </si>
  <si>
    <t>Итого по задаче 2, в том числе:</t>
  </si>
  <si>
    <t>Итого по задаче 3, в том числе:</t>
  </si>
  <si>
    <t>Ответственный исполнитель ДЖКиСК</t>
  </si>
  <si>
    <t>Развитие сети автомобильных дорог и транспорта в городе Югорске на 2014-2020 годы</t>
  </si>
  <si>
    <t>Цель : Создание условий для устойчивого развития сети автомобильных дорог местного значения и транспорта, обеспечивающее повышение доступности и безопасности транспортных услуг</t>
  </si>
  <si>
    <r>
      <t>Задача 1 . Строительство, реконструкция и капитальный ремонт автомобильных дорог общего пользования местного значения.</t>
    </r>
    <r>
      <rPr>
        <sz val="10"/>
        <color theme="1"/>
        <rFont val="Times New Roman"/>
        <family val="1"/>
        <charset val="204"/>
      </rPr>
      <t xml:space="preserve"> </t>
    </r>
  </si>
  <si>
    <t>1</t>
  </si>
  <si>
    <t>ДМСиГ</t>
  </si>
  <si>
    <t>Задача 2. Обеспечение функционирования сети автомобильных дорог общего пользования местного значения.</t>
  </si>
  <si>
    <t>2</t>
  </si>
  <si>
    <t>Текущее содержание и ремонт городских дорог</t>
  </si>
  <si>
    <t>Задача 3. Обеспечение доступности и повышение качества транспортных услуг автомобильным транспортом.</t>
  </si>
  <si>
    <t>3</t>
  </si>
  <si>
    <t>Соисполнитель 1 ДМСиГ</t>
  </si>
  <si>
    <t>Выполнение работ по строительству(реконструкции), капитальному ремонту автомобильных дорог общего пользования местного значения</t>
  </si>
  <si>
    <t>01 апреля</t>
  </si>
  <si>
    <t>ИТОГО</t>
  </si>
  <si>
    <t>Выплата производится в соответствии с ежеквартальной плановой разбивкой</t>
  </si>
  <si>
    <t>Оплата производится по факту выполненных работ</t>
  </si>
  <si>
    <t>2016 г.</t>
  </si>
  <si>
    <t>Инвестиции в объекты муниципальной собственности</t>
  </si>
  <si>
    <t xml:space="preserve">ВСЕГО ПО МУНИЦИПАЛЬНОЙ ПРОГРАММЕ,
</t>
  </si>
  <si>
    <t>Всего</t>
  </si>
  <si>
    <t xml:space="preserve">Предоставление субсидии организациям автомобильного транспорта на возмещение убытков от пассажирских перевозок  на территории города 
Югорска по регулируемым тарифам </t>
  </si>
  <si>
    <t>Работы будут выполняться в летнее время. Оплачена кредиторская задолженность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</si>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</sst>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9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5" fillId="0" borderId="14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Fill="1"/>
    <xf numFmtId="0" fontId="3" fillId="0" borderId="0" xfId="0" applyFont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4" fillId="0" borderId="25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justify" vertical="center" wrapText="1"/>
    </xf>
    <xf numFmtId="164" fontId="5" fillId="0" borderId="44" xfId="0" applyNumberFormat="1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9" fillId="0" borderId="0" xfId="0" applyFont="1" applyFill="1"/>
    <xf numFmtId="0" fontId="5" fillId="0" borderId="42" xfId="0" applyFont="1" applyFill="1" applyBorder="1" applyAlignment="1">
      <alignment horizontal="center" vertical="center" wrapText="1"/>
    </xf>
    <xf numFmtId="164" fontId="5" fillId="0" borderId="42" xfId="0" applyNumberFormat="1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4" fontId="11" fillId="0" borderId="51" xfId="0" applyNumberFormat="1" applyFont="1" applyBorder="1" applyAlignment="1">
      <alignment horizontal="center" vertical="center" wrapText="1"/>
    </xf>
    <xf numFmtId="0" fontId="10" fillId="0" borderId="52" xfId="0" applyFont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164" fontId="5" fillId="0" borderId="58" xfId="0" applyNumberFormat="1" applyFont="1" applyBorder="1" applyAlignment="1">
      <alignment horizontal="center" vertical="center" wrapText="1"/>
    </xf>
    <xf numFmtId="164" fontId="5" fillId="0" borderId="53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59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justify" vertical="center" wrapText="1"/>
    </xf>
    <xf numFmtId="0" fontId="4" fillId="0" borderId="2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164" fontId="14" fillId="0" borderId="68" xfId="0" applyNumberFormat="1" applyFont="1" applyBorder="1" applyAlignment="1">
      <alignment horizontal="center" vertical="center" wrapText="1"/>
    </xf>
    <xf numFmtId="0" fontId="15" fillId="0" borderId="73" xfId="0" applyFont="1" applyBorder="1" applyAlignment="1">
      <alignment vertical="center" wrapText="1"/>
    </xf>
    <xf numFmtId="0" fontId="9" fillId="0" borderId="0" xfId="0" applyFont="1"/>
    <xf numFmtId="0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164" fontId="5" fillId="0" borderId="47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 wrapText="1"/>
    </xf>
    <xf numFmtId="164" fontId="5" fillId="0" borderId="80" xfId="0" applyNumberFormat="1" applyFont="1" applyBorder="1" applyAlignment="1">
      <alignment horizontal="center" vertical="center" wrapText="1"/>
    </xf>
    <xf numFmtId="164" fontId="5" fillId="0" borderId="81" xfId="0" applyNumberFormat="1" applyFont="1" applyFill="1" applyBorder="1" applyAlignment="1">
      <alignment horizontal="center" vertical="center" wrapText="1"/>
    </xf>
    <xf numFmtId="0" fontId="5" fillId="0" borderId="8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85" xfId="0" applyNumberFormat="1" applyFont="1" applyFill="1" applyBorder="1" applyAlignment="1">
      <alignment horizontal="center" vertical="center" wrapText="1"/>
    </xf>
    <xf numFmtId="164" fontId="5" fillId="0" borderId="86" xfId="0" applyNumberFormat="1" applyFont="1" applyBorder="1" applyAlignment="1">
      <alignment horizontal="center" vertical="center" wrapText="1"/>
    </xf>
    <xf numFmtId="164" fontId="5" fillId="0" borderId="62" xfId="0" applyNumberFormat="1" applyFont="1" applyBorder="1" applyAlignment="1">
      <alignment horizontal="center" vertical="center" wrapText="1"/>
    </xf>
    <xf numFmtId="164" fontId="5" fillId="0" borderId="87" xfId="0" applyNumberFormat="1" applyFont="1" applyBorder="1" applyAlignment="1">
      <alignment horizontal="center" vertical="center" wrapText="1"/>
    </xf>
    <xf numFmtId="164" fontId="5" fillId="0" borderId="88" xfId="0" applyNumberFormat="1" applyFont="1" applyBorder="1" applyAlignment="1">
      <alignment horizontal="center" vertical="center" wrapText="1"/>
    </xf>
    <xf numFmtId="164" fontId="5" fillId="0" borderId="89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4" fillId="0" borderId="42" xfId="1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49" fontId="4" fillId="0" borderId="4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4" fillId="0" borderId="47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7" xfId="0" applyFont="1" applyFill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83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4" fillId="0" borderId="70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zoomScale="80" zoomScaleNormal="80" workbookViewId="0">
      <selection activeCell="G72" sqref="G72"/>
    </sheetView>
  </sheetViews>
  <sheetFormatPr defaultRowHeight="14.4" x14ac:dyDescent="0.3"/>
  <cols>
    <col min="1" max="1" width="5.6640625" customWidth="1"/>
    <col min="2" max="2" width="32.88671875" customWidth="1"/>
    <col min="3" max="3" width="18.33203125" customWidth="1"/>
    <col min="4" max="4" width="14.33203125" style="9" customWidth="1"/>
    <col min="5" max="5" width="15.6640625" customWidth="1"/>
    <col min="6" max="6" width="13.44140625" customWidth="1"/>
    <col min="7" max="7" width="15.44140625" customWidth="1"/>
    <col min="8" max="8" width="14" customWidth="1"/>
    <col min="9" max="9" width="15.33203125" customWidth="1"/>
    <col min="10" max="10" width="20.6640625" customWidth="1"/>
  </cols>
  <sheetData>
    <row r="1" spans="1:10" ht="15.6" x14ac:dyDescent="0.3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5.6" x14ac:dyDescent="0.3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5.6" x14ac:dyDescent="0.3">
      <c r="A3" s="4"/>
      <c r="B3" s="4"/>
      <c r="C3" s="4"/>
      <c r="D3" s="8" t="s">
        <v>19</v>
      </c>
      <c r="E3" s="11" t="s">
        <v>20</v>
      </c>
      <c r="F3" s="5" t="s">
        <v>39</v>
      </c>
      <c r="G3" s="6" t="s">
        <v>43</v>
      </c>
      <c r="H3" s="4"/>
      <c r="I3" s="4"/>
      <c r="J3" s="4"/>
    </row>
    <row r="4" spans="1:10" ht="15.6" x14ac:dyDescent="0.3">
      <c r="A4" s="11"/>
      <c r="B4" s="13"/>
      <c r="C4" s="13"/>
      <c r="D4" s="14"/>
      <c r="E4" s="13"/>
      <c r="F4" s="13"/>
      <c r="G4" s="13"/>
      <c r="H4" s="13"/>
      <c r="I4" s="13"/>
      <c r="J4" s="13"/>
    </row>
    <row r="5" spans="1:10" ht="27.75" customHeight="1" x14ac:dyDescent="0.3">
      <c r="A5" s="121" t="s">
        <v>27</v>
      </c>
      <c r="B5" s="121"/>
      <c r="C5" s="121"/>
      <c r="D5" s="121"/>
      <c r="E5" s="13"/>
      <c r="F5" s="13"/>
      <c r="G5" s="13"/>
      <c r="H5" s="13"/>
      <c r="I5" s="13"/>
      <c r="J5" s="13"/>
    </row>
    <row r="6" spans="1:10" x14ac:dyDescent="0.3">
      <c r="A6" s="120" t="s">
        <v>2</v>
      </c>
      <c r="B6" s="120"/>
      <c r="C6" s="120"/>
      <c r="D6" s="120"/>
      <c r="E6" s="13"/>
      <c r="F6" s="13"/>
      <c r="G6" s="13"/>
      <c r="H6" s="13"/>
      <c r="I6" s="13"/>
      <c r="J6" s="13"/>
    </row>
    <row r="7" spans="1:10" ht="15" customHeight="1" x14ac:dyDescent="0.3">
      <c r="A7" s="122" t="s">
        <v>22</v>
      </c>
      <c r="B7" s="122"/>
      <c r="C7" s="122"/>
      <c r="D7" s="122"/>
      <c r="E7" s="13"/>
      <c r="F7" s="13"/>
      <c r="G7" s="13"/>
      <c r="H7" s="13"/>
      <c r="I7" s="13"/>
      <c r="J7" s="13"/>
    </row>
    <row r="8" spans="1:10" x14ac:dyDescent="0.3">
      <c r="A8" s="120" t="s">
        <v>3</v>
      </c>
      <c r="B8" s="120"/>
      <c r="C8" s="120"/>
      <c r="D8" s="120"/>
      <c r="E8" s="13"/>
      <c r="F8" s="13"/>
      <c r="G8" s="13"/>
      <c r="H8" s="13"/>
      <c r="I8" s="13"/>
      <c r="J8" s="13"/>
    </row>
    <row r="9" spans="1:10" x14ac:dyDescent="0.3">
      <c r="A9" s="15"/>
      <c r="B9" s="15"/>
      <c r="C9" s="15"/>
      <c r="D9" s="15"/>
      <c r="E9" s="13"/>
      <c r="F9" s="13"/>
      <c r="G9" s="13"/>
      <c r="H9" s="13"/>
      <c r="I9" s="13"/>
      <c r="J9" s="13"/>
    </row>
    <row r="10" spans="1:10" ht="16.2" thickBot="1" x14ac:dyDescent="0.35">
      <c r="A10" s="1" t="s">
        <v>4</v>
      </c>
      <c r="B10" s="13"/>
      <c r="C10" s="13"/>
      <c r="D10" s="14"/>
      <c r="E10" s="13"/>
      <c r="F10" s="13"/>
      <c r="G10" s="18"/>
      <c r="H10" s="13"/>
      <c r="I10" s="13"/>
      <c r="J10" s="13"/>
    </row>
    <row r="11" spans="1:10" ht="27.75" customHeight="1" x14ac:dyDescent="0.3">
      <c r="A11" s="136" t="s">
        <v>5</v>
      </c>
      <c r="B11" s="133" t="s">
        <v>49</v>
      </c>
      <c r="C11" s="133" t="s">
        <v>50</v>
      </c>
      <c r="D11" s="138" t="s">
        <v>6</v>
      </c>
      <c r="E11" s="133" t="s">
        <v>7</v>
      </c>
      <c r="F11" s="143" t="s">
        <v>8</v>
      </c>
      <c r="G11" s="123" t="s">
        <v>21</v>
      </c>
      <c r="H11" s="132" t="s">
        <v>9</v>
      </c>
      <c r="I11" s="133"/>
      <c r="J11" s="134" t="s">
        <v>52</v>
      </c>
    </row>
    <row r="12" spans="1:10" ht="35.25" customHeight="1" x14ac:dyDescent="0.3">
      <c r="A12" s="137"/>
      <c r="B12" s="142"/>
      <c r="C12" s="142"/>
      <c r="D12" s="139"/>
      <c r="E12" s="142"/>
      <c r="F12" s="144"/>
      <c r="G12" s="124"/>
      <c r="H12" s="17" t="s">
        <v>10</v>
      </c>
      <c r="I12" s="45" t="s">
        <v>11</v>
      </c>
      <c r="J12" s="135"/>
    </row>
    <row r="13" spans="1:10" ht="37.200000000000003" customHeight="1" x14ac:dyDescent="0.3">
      <c r="A13" s="137"/>
      <c r="B13" s="142"/>
      <c r="C13" s="142"/>
      <c r="D13" s="139"/>
      <c r="E13" s="142"/>
      <c r="F13" s="144"/>
      <c r="G13" s="125"/>
      <c r="H13" s="17" t="s">
        <v>51</v>
      </c>
      <c r="I13" s="45" t="s">
        <v>12</v>
      </c>
      <c r="J13" s="135"/>
    </row>
    <row r="14" spans="1:10" x14ac:dyDescent="0.3">
      <c r="A14" s="44">
        <v>1</v>
      </c>
      <c r="B14" s="45">
        <v>2</v>
      </c>
      <c r="C14" s="45">
        <v>3</v>
      </c>
      <c r="D14" s="42">
        <v>4</v>
      </c>
      <c r="E14" s="45">
        <v>5</v>
      </c>
      <c r="F14" s="45">
        <v>6</v>
      </c>
      <c r="G14" s="7">
        <v>7</v>
      </c>
      <c r="H14" s="45">
        <v>8</v>
      </c>
      <c r="I14" s="45">
        <v>9</v>
      </c>
      <c r="J14" s="43">
        <v>10</v>
      </c>
    </row>
    <row r="15" spans="1:10" ht="30.6" customHeight="1" x14ac:dyDescent="0.3">
      <c r="A15" s="126" t="s">
        <v>28</v>
      </c>
      <c r="B15" s="127"/>
      <c r="C15" s="127"/>
      <c r="D15" s="127"/>
      <c r="E15" s="127"/>
      <c r="F15" s="127"/>
      <c r="G15" s="127"/>
      <c r="H15" s="127"/>
      <c r="I15" s="127"/>
      <c r="J15" s="128"/>
    </row>
    <row r="16" spans="1:10" ht="15.6" customHeight="1" x14ac:dyDescent="0.3">
      <c r="A16" s="57">
        <v>1</v>
      </c>
      <c r="B16" s="131" t="s">
        <v>29</v>
      </c>
      <c r="C16" s="127"/>
      <c r="D16" s="127"/>
      <c r="E16" s="127"/>
      <c r="F16" s="127"/>
      <c r="G16" s="127"/>
      <c r="H16" s="127"/>
      <c r="I16" s="127"/>
      <c r="J16" s="128"/>
    </row>
    <row r="17" spans="1:10" ht="45.6" customHeight="1" x14ac:dyDescent="0.3">
      <c r="A17" s="96" t="s">
        <v>30</v>
      </c>
      <c r="B17" s="99" t="s">
        <v>38</v>
      </c>
      <c r="C17" s="129" t="s">
        <v>23</v>
      </c>
      <c r="D17" s="42" t="s">
        <v>15</v>
      </c>
      <c r="E17" s="27">
        <v>39356.400000000001</v>
      </c>
      <c r="F17" s="27">
        <v>39356.400000000001</v>
      </c>
      <c r="G17" s="27">
        <v>0</v>
      </c>
      <c r="H17" s="27">
        <f>G17-F17</f>
        <v>-39356.400000000001</v>
      </c>
      <c r="I17" s="10">
        <f>G17/F17*100</f>
        <v>0</v>
      </c>
      <c r="J17" s="140" t="s">
        <v>48</v>
      </c>
    </row>
    <row r="18" spans="1:10" ht="37.950000000000003" customHeight="1" x14ac:dyDescent="0.3">
      <c r="A18" s="97"/>
      <c r="B18" s="100"/>
      <c r="C18" s="130"/>
      <c r="D18" s="42" t="s">
        <v>16</v>
      </c>
      <c r="E18" s="28">
        <v>20178.599999999999</v>
      </c>
      <c r="F18" s="28">
        <v>20178.599999999999</v>
      </c>
      <c r="G18" s="28">
        <f>7221.08+190.78</f>
        <v>7411.86</v>
      </c>
      <c r="H18" s="27">
        <f t="shared" ref="H18:H24" si="0">G18-F18</f>
        <v>-12766.739999999998</v>
      </c>
      <c r="I18" s="10">
        <f t="shared" ref="I18:I24" si="1">G18/F18*100</f>
        <v>36.731289584014746</v>
      </c>
      <c r="J18" s="141"/>
    </row>
    <row r="19" spans="1:10" ht="44.4" customHeight="1" x14ac:dyDescent="0.3">
      <c r="A19" s="97"/>
      <c r="B19" s="100"/>
      <c r="C19" s="94" t="s">
        <v>31</v>
      </c>
      <c r="D19" s="42" t="s">
        <v>15</v>
      </c>
      <c r="E19" s="27">
        <v>0</v>
      </c>
      <c r="F19" s="27">
        <v>0</v>
      </c>
      <c r="G19" s="27">
        <v>0</v>
      </c>
      <c r="H19" s="27">
        <f t="shared" si="0"/>
        <v>0</v>
      </c>
      <c r="I19" s="10">
        <v>0</v>
      </c>
      <c r="J19" s="19"/>
    </row>
    <row r="20" spans="1:10" ht="37.950000000000003" customHeight="1" x14ac:dyDescent="0.3">
      <c r="A20" s="97"/>
      <c r="B20" s="100"/>
      <c r="C20" s="95"/>
      <c r="D20" s="38" t="s">
        <v>16</v>
      </c>
      <c r="E20" s="39">
        <v>7000</v>
      </c>
      <c r="F20" s="39">
        <v>7000</v>
      </c>
      <c r="G20" s="39">
        <v>7000</v>
      </c>
      <c r="H20" s="27">
        <f t="shared" si="0"/>
        <v>0</v>
      </c>
      <c r="I20" s="10">
        <f t="shared" si="1"/>
        <v>100</v>
      </c>
      <c r="J20" s="40"/>
    </row>
    <row r="21" spans="1:10" s="65" customFormat="1" ht="24" customHeight="1" x14ac:dyDescent="0.3">
      <c r="A21" s="98"/>
      <c r="B21" s="101"/>
      <c r="C21" s="102" t="s">
        <v>46</v>
      </c>
      <c r="D21" s="103"/>
      <c r="E21" s="63">
        <f>SUM(E17:E20)</f>
        <v>66535</v>
      </c>
      <c r="F21" s="63">
        <f t="shared" ref="F21:G21" si="2">SUM(F17:F20)</f>
        <v>66535</v>
      </c>
      <c r="G21" s="63">
        <f t="shared" si="2"/>
        <v>14411.86</v>
      </c>
      <c r="H21" s="71">
        <f t="shared" si="0"/>
        <v>-52123.14</v>
      </c>
      <c r="I21" s="32">
        <f t="shared" si="1"/>
        <v>21.660569625009394</v>
      </c>
      <c r="J21" s="64"/>
    </row>
    <row r="22" spans="1:10" ht="45" customHeight="1" x14ac:dyDescent="0.3">
      <c r="A22" s="116"/>
      <c r="B22" s="113" t="s">
        <v>13</v>
      </c>
      <c r="C22" s="89"/>
      <c r="D22" s="59" t="s">
        <v>15</v>
      </c>
      <c r="E22" s="27">
        <f>E17</f>
        <v>39356.400000000001</v>
      </c>
      <c r="F22" s="27">
        <f>F17</f>
        <v>39356.400000000001</v>
      </c>
      <c r="G22" s="27">
        <f>G17</f>
        <v>0</v>
      </c>
      <c r="H22" s="27">
        <f t="shared" si="0"/>
        <v>-39356.400000000001</v>
      </c>
      <c r="I22" s="10">
        <f t="shared" si="1"/>
        <v>0</v>
      </c>
      <c r="J22" s="20" t="s">
        <v>14</v>
      </c>
    </row>
    <row r="23" spans="1:10" ht="33.6" customHeight="1" x14ac:dyDescent="0.3">
      <c r="A23" s="117"/>
      <c r="B23" s="114"/>
      <c r="C23" s="91"/>
      <c r="D23" s="59" t="s">
        <v>16</v>
      </c>
      <c r="E23" s="28">
        <f>E18+E20</f>
        <v>27178.6</v>
      </c>
      <c r="F23" s="28">
        <f>F18+F20</f>
        <v>27178.6</v>
      </c>
      <c r="G23" s="28">
        <f>G18+G20</f>
        <v>14411.86</v>
      </c>
      <c r="H23" s="27">
        <f t="shared" si="0"/>
        <v>-12766.739999999998</v>
      </c>
      <c r="I23" s="10">
        <f t="shared" si="1"/>
        <v>53.026498789488798</v>
      </c>
      <c r="J23" s="20" t="s">
        <v>14</v>
      </c>
    </row>
    <row r="24" spans="1:10" ht="30" customHeight="1" x14ac:dyDescent="0.3">
      <c r="A24" s="118"/>
      <c r="B24" s="115"/>
      <c r="C24" s="93"/>
      <c r="D24" s="66" t="s">
        <v>46</v>
      </c>
      <c r="E24" s="67">
        <f>SUM(E22:E23)</f>
        <v>66535</v>
      </c>
      <c r="F24" s="67">
        <f>SUM(F22:F23)</f>
        <v>66535</v>
      </c>
      <c r="G24" s="67">
        <f>SUM(G22:G23)</f>
        <v>14411.86</v>
      </c>
      <c r="H24" s="71">
        <f t="shared" si="0"/>
        <v>-52123.14</v>
      </c>
      <c r="I24" s="32">
        <f t="shared" si="1"/>
        <v>21.660569625009394</v>
      </c>
      <c r="J24" s="61"/>
    </row>
    <row r="25" spans="1:10" ht="22.2" customHeight="1" x14ac:dyDescent="0.3">
      <c r="A25" s="107" t="s">
        <v>32</v>
      </c>
      <c r="B25" s="108"/>
      <c r="C25" s="108"/>
      <c r="D25" s="108"/>
      <c r="E25" s="108"/>
      <c r="F25" s="108"/>
      <c r="G25" s="108"/>
      <c r="H25" s="108"/>
      <c r="I25" s="108"/>
      <c r="J25" s="109"/>
    </row>
    <row r="26" spans="1:10" ht="42.6" customHeight="1" x14ac:dyDescent="0.3">
      <c r="A26" s="96" t="s">
        <v>33</v>
      </c>
      <c r="B26" s="104" t="s">
        <v>34</v>
      </c>
      <c r="C26" s="104" t="s">
        <v>23</v>
      </c>
      <c r="D26" s="16" t="s">
        <v>15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110" t="s">
        <v>42</v>
      </c>
    </row>
    <row r="27" spans="1:10" ht="32.4" customHeight="1" x14ac:dyDescent="0.3">
      <c r="A27" s="97"/>
      <c r="B27" s="105"/>
      <c r="C27" s="105"/>
      <c r="D27" s="3" t="s">
        <v>16</v>
      </c>
      <c r="E27" s="30">
        <v>76000</v>
      </c>
      <c r="F27" s="30">
        <v>76000</v>
      </c>
      <c r="G27" s="30">
        <v>5729.91</v>
      </c>
      <c r="H27" s="27">
        <f>G27-F27</f>
        <v>-70270.09</v>
      </c>
      <c r="I27" s="29">
        <f t="shared" ref="I27:I31" si="3">G27/F27*100</f>
        <v>7.5393552631578942</v>
      </c>
      <c r="J27" s="111"/>
    </row>
    <row r="28" spans="1:10" ht="23.4" customHeight="1" x14ac:dyDescent="0.3">
      <c r="A28" s="98"/>
      <c r="B28" s="106"/>
      <c r="C28" s="106"/>
      <c r="D28" s="66" t="s">
        <v>46</v>
      </c>
      <c r="E28" s="67">
        <f>SUM(E26:E27)</f>
        <v>76000</v>
      </c>
      <c r="F28" s="67">
        <f t="shared" ref="F28:G28" si="4">SUM(F26:F27)</f>
        <v>76000</v>
      </c>
      <c r="G28" s="67">
        <f t="shared" si="4"/>
        <v>5729.91</v>
      </c>
      <c r="H28" s="71">
        <f t="shared" ref="H28:H31" si="5">G28-F28</f>
        <v>-70270.09</v>
      </c>
      <c r="I28" s="68">
        <f t="shared" si="3"/>
        <v>7.5393552631578942</v>
      </c>
      <c r="J28" s="112"/>
    </row>
    <row r="29" spans="1:10" ht="40.200000000000003" customHeight="1" x14ac:dyDescent="0.3">
      <c r="A29" s="86"/>
      <c r="B29" s="88" t="s">
        <v>24</v>
      </c>
      <c r="C29" s="89"/>
      <c r="D29" s="3" t="s">
        <v>15</v>
      </c>
      <c r="E29" s="30">
        <v>0</v>
      </c>
      <c r="F29" s="30">
        <v>0</v>
      </c>
      <c r="G29" s="30">
        <v>0</v>
      </c>
      <c r="H29" s="27">
        <f t="shared" si="5"/>
        <v>0</v>
      </c>
      <c r="I29" s="29">
        <v>0</v>
      </c>
      <c r="J29" s="22"/>
    </row>
    <row r="30" spans="1:10" ht="30.6" customHeight="1" x14ac:dyDescent="0.3">
      <c r="A30" s="86"/>
      <c r="B30" s="90"/>
      <c r="C30" s="91"/>
      <c r="D30" s="3" t="s">
        <v>16</v>
      </c>
      <c r="E30" s="30">
        <f>E27</f>
        <v>76000</v>
      </c>
      <c r="F30" s="30">
        <f>F27</f>
        <v>76000</v>
      </c>
      <c r="G30" s="30">
        <f>G27</f>
        <v>5729.91</v>
      </c>
      <c r="H30" s="27">
        <f t="shared" si="5"/>
        <v>-70270.09</v>
      </c>
      <c r="I30" s="29">
        <f t="shared" si="3"/>
        <v>7.5393552631578942</v>
      </c>
      <c r="J30" s="24"/>
    </row>
    <row r="31" spans="1:10" ht="20.399999999999999" customHeight="1" x14ac:dyDescent="0.3">
      <c r="A31" s="87"/>
      <c r="B31" s="92"/>
      <c r="C31" s="93"/>
      <c r="D31" s="66" t="s">
        <v>46</v>
      </c>
      <c r="E31" s="67">
        <f>SUM(E29:E30)</f>
        <v>76000</v>
      </c>
      <c r="F31" s="67">
        <f>SUM(F29:F30)</f>
        <v>76000</v>
      </c>
      <c r="G31" s="67">
        <f>SUM(G29:G30)</f>
        <v>5729.91</v>
      </c>
      <c r="H31" s="71">
        <f t="shared" si="5"/>
        <v>-70270.09</v>
      </c>
      <c r="I31" s="68">
        <f t="shared" si="3"/>
        <v>7.5393552631578942</v>
      </c>
      <c r="J31" s="22"/>
    </row>
    <row r="32" spans="1:10" ht="32.4" customHeight="1" x14ac:dyDescent="0.3">
      <c r="A32" s="107" t="s">
        <v>35</v>
      </c>
      <c r="B32" s="108"/>
      <c r="C32" s="108"/>
      <c r="D32" s="108"/>
      <c r="E32" s="108"/>
      <c r="F32" s="108"/>
      <c r="G32" s="108"/>
      <c r="H32" s="108"/>
      <c r="I32" s="113"/>
      <c r="J32" s="109"/>
    </row>
    <row r="33" spans="1:10" ht="41.4" customHeight="1" x14ac:dyDescent="0.3">
      <c r="A33" s="96" t="s">
        <v>36</v>
      </c>
      <c r="B33" s="104" t="s">
        <v>47</v>
      </c>
      <c r="C33" s="104" t="s">
        <v>23</v>
      </c>
      <c r="D33" s="16" t="s">
        <v>15</v>
      </c>
      <c r="E33" s="29">
        <v>0</v>
      </c>
      <c r="F33" s="29">
        <v>0</v>
      </c>
      <c r="G33" s="29">
        <v>0</v>
      </c>
      <c r="H33" s="53">
        <v>0</v>
      </c>
      <c r="I33" s="30">
        <v>0</v>
      </c>
      <c r="J33" s="21"/>
    </row>
    <row r="34" spans="1:10" ht="51.6" customHeight="1" x14ac:dyDescent="0.3">
      <c r="A34" s="97"/>
      <c r="B34" s="105"/>
      <c r="C34" s="105"/>
      <c r="D34" s="3" t="s">
        <v>16</v>
      </c>
      <c r="E34" s="30">
        <v>15000</v>
      </c>
      <c r="F34" s="30">
        <v>15000</v>
      </c>
      <c r="G34" s="30">
        <v>3675</v>
      </c>
      <c r="H34" s="54">
        <f>G34-F34</f>
        <v>-11325</v>
      </c>
      <c r="I34" s="30">
        <f>G34/F34*100</f>
        <v>24.5</v>
      </c>
      <c r="J34" s="72" t="s">
        <v>41</v>
      </c>
    </row>
    <row r="35" spans="1:10" ht="25.95" customHeight="1" x14ac:dyDescent="0.3">
      <c r="A35" s="98"/>
      <c r="B35" s="106"/>
      <c r="C35" s="106"/>
      <c r="D35" s="66" t="s">
        <v>46</v>
      </c>
      <c r="E35" s="67">
        <f>SUM(E33:E34)</f>
        <v>15000</v>
      </c>
      <c r="F35" s="67">
        <f t="shared" ref="F35:I35" si="6">SUM(F33:F34)</f>
        <v>15000</v>
      </c>
      <c r="G35" s="67">
        <f t="shared" si="6"/>
        <v>3675</v>
      </c>
      <c r="H35" s="77">
        <f t="shared" ref="H35:H41" si="7">G35-F35</f>
        <v>-11325</v>
      </c>
      <c r="I35" s="67">
        <f t="shared" si="6"/>
        <v>24.5</v>
      </c>
      <c r="J35" s="58"/>
    </row>
    <row r="36" spans="1:10" ht="42.6" customHeight="1" x14ac:dyDescent="0.3">
      <c r="A36" s="148"/>
      <c r="B36" s="88" t="s">
        <v>25</v>
      </c>
      <c r="C36" s="89"/>
      <c r="D36" s="60" t="s">
        <v>15</v>
      </c>
      <c r="E36" s="30">
        <v>0</v>
      </c>
      <c r="F36" s="30">
        <v>0</v>
      </c>
      <c r="G36" s="30">
        <v>0</v>
      </c>
      <c r="H36" s="54">
        <f t="shared" si="7"/>
        <v>0</v>
      </c>
      <c r="I36" s="30">
        <v>0</v>
      </c>
      <c r="J36" s="55"/>
    </row>
    <row r="37" spans="1:10" ht="32.4" customHeight="1" x14ac:dyDescent="0.3">
      <c r="A37" s="148"/>
      <c r="B37" s="90"/>
      <c r="C37" s="91"/>
      <c r="D37" s="60" t="s">
        <v>16</v>
      </c>
      <c r="E37" s="30">
        <f>E34</f>
        <v>15000</v>
      </c>
      <c r="F37" s="30">
        <f>F34</f>
        <v>15000</v>
      </c>
      <c r="G37" s="30">
        <f>G34</f>
        <v>3675</v>
      </c>
      <c r="H37" s="54">
        <f t="shared" si="7"/>
        <v>-11325</v>
      </c>
      <c r="I37" s="30">
        <f t="shared" ref="I37" si="8">G37/F37*100</f>
        <v>24.5</v>
      </c>
      <c r="J37" s="56"/>
    </row>
    <row r="38" spans="1:10" ht="28.8" customHeight="1" thickBot="1" x14ac:dyDescent="0.35">
      <c r="A38" s="149"/>
      <c r="B38" s="150"/>
      <c r="C38" s="151"/>
      <c r="D38" s="69" t="s">
        <v>46</v>
      </c>
      <c r="E38" s="70">
        <f>SUM(E36:E37)</f>
        <v>15000</v>
      </c>
      <c r="F38" s="70">
        <f>SUM(F36:F37)</f>
        <v>15000</v>
      </c>
      <c r="G38" s="70">
        <f>SUM(G36:G37)</f>
        <v>3675</v>
      </c>
      <c r="H38" s="81">
        <f t="shared" si="7"/>
        <v>-11325</v>
      </c>
      <c r="I38" s="70">
        <f>SUM(I36:I37)</f>
        <v>24.5</v>
      </c>
      <c r="J38" s="62"/>
    </row>
    <row r="39" spans="1:10" ht="35.4" customHeight="1" thickBot="1" x14ac:dyDescent="0.35">
      <c r="A39" s="152" t="s">
        <v>45</v>
      </c>
      <c r="B39" s="153"/>
      <c r="C39" s="154"/>
      <c r="D39" s="49" t="s">
        <v>40</v>
      </c>
      <c r="E39" s="73">
        <f>E40+E41</f>
        <v>157535</v>
      </c>
      <c r="F39" s="51">
        <f t="shared" ref="F39:G39" si="9">F40+F41</f>
        <v>157535</v>
      </c>
      <c r="G39" s="50">
        <f t="shared" si="9"/>
        <v>23816.77</v>
      </c>
      <c r="H39" s="82">
        <f t="shared" si="7"/>
        <v>-133718.23000000001</v>
      </c>
      <c r="I39" s="79">
        <f t="shared" ref="I39:I41" si="10">SUM(I37:I38)</f>
        <v>49</v>
      </c>
      <c r="J39" s="48" t="s">
        <v>14</v>
      </c>
    </row>
    <row r="40" spans="1:10" s="9" customFormat="1" ht="40.799999999999997" customHeight="1" thickBot="1" x14ac:dyDescent="0.35">
      <c r="A40" s="155"/>
      <c r="B40" s="156"/>
      <c r="C40" s="157"/>
      <c r="D40" s="46" t="s">
        <v>15</v>
      </c>
      <c r="E40" s="25">
        <f t="shared" ref="E40:G41" si="11">E36+E29+E22</f>
        <v>39356.400000000001</v>
      </c>
      <c r="F40" s="25">
        <f t="shared" si="11"/>
        <v>39356.400000000001</v>
      </c>
      <c r="G40" s="78">
        <f t="shared" si="11"/>
        <v>0</v>
      </c>
      <c r="H40" s="51">
        <f t="shared" si="7"/>
        <v>-39356.400000000001</v>
      </c>
      <c r="I40" s="80">
        <f t="shared" si="10"/>
        <v>73.5</v>
      </c>
      <c r="J40" s="26" t="s">
        <v>14</v>
      </c>
    </row>
    <row r="41" spans="1:10" s="9" customFormat="1" ht="37.200000000000003" customHeight="1" thickBot="1" x14ac:dyDescent="0.35">
      <c r="A41" s="158"/>
      <c r="B41" s="159"/>
      <c r="C41" s="160"/>
      <c r="D41" s="47" t="s">
        <v>16</v>
      </c>
      <c r="E41" s="12">
        <f t="shared" si="11"/>
        <v>118178.6</v>
      </c>
      <c r="F41" s="12">
        <f t="shared" si="11"/>
        <v>118178.6</v>
      </c>
      <c r="G41" s="74">
        <f t="shared" si="11"/>
        <v>23816.77</v>
      </c>
      <c r="H41" s="83">
        <f t="shared" si="7"/>
        <v>-94361.83</v>
      </c>
      <c r="I41" s="79">
        <f t="shared" si="10"/>
        <v>122.5</v>
      </c>
      <c r="J41" s="75" t="s">
        <v>14</v>
      </c>
    </row>
    <row r="42" spans="1:10" s="9" customFormat="1" ht="13.2" customHeight="1" x14ac:dyDescent="0.3">
      <c r="A42" s="145" t="s">
        <v>17</v>
      </c>
      <c r="B42" s="146"/>
      <c r="C42" s="146"/>
      <c r="D42" s="146"/>
      <c r="E42" s="146"/>
      <c r="F42" s="146"/>
      <c r="G42" s="146"/>
      <c r="H42" s="146"/>
      <c r="I42" s="146"/>
      <c r="J42" s="147"/>
    </row>
    <row r="43" spans="1:10" s="9" customFormat="1" ht="44.4" customHeight="1" x14ac:dyDescent="0.3">
      <c r="A43" s="161" t="s">
        <v>44</v>
      </c>
      <c r="B43" s="162"/>
      <c r="C43" s="94"/>
      <c r="D43" s="42" t="s">
        <v>15</v>
      </c>
      <c r="E43" s="10">
        <v>30857</v>
      </c>
      <c r="F43" s="10">
        <v>30857</v>
      </c>
      <c r="G43" s="10">
        <f>G36</f>
        <v>0</v>
      </c>
      <c r="H43" s="52">
        <f>G43-F43</f>
        <v>-30857</v>
      </c>
      <c r="I43" s="10">
        <f t="shared" ref="I43:I45" si="12">G43/F43*100</f>
        <v>0</v>
      </c>
      <c r="J43" s="23" t="s">
        <v>14</v>
      </c>
    </row>
    <row r="44" spans="1:10" s="9" customFormat="1" ht="28.95" customHeight="1" x14ac:dyDescent="0.3">
      <c r="A44" s="163"/>
      <c r="B44" s="164"/>
      <c r="C44" s="165"/>
      <c r="D44" s="42" t="s">
        <v>16</v>
      </c>
      <c r="E44" s="10">
        <v>26731.200000000001</v>
      </c>
      <c r="F44" s="10">
        <v>26731.200000000001</v>
      </c>
      <c r="G44" s="10">
        <f>7221.08+190.78</f>
        <v>7411.86</v>
      </c>
      <c r="H44" s="52">
        <f>G44-F44</f>
        <v>-19319.34</v>
      </c>
      <c r="I44" s="10">
        <f t="shared" si="12"/>
        <v>27.7273747530975</v>
      </c>
      <c r="J44" s="23"/>
    </row>
    <row r="45" spans="1:10" s="34" customFormat="1" ht="28.2" customHeight="1" x14ac:dyDescent="0.3">
      <c r="A45" s="166"/>
      <c r="B45" s="167"/>
      <c r="C45" s="168"/>
      <c r="D45" s="31" t="s">
        <v>46</v>
      </c>
      <c r="E45" s="32">
        <f>E43+E44</f>
        <v>57588.2</v>
      </c>
      <c r="F45" s="32">
        <f t="shared" ref="F45:G45" si="13">F43+F44</f>
        <v>57588.2</v>
      </c>
      <c r="G45" s="32">
        <f t="shared" si="13"/>
        <v>7411.86</v>
      </c>
      <c r="H45" s="84">
        <f>G45-F45</f>
        <v>-50176.34</v>
      </c>
      <c r="I45" s="32">
        <f t="shared" si="12"/>
        <v>12.870449154514294</v>
      </c>
      <c r="J45" s="33" t="s">
        <v>14</v>
      </c>
    </row>
    <row r="46" spans="1:10" s="9" customFormat="1" ht="13.2" customHeight="1" x14ac:dyDescent="0.3">
      <c r="A46" s="145" t="s">
        <v>17</v>
      </c>
      <c r="B46" s="146"/>
      <c r="C46" s="146"/>
      <c r="D46" s="146"/>
      <c r="E46" s="146"/>
      <c r="F46" s="146"/>
      <c r="G46" s="146"/>
      <c r="H46" s="146"/>
      <c r="I46" s="146"/>
      <c r="J46" s="147"/>
    </row>
    <row r="47" spans="1:10" s="9" customFormat="1" ht="40.5" customHeight="1" x14ac:dyDescent="0.3">
      <c r="A47" s="161" t="s">
        <v>26</v>
      </c>
      <c r="B47" s="162"/>
      <c r="C47" s="94"/>
      <c r="D47" s="42" t="s">
        <v>15</v>
      </c>
      <c r="E47" s="10">
        <f>E17+E26+E33</f>
        <v>39356.400000000001</v>
      </c>
      <c r="F47" s="10">
        <f>F17+F26+F33</f>
        <v>39356.400000000001</v>
      </c>
      <c r="G47" s="10">
        <f>G40</f>
        <v>0</v>
      </c>
      <c r="H47" s="52">
        <f>G47-F47</f>
        <v>-39356.400000000001</v>
      </c>
      <c r="I47" s="10">
        <f t="shared" ref="I47:I49" si="14">G47/F47*100</f>
        <v>0</v>
      </c>
      <c r="J47" s="23" t="s">
        <v>14</v>
      </c>
    </row>
    <row r="48" spans="1:10" s="9" customFormat="1" ht="36" customHeight="1" x14ac:dyDescent="0.3">
      <c r="A48" s="163"/>
      <c r="B48" s="164"/>
      <c r="C48" s="165"/>
      <c r="D48" s="42" t="s">
        <v>16</v>
      </c>
      <c r="E48" s="10">
        <f>E37+E30+E18</f>
        <v>111178.6</v>
      </c>
      <c r="F48" s="10">
        <f>F37+F30+F18</f>
        <v>111178.6</v>
      </c>
      <c r="G48" s="10">
        <f>G41-G51</f>
        <v>16816.77</v>
      </c>
      <c r="H48" s="52">
        <f t="shared" ref="H48:H52" si="15">G48-F48</f>
        <v>-94361.83</v>
      </c>
      <c r="I48" s="10">
        <f t="shared" si="14"/>
        <v>15.125905524984123</v>
      </c>
      <c r="J48" s="23"/>
    </row>
    <row r="49" spans="1:10" s="34" customFormat="1" ht="17.399999999999999" customHeight="1" x14ac:dyDescent="0.3">
      <c r="A49" s="166"/>
      <c r="B49" s="167"/>
      <c r="C49" s="168"/>
      <c r="D49" s="31" t="s">
        <v>46</v>
      </c>
      <c r="E49" s="32">
        <f>E47+E48</f>
        <v>150535</v>
      </c>
      <c r="F49" s="32">
        <f t="shared" ref="F49:G49" si="16">F47+F48</f>
        <v>150535</v>
      </c>
      <c r="G49" s="32">
        <f t="shared" si="16"/>
        <v>16816.77</v>
      </c>
      <c r="H49" s="84">
        <f t="shared" si="15"/>
        <v>-133718.23000000001</v>
      </c>
      <c r="I49" s="32">
        <f t="shared" si="14"/>
        <v>11.171335569801043</v>
      </c>
      <c r="J49" s="33" t="s">
        <v>14</v>
      </c>
    </row>
    <row r="50" spans="1:10" s="9" customFormat="1" ht="48" customHeight="1" x14ac:dyDescent="0.3">
      <c r="A50" s="161" t="s">
        <v>37</v>
      </c>
      <c r="B50" s="162"/>
      <c r="C50" s="94"/>
      <c r="D50" s="76" t="s">
        <v>15</v>
      </c>
      <c r="E50" s="10">
        <v>0</v>
      </c>
      <c r="F50" s="10">
        <v>0</v>
      </c>
      <c r="G50" s="10">
        <v>0</v>
      </c>
      <c r="H50" s="52">
        <f t="shared" si="15"/>
        <v>0</v>
      </c>
      <c r="I50" s="10">
        <v>0</v>
      </c>
      <c r="J50" s="23" t="s">
        <v>14</v>
      </c>
    </row>
    <row r="51" spans="1:10" s="9" customFormat="1" ht="31.95" customHeight="1" x14ac:dyDescent="0.3">
      <c r="A51" s="163"/>
      <c r="B51" s="164"/>
      <c r="C51" s="165"/>
      <c r="D51" s="76" t="s">
        <v>16</v>
      </c>
      <c r="E51" s="41">
        <f>E20</f>
        <v>7000</v>
      </c>
      <c r="F51" s="41">
        <f>F20</f>
        <v>7000</v>
      </c>
      <c r="G51" s="41">
        <f>G20</f>
        <v>7000</v>
      </c>
      <c r="H51" s="52">
        <f t="shared" si="15"/>
        <v>0</v>
      </c>
      <c r="I51" s="10">
        <f t="shared" ref="I51:I52" si="17">G51/F51*100</f>
        <v>100</v>
      </c>
      <c r="J51" s="23" t="s">
        <v>14</v>
      </c>
    </row>
    <row r="52" spans="1:10" s="34" customFormat="1" ht="24" customHeight="1" thickBot="1" x14ac:dyDescent="0.35">
      <c r="A52" s="169"/>
      <c r="B52" s="170"/>
      <c r="C52" s="171"/>
      <c r="D52" s="35" t="s">
        <v>46</v>
      </c>
      <c r="E52" s="36">
        <f>E50+E51</f>
        <v>7000</v>
      </c>
      <c r="F52" s="36">
        <f t="shared" ref="F52:G52" si="18">F50+F51</f>
        <v>7000</v>
      </c>
      <c r="G52" s="36">
        <f t="shared" si="18"/>
        <v>7000</v>
      </c>
      <c r="H52" s="85">
        <f t="shared" si="15"/>
        <v>0</v>
      </c>
      <c r="I52" s="36">
        <f t="shared" si="17"/>
        <v>100</v>
      </c>
      <c r="J52" s="37" t="s">
        <v>14</v>
      </c>
    </row>
    <row r="53" spans="1:10" ht="15.6" x14ac:dyDescent="0.3">
      <c r="A53" s="2" t="s">
        <v>18</v>
      </c>
      <c r="B53" s="13"/>
      <c r="C53" s="13"/>
      <c r="D53" s="14"/>
      <c r="E53" s="13"/>
      <c r="F53" s="13"/>
      <c r="G53" s="13"/>
      <c r="H53" s="13"/>
      <c r="I53" s="13"/>
      <c r="J53" s="13"/>
    </row>
    <row r="54" spans="1:10" x14ac:dyDescent="0.3">
      <c r="A54" s="13"/>
      <c r="B54" s="13"/>
      <c r="C54" s="13"/>
      <c r="D54" s="14"/>
      <c r="E54" s="13"/>
      <c r="F54" s="13"/>
      <c r="G54" s="13"/>
      <c r="H54" s="13"/>
      <c r="I54" s="13"/>
      <c r="J54" s="13"/>
    </row>
    <row r="55" spans="1:10" x14ac:dyDescent="0.3">
      <c r="A55" s="13"/>
      <c r="B55" s="13"/>
      <c r="C55" s="13"/>
      <c r="D55" s="14"/>
      <c r="E55" s="13"/>
      <c r="F55" s="13"/>
      <c r="G55" s="13"/>
      <c r="H55" s="13"/>
      <c r="I55" s="13"/>
      <c r="J55" s="13"/>
    </row>
  </sheetData>
  <mergeCells count="44">
    <mergeCell ref="A32:J32"/>
    <mergeCell ref="A42:J42"/>
    <mergeCell ref="A46:J46"/>
    <mergeCell ref="A36:A38"/>
    <mergeCell ref="B36:C38"/>
    <mergeCell ref="A39:C41"/>
    <mergeCell ref="A43:C45"/>
    <mergeCell ref="A33:A35"/>
    <mergeCell ref="B33:B35"/>
    <mergeCell ref="C33:C35"/>
    <mergeCell ref="A47:C49"/>
    <mergeCell ref="A50:C52"/>
    <mergeCell ref="G11:G13"/>
    <mergeCell ref="A15:J15"/>
    <mergeCell ref="C17:C18"/>
    <mergeCell ref="B16:J16"/>
    <mergeCell ref="H11:I11"/>
    <mergeCell ref="J11:J13"/>
    <mergeCell ref="A11:A13"/>
    <mergeCell ref="D11:D13"/>
    <mergeCell ref="J17:J18"/>
    <mergeCell ref="E11:E13"/>
    <mergeCell ref="F11:F13"/>
    <mergeCell ref="B11:B13"/>
    <mergeCell ref="C11:C13"/>
    <mergeCell ref="A1:J1"/>
    <mergeCell ref="A2:J2"/>
    <mergeCell ref="A6:D6"/>
    <mergeCell ref="A8:D8"/>
    <mergeCell ref="A5:D5"/>
    <mergeCell ref="A7:D7"/>
    <mergeCell ref="A29:A31"/>
    <mergeCell ref="B29:C31"/>
    <mergeCell ref="C19:C20"/>
    <mergeCell ref="A17:A21"/>
    <mergeCell ref="B17:B21"/>
    <mergeCell ref="C21:D21"/>
    <mergeCell ref="A26:A28"/>
    <mergeCell ref="B26:B28"/>
    <mergeCell ref="C26:C28"/>
    <mergeCell ref="A25:J25"/>
    <mergeCell ref="J26:J28"/>
    <mergeCell ref="B22:C24"/>
    <mergeCell ref="A22:A24"/>
  </mergeCells>
  <pageMargins left="0.55118110236220474" right="0.39370078740157483" top="0.59055118110236227" bottom="0.47244094488188981" header="0.15748031496062992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2016-04-19T09:46:23Z</dcterms:modified>
</cp:coreProperties>
</file>