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10" yWindow="5025" windowWidth="15480" windowHeight="8850"/>
  </bookViews>
  <sheets>
    <sheet name="отчет за 3 кв. 2015  " sheetId="2" r:id="rId1"/>
  </sheets>
  <definedNames>
    <definedName name="_xlnm.Print_Titles" localSheetId="0">'отчет за 3 кв. 2015  '!$12:$13</definedName>
    <definedName name="_xlnm.Print_Area" localSheetId="0">'отчет за 3 кв. 2015  '!$12:$14</definedName>
  </definedNames>
  <calcPr calcId="145621" iterate="1"/>
</workbook>
</file>

<file path=xl/calcChain.xml><?xml version="1.0" encoding="utf-8"?>
<calcChain xmlns="http://schemas.openxmlformats.org/spreadsheetml/2006/main">
  <c r="F82" i="2" l="1"/>
  <c r="G82" i="2"/>
  <c r="H82" i="2"/>
  <c r="I82" i="2"/>
  <c r="E82" i="2"/>
  <c r="E85" i="2" l="1"/>
  <c r="I85" i="2"/>
  <c r="I43" i="2" l="1"/>
  <c r="I42" i="2"/>
  <c r="I39" i="2" l="1"/>
  <c r="I38" i="2"/>
  <c r="I37" i="2"/>
  <c r="I36" i="2"/>
  <c r="I35" i="2"/>
  <c r="I34" i="2"/>
  <c r="G31" i="2" l="1"/>
  <c r="I31" i="2" s="1"/>
  <c r="G32" i="2"/>
  <c r="I32" i="2" s="1"/>
  <c r="I17" i="2"/>
  <c r="I18" i="2"/>
  <c r="H43" i="2" l="1"/>
  <c r="H42" i="2"/>
  <c r="H40" i="2"/>
  <c r="H39" i="2"/>
  <c r="H38" i="2"/>
  <c r="H37" i="2"/>
  <c r="H36" i="2"/>
  <c r="H35" i="2"/>
  <c r="H34" i="2"/>
  <c r="H32" i="2"/>
  <c r="H31" i="2"/>
  <c r="H18" i="2"/>
  <c r="H17" i="2"/>
  <c r="E75" i="2"/>
  <c r="E57" i="2" l="1"/>
  <c r="E72" i="2" s="1"/>
  <c r="E32" i="2" l="1"/>
  <c r="E17" i="2"/>
  <c r="E31" i="2" s="1"/>
  <c r="G72" i="2" l="1"/>
  <c r="F74" i="2"/>
  <c r="F73" i="2"/>
  <c r="F72" i="2"/>
  <c r="E74" i="2"/>
  <c r="E73" i="2"/>
  <c r="F49" i="2" l="1"/>
  <c r="F48" i="2"/>
  <c r="G47" i="2"/>
  <c r="F47" i="2"/>
  <c r="F81" i="2" s="1"/>
  <c r="G81" i="2" l="1"/>
  <c r="I81" i="2" s="1"/>
  <c r="I47" i="2"/>
  <c r="G74" i="2"/>
  <c r="H54" i="2"/>
  <c r="H55" i="2"/>
  <c r="H56" i="2"/>
  <c r="H57" i="2"/>
  <c r="H58" i="2"/>
  <c r="H59" i="2"/>
  <c r="H61" i="2"/>
  <c r="H62" i="2"/>
  <c r="H63" i="2"/>
  <c r="H64" i="2"/>
  <c r="H65" i="2"/>
  <c r="H66" i="2"/>
  <c r="H67" i="2"/>
  <c r="H53" i="2"/>
  <c r="G49" i="2"/>
  <c r="G48" i="2"/>
  <c r="H48" i="2" s="1"/>
  <c r="H49" i="2" l="1"/>
  <c r="I49" i="2"/>
  <c r="H74" i="2"/>
  <c r="G84" i="2"/>
  <c r="H80" i="2"/>
  <c r="H79" i="2"/>
  <c r="F86" i="2"/>
  <c r="F87" i="2"/>
  <c r="E83" i="2"/>
  <c r="F83" i="2" s="1"/>
  <c r="E48" i="2"/>
  <c r="E43" i="2"/>
  <c r="E42" i="2"/>
  <c r="E39" i="2"/>
  <c r="E38" i="2"/>
  <c r="E37" i="2"/>
  <c r="E36" i="2"/>
  <c r="E35" i="2"/>
  <c r="E34" i="2"/>
  <c r="H86" i="2" l="1"/>
  <c r="I86" i="2"/>
  <c r="H87" i="2"/>
  <c r="I87" i="2"/>
  <c r="E49" i="2"/>
  <c r="E47" i="2"/>
  <c r="E81" i="2" s="1"/>
  <c r="G75" i="2"/>
  <c r="G73" i="2"/>
  <c r="H27" i="2"/>
  <c r="G27" i="2"/>
  <c r="F27" i="2"/>
  <c r="F26" i="2"/>
  <c r="H26" i="2" s="1"/>
  <c r="F24" i="2"/>
  <c r="H84" i="2" l="1"/>
  <c r="G85" i="2"/>
  <c r="H75" i="2"/>
  <c r="H73" i="2"/>
  <c r="H85" i="2" l="1"/>
  <c r="H72" i="2"/>
  <c r="H47" i="2"/>
  <c r="H81" i="2" l="1"/>
</calcChain>
</file>

<file path=xl/sharedStrings.xml><?xml version="1.0" encoding="utf-8"?>
<sst xmlns="http://schemas.openxmlformats.org/spreadsheetml/2006/main" count="194" uniqueCount="97">
  <si>
    <t>в тыс. руб.</t>
  </si>
  <si>
    <t>№ п/п</t>
  </si>
  <si>
    <t>Наименование мероприятий</t>
  </si>
  <si>
    <t>(подпись)</t>
  </si>
  <si>
    <t>приложение 2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</si>
  <si>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</si>
  <si>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</si>
  <si>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</si>
  <si>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</si>
  <si>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</si>
  <si>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Департамент жилищно-коммунального и строительного комплекса</t>
  </si>
  <si>
    <t>Ответственный исполнитель/соисполнитель (наименование органа или структурного подразделения)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</si>
  <si>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</si>
  <si>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</si>
  <si>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</si>
  <si>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</si>
  <si>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</si>
  <si>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 (гр.6-гр.7)</t>
  </si>
  <si>
    <t>Относительное значение, % (гр.7 /гр.6*100%)</t>
  </si>
  <si>
    <t>Примечания</t>
  </si>
  <si>
    <t>местный бюджет</t>
  </si>
  <si>
    <t>(Ф.И.О. руководителя)</t>
  </si>
  <si>
    <t>(Ф.И.О. ответственного исполнителя за составление формы)</t>
  </si>
  <si>
    <t>(телефон)</t>
  </si>
  <si>
    <t>бюджет автономного округа</t>
  </si>
  <si>
    <t>(соисполнитель)</t>
  </si>
  <si>
    <t xml:space="preserve">Дата составления отчета </t>
  </si>
  <si>
    <t>иные внебюджетные источники</t>
  </si>
  <si>
    <t>Итого по муниципальной программе, в том числе:</t>
  </si>
  <si>
    <t>Энергосбережение и повышение энергетической эффективности города Югорска на 2014-2020 годы</t>
  </si>
  <si>
    <t>Проведение повторных обязательных энергетических обследований, муниципальных учреждений</t>
  </si>
  <si>
    <t>ДЖКиСК/ Управление образования города Югорска</t>
  </si>
  <si>
    <t>всего</t>
  </si>
  <si>
    <t>Повышение энергоэффективности систем освещения (замена ламп накаливания на энергосберегающие, замена светильников на энергосберегающие, установка автоматизированных систем управления освещением)</t>
  </si>
  <si>
    <t>ДЖК и СК/ Управление образования города Югорска</t>
  </si>
  <si>
    <t>исполнение запланировано в 2017 году</t>
  </si>
  <si>
    <t>исполнение запланировано в 2019 году</t>
  </si>
  <si>
    <t>Обустройство тепловой защиты ограждающих конструкций зданий учреждений (реконструкция фасадов,кровель и чердаков, замена оконных и дверных блоков)</t>
  </si>
  <si>
    <t>Модернизация и реконструкция сетей водоснабжения, канализации, теплоснабжения и электроснабжения</t>
  </si>
  <si>
    <t>исполнение запланировано в 2020 году</t>
  </si>
  <si>
    <t>Установка (замена) автоматизированных узлов регулирования тепловой энергии с установкой частотного регулирования приводов насосов</t>
  </si>
  <si>
    <t>Обучение, участие в мероприятиях по энергосбережению ответственных в области энергосбережения</t>
  </si>
  <si>
    <t>исполнение запланировано в 2017-2018 г.г.</t>
  </si>
  <si>
    <t>ИТОГО по задаче 1</t>
  </si>
  <si>
    <t>Ремонт предприятиями систем отопления и горячего водоснабжения в многоквартирных домах, в том числе установка систем погодного регулирования, установка балансировочных клапанов</t>
  </si>
  <si>
    <t xml:space="preserve">ДЖК и СК </t>
  </si>
  <si>
    <t>Ремонт предприятиями систем электроснабжения в  многоквартирных домах, в том числе замена ламп накаливания на энергосберегающие, установка датчиков движения в подъездах</t>
  </si>
  <si>
    <t>ДЖК и СК</t>
  </si>
  <si>
    <t>Ремонт предприятиями ограждающих конструкциий в многоквартирных домах, в том числе восстановление герметизации межпанельных швов, уплотнение и замена входных дверей</t>
  </si>
  <si>
    <t>Установка предприятиями поквартирных и общедомовых узлов учета в многоквартирных домах</t>
  </si>
  <si>
    <t>Установка индивидуальных приборов учета в муниципальном жилом фонде</t>
  </si>
  <si>
    <t>ИТОГО по задаче 2</t>
  </si>
  <si>
    <t>х</t>
  </si>
  <si>
    <t>Проведение предприятиями повторных обязательных энергетических обследований предприятий, осуществляющих производство, передачу и распределение энергетических ресурсов</t>
  </si>
  <si>
    <t>Реконструкция предприятиями сетей тепло-водоснабжения</t>
  </si>
  <si>
    <t>исполнение запланировано в 2017-2020 г.г.</t>
  </si>
  <si>
    <t>Модернизация предприятиями котельных города, в том числе установка новых блочно-модульных взамен старых</t>
  </si>
  <si>
    <t>Актуализация схемы теплоснабжения города</t>
  </si>
  <si>
    <t>Разработка схем водоснабжения и водоотведения города</t>
  </si>
  <si>
    <t>Актуализация схемы водоснабжения и водотведения города</t>
  </si>
  <si>
    <t>Реконструкция предприятиями системы электроснабжения</t>
  </si>
  <si>
    <t>Модернизация уличного освещения с применнением энергосберегающих технологий</t>
  </si>
  <si>
    <t>ИТОГО по задаче 3</t>
  </si>
  <si>
    <t>Проведение предприятиями мероприятия по замещению бензина либо дизельного топлива, используемого транспортными средствами, осуществляющими, пассажирские перевозки по городским маршрутам регулярного сообщения на территории города, в качестве моторного топлива, природным газом</t>
  </si>
  <si>
    <t>ИТОГО по задаче 4</t>
  </si>
  <si>
    <t>Ответственный исполнитель: Департамент жилищно-коммунального и строительного комплекса администрации города Югорска</t>
  </si>
  <si>
    <t>Соисполнитель: Управление образования администрации города Югорска</t>
  </si>
  <si>
    <t>Управление образования администрации города Югорска</t>
  </si>
  <si>
    <t>Н.И. Бобровская</t>
  </si>
  <si>
    <t>(34675)7-03-66</t>
  </si>
  <si>
    <t>выполнено ОАО "Служба заказчика"</t>
  </si>
  <si>
    <t>исполнение запланировано в 2018 и 2020 г.г.</t>
  </si>
  <si>
    <t>Кожухова М.И.</t>
  </si>
  <si>
    <t>Цель: Повышение эффективности использования топливно-энергетических ресурсов в городе Югорске</t>
  </si>
  <si>
    <t>Задача 1 Развитие энергосбережения и повышение энергоэффективности в муниципальном секторе</t>
  </si>
  <si>
    <t>Задача 2 Развитие энергосбережения и повышение энергоэффективности в жилищном фонде</t>
  </si>
  <si>
    <t>Задача 3 Развитие энергосбережения и повышение энергетической эффективностии в системах коммунальной инфраструктуры</t>
  </si>
  <si>
    <t>исполнение запланировано в 2016, 2018 и 2020 г.г.</t>
  </si>
  <si>
    <t>исполнение запланировано в 2018-2020  г.г.</t>
  </si>
  <si>
    <t xml:space="preserve"> выполнено ОАО "Служба заказчика"</t>
  </si>
  <si>
    <t>исполнение запланировано в  IV  квартале 2015 года</t>
  </si>
  <si>
    <t>Н.Н. Лысенко</t>
  </si>
  <si>
    <t xml:space="preserve">Департамент жилищно-коммунального и строительного комплекса </t>
  </si>
  <si>
    <t>в связи с реорганизацией                          ОАО "ЮТЭК-Югорск" данное мероприятие проводиться не будет</t>
  </si>
  <si>
    <t>в связи с реорганизацией                            ООО "Югорскэнергогаз" данное мероприятие проводиться не будет</t>
  </si>
  <si>
    <t>Мероприятие по информационной поддержке и пропаганде энергосбережения и повышения энергетической эффективности на территории муниципального образования городской округ город Югорск</t>
  </si>
  <si>
    <t>не требует дополнительного бюджетного финансирования</t>
  </si>
  <si>
    <t>Мероприятия по выявлению безхозяйственных объектов недвижимого имущества, используемых для передачи электрической и тепловой энергии, воды, по организации постановки в установленном порядке таких объектов на учет в качестве безхозяйных объектов недвижимого имущества и признанию муниципальной собственности на такие объекты недвижимого имущества</t>
  </si>
  <si>
    <t>Мероприятия по организации порядка управления (эксплуатации) бесхозяйными объектами недвижимого имущества, используемыми для передачи электрической и тепловой энергии, воды, с момента выявления таких объектов</t>
  </si>
  <si>
    <t>Мероприятия в области регулирования цен (тарифов), направленные на стимулирование энергосбережения и повышения энергетической эффективности, в том числе переход к регулированию цен (тарифов) на основе долгосрочных параметров регулирования, введение социальной нормы потребления энергетических ресурсов  и дифференцированных цен (тарифов) на энергетические ресурсы в пределах и свыше социальной нормы потребления, введения цен (тарифов), дифференцированных по времени суток, выходным и рабочим дням, если соответствующие полномочия в области регулирования цен (тарифов) переданы органам местного самоуправления</t>
  </si>
  <si>
    <t>Мероприятия по расширению использования в качестве источников энергии вторичных энергетических ресурсов и (или ) возобновляемых источников энергии</t>
  </si>
  <si>
    <t xml:space="preserve">по состоянию на 1 октября 2015 года </t>
  </si>
  <si>
    <t>9 октября  2015 года</t>
  </si>
  <si>
    <t>Глазырина С.Н.</t>
  </si>
  <si>
    <t>(34675)7-57-61</t>
  </si>
  <si>
    <t>Разработка и предоставление предприятиями к сведению собственников помещений в многоквартирных домах предложения о мероприятиях по энергосбережению и повышению энергетической эффективности, которые можно проводить в многоквартирных домах, с указанием расходов на их проведение, объема ожидаемого снижения используемых энергетических ресурсов и сроков окупаемости предполагаемых мероприятий</t>
  </si>
  <si>
    <t>Задача 4 Развитие энергосбережения и повышение энергоэффективности в транспортном комплексе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</si>
</sst>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&quot;р.&quot;_-;\-* #,##0.00&quot;р.&quot;_-;_-* &quot;-&quot;??&quot;р.&quot;_-;_-@_-"/>
    <numFmt numFmtId="164" formatCode="#,##0.0"/>
    <numFmt numFmtId="165" formatCode="0.0%"/>
    <numFmt numFmtId="166" formatCode="0.0"/>
  </numFmts>
  <fonts count="23" x14ac:knownFonts="1"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7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0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8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1" applyFont="1" applyAlignment="1">
      <alignment vertical="center" wrapText="1"/>
    </xf>
    <xf numFmtId="0" fontId="3" fillId="0" borderId="0" xfId="1" applyFont="1" applyAlignment="1">
      <alignment vertical="center" wrapText="1"/>
    </xf>
    <xf numFmtId="0" fontId="1" fillId="0" borderId="0" xfId="1"/>
    <xf numFmtId="0" fontId="3" fillId="0" borderId="0" xfId="1" applyFont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164" fontId="6" fillId="0" borderId="0" xfId="1" applyNumberFormat="1" applyFont="1" applyAlignment="1">
      <alignment horizontal="center" vertical="center" wrapText="1"/>
    </xf>
    <xf numFmtId="0" fontId="15" fillId="0" borderId="0" xfId="1" applyFont="1" applyBorder="1" applyAlignment="1">
      <alignment vertical="center" wrapText="1"/>
    </xf>
    <xf numFmtId="0" fontId="7" fillId="0" borderId="0" xfId="1" applyFont="1" applyBorder="1" applyAlignment="1">
      <alignment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165" fontId="2" fillId="0" borderId="0" xfId="1" applyNumberFormat="1" applyFont="1" applyBorder="1" applyAlignment="1">
      <alignment vertical="center" wrapText="1"/>
    </xf>
    <xf numFmtId="0" fontId="2" fillId="0" borderId="0" xfId="1" applyFont="1" applyBorder="1" applyAlignment="1">
      <alignment vertical="center" wrapText="1"/>
    </xf>
    <xf numFmtId="3" fontId="2" fillId="0" borderId="0" xfId="1" applyNumberFormat="1" applyFont="1" applyBorder="1" applyAlignment="1">
      <alignment vertical="center" wrapText="1"/>
    </xf>
    <xf numFmtId="0" fontId="16" fillId="0" borderId="0" xfId="1" applyFont="1" applyAlignment="1">
      <alignment vertical="center" wrapText="1"/>
    </xf>
    <xf numFmtId="0" fontId="14" fillId="0" borderId="0" xfId="1" applyFont="1" applyBorder="1" applyAlignment="1">
      <alignment vertical="center"/>
    </xf>
    <xf numFmtId="0" fontId="14" fillId="0" borderId="0" xfId="0" applyFont="1" applyBorder="1" applyAlignment="1">
      <alignment horizontal="center" wrapText="1"/>
    </xf>
    <xf numFmtId="0" fontId="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0" fillId="0" borderId="0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1" applyFont="1" applyAlignment="1">
      <alignment vertical="center" wrapText="1"/>
    </xf>
    <xf numFmtId="0" fontId="5" fillId="0" borderId="0" xfId="1" applyFont="1" applyAlignment="1">
      <alignment horizontal="center" vertical="center" wrapText="1"/>
    </xf>
    <xf numFmtId="0" fontId="12" fillId="0" borderId="0" xfId="1" applyFont="1" applyAlignment="1">
      <alignment horizontal="center" vertical="top" wrapText="1"/>
    </xf>
    <xf numFmtId="0" fontId="14" fillId="0" borderId="2" xfId="1" applyFont="1" applyBorder="1" applyAlignment="1">
      <alignment vertical="center"/>
    </xf>
    <xf numFmtId="0" fontId="5" fillId="0" borderId="2" xfId="1" applyFont="1" applyBorder="1" applyAlignment="1">
      <alignment vertical="center" wrapText="1"/>
    </xf>
    <xf numFmtId="0" fontId="5" fillId="0" borderId="0" xfId="1" applyFont="1" applyBorder="1" applyAlignment="1">
      <alignment vertical="center" wrapText="1"/>
    </xf>
    <xf numFmtId="0" fontId="1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top"/>
    </xf>
    <xf numFmtId="0" fontId="11" fillId="0" borderId="0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1" fillId="0" borderId="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Border="1" applyAlignment="1">
      <alignment horizontal="center" vertical="center" wrapText="1"/>
    </xf>
    <xf numFmtId="49" fontId="2" fillId="0" borderId="0" xfId="1" applyNumberFormat="1" applyFont="1" applyBorder="1" applyAlignment="1">
      <alignment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center" vertical="center" wrapText="1"/>
    </xf>
    <xf numFmtId="0" fontId="11" fillId="0" borderId="0" xfId="0" applyNumberFormat="1" applyFont="1" applyFill="1" applyBorder="1" applyAlignment="1" applyProtection="1">
      <alignment vertical="center" wrapText="1"/>
    </xf>
    <xf numFmtId="49" fontId="13" fillId="0" borderId="0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top"/>
    </xf>
    <xf numFmtId="0" fontId="17" fillId="0" borderId="0" xfId="0" applyFont="1" applyBorder="1" applyAlignment="1">
      <alignment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 applyBorder="1" applyAlignment="1" applyProtection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top" wrapText="1"/>
    </xf>
    <xf numFmtId="49" fontId="2" fillId="0" borderId="0" xfId="1" applyNumberFormat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center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2" fillId="0" borderId="1" xfId="1" applyFont="1" applyBorder="1" applyAlignment="1">
      <alignment vertical="center" wrapText="1"/>
    </xf>
    <xf numFmtId="165" fontId="2" fillId="0" borderId="1" xfId="1" applyNumberFormat="1" applyFont="1" applyBorder="1" applyAlignment="1">
      <alignment horizontal="center" vertical="center" wrapText="1"/>
    </xf>
    <xf numFmtId="166" fontId="2" fillId="0" borderId="1" xfId="1" applyNumberFormat="1" applyFont="1" applyBorder="1" applyAlignment="1">
      <alignment horizontal="center" vertical="center"/>
    </xf>
    <xf numFmtId="164" fontId="3" fillId="0" borderId="2" xfId="0" applyNumberFormat="1" applyFont="1" applyFill="1" applyBorder="1" applyAlignment="1" applyProtection="1">
      <alignment horizontal="center" vertical="center" wrapText="1"/>
    </xf>
    <xf numFmtId="164" fontId="3" fillId="0" borderId="0" xfId="0" applyNumberFormat="1" applyFont="1" applyFill="1" applyBorder="1" applyAlignment="1" applyProtection="1">
      <alignment horizontal="center" vertical="center" wrapText="1"/>
    </xf>
    <xf numFmtId="164" fontId="14" fillId="0" borderId="2" xfId="0" applyNumberFormat="1" applyFont="1" applyFill="1" applyBorder="1" applyAlignment="1">
      <alignment horizontal="center" vertical="center" wrapText="1"/>
    </xf>
    <xf numFmtId="49" fontId="3" fillId="0" borderId="2" xfId="1" applyNumberFormat="1" applyFont="1" applyBorder="1" applyAlignment="1">
      <alignment horizontal="center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>
      <alignment horizontal="center" vertical="top" wrapText="1"/>
    </xf>
    <xf numFmtId="49" fontId="3" fillId="0" borderId="0" xfId="1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14" fillId="0" borderId="0" xfId="0" applyNumberFormat="1" applyFont="1" applyFill="1" applyBorder="1" applyAlignment="1">
      <alignment horizontal="center" vertical="center" wrapText="1"/>
    </xf>
    <xf numFmtId="49" fontId="3" fillId="0" borderId="0" xfId="1" applyNumberFormat="1" applyFont="1" applyBorder="1" applyAlignment="1">
      <alignment vertical="center" wrapText="1"/>
    </xf>
    <xf numFmtId="0" fontId="2" fillId="0" borderId="1" xfId="1" applyFont="1" applyFill="1" applyBorder="1" applyAlignment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vertical="center" wrapText="1"/>
    </xf>
    <xf numFmtId="166" fontId="2" fillId="0" borderId="1" xfId="1" applyNumberFormat="1" applyFont="1" applyFill="1" applyBorder="1" applyAlignment="1">
      <alignment horizontal="center" vertical="center" wrapText="1"/>
    </xf>
    <xf numFmtId="4" fontId="2" fillId="0" borderId="1" xfId="1" applyNumberFormat="1" applyFont="1" applyBorder="1" applyAlignment="1">
      <alignment horizontal="center" vertical="center" wrapText="1"/>
    </xf>
    <xf numFmtId="164" fontId="3" fillId="0" borderId="0" xfId="0" applyNumberFormat="1" applyFont="1" applyFill="1" applyBorder="1" applyAlignment="1" applyProtection="1">
      <alignment vertical="top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vertical="center" wrapText="1"/>
    </xf>
    <xf numFmtId="0" fontId="9" fillId="2" borderId="1" xfId="1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164" fontId="2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NumberFormat="1" applyFont="1" applyFill="1" applyBorder="1" applyAlignment="1" applyProtection="1">
      <alignment horizontal="left" wrapText="1"/>
    </xf>
    <xf numFmtId="0" fontId="19" fillId="2" borderId="4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19" fillId="0" borderId="2" xfId="0" applyFont="1" applyBorder="1" applyAlignment="1">
      <alignment vertical="center" wrapText="1"/>
    </xf>
    <xf numFmtId="164" fontId="6" fillId="0" borderId="0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2" borderId="7" xfId="1" applyNumberFormat="1" applyFont="1" applyFill="1" applyBorder="1" applyAlignment="1">
      <alignment horizontal="center" vertical="center" wrapText="1"/>
    </xf>
    <xf numFmtId="0" fontId="9" fillId="0" borderId="4" xfId="1" applyFont="1" applyBorder="1" applyAlignment="1">
      <alignment horizontal="left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 applyProtection="1">
      <alignment horizontal="center" vertical="center" wrapText="1"/>
    </xf>
    <xf numFmtId="164" fontId="9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0" fontId="1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4" fontId="14" fillId="0" borderId="0" xfId="2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0" xfId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2" fontId="2" fillId="0" borderId="1" xfId="1" applyNumberFormat="1" applyFont="1" applyFill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49" fontId="2" fillId="0" borderId="4" xfId="1" applyNumberFormat="1" applyFont="1" applyFill="1" applyBorder="1" applyAlignment="1">
      <alignment horizontal="center" vertical="center" wrapText="1"/>
    </xf>
    <xf numFmtId="49" fontId="2" fillId="0" borderId="6" xfId="1" applyNumberFormat="1" applyFont="1" applyFill="1" applyBorder="1" applyAlignment="1">
      <alignment horizontal="center" vertical="center" wrapText="1"/>
    </xf>
    <xf numFmtId="49" fontId="2" fillId="0" borderId="5" xfId="1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6" fontId="2" fillId="2" borderId="4" xfId="0" applyNumberFormat="1" applyFont="1" applyFill="1" applyBorder="1" applyAlignment="1">
      <alignment horizontal="center" vertical="center" wrapText="1"/>
    </xf>
    <xf numFmtId="166" fontId="2" fillId="2" borderId="6" xfId="0" applyNumberFormat="1" applyFont="1" applyFill="1" applyBorder="1" applyAlignment="1">
      <alignment horizontal="center" vertical="center" wrapText="1"/>
    </xf>
    <xf numFmtId="166" fontId="2" fillId="2" borderId="5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2" fillId="0" borderId="1" xfId="1" applyNumberFormat="1" applyFont="1" applyFill="1" applyBorder="1" applyAlignment="1">
      <alignment horizontal="center" vertical="center" wrapText="1"/>
    </xf>
    <xf numFmtId="2" fontId="2" fillId="0" borderId="1" xfId="1" applyNumberFormat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9" fillId="2" borderId="1" xfId="1" applyFont="1" applyFill="1" applyBorder="1" applyAlignment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left" vertical="center" wrapText="1"/>
    </xf>
    <xf numFmtId="0" fontId="20" fillId="0" borderId="6" xfId="1" applyFont="1" applyFill="1" applyBorder="1" applyAlignment="1">
      <alignment horizontal="left" vertical="center" wrapText="1"/>
    </xf>
    <xf numFmtId="0" fontId="20" fillId="0" borderId="5" xfId="1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164" fontId="2" fillId="0" borderId="0" xfId="0" applyNumberFormat="1" applyFont="1" applyFill="1" applyBorder="1" applyAlignment="1" applyProtection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center" wrapText="1"/>
    </xf>
    <xf numFmtId="164" fontId="3" fillId="0" borderId="2" xfId="0" applyNumberFormat="1" applyFont="1" applyFill="1" applyBorder="1" applyAlignment="1" applyProtection="1">
      <alignment horizontal="center" wrapText="1"/>
    </xf>
    <xf numFmtId="0" fontId="9" fillId="0" borderId="1" xfId="1" applyFont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9" fillId="2" borderId="6" xfId="1" applyNumberFormat="1" applyFont="1" applyFill="1" applyBorder="1" applyAlignment="1">
      <alignment horizontal="center" vertical="center" wrapText="1"/>
    </xf>
    <xf numFmtId="49" fontId="2" fillId="2" borderId="6" xfId="1" applyNumberFormat="1" applyFont="1" applyFill="1" applyBorder="1" applyAlignment="1">
      <alignment horizontal="center" vertical="center" wrapText="1"/>
    </xf>
    <xf numFmtId="49" fontId="2" fillId="2" borderId="5" xfId="1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Border="1" applyAlignment="1">
      <alignment horizontal="center" vertical="center" wrapText="1"/>
    </xf>
    <xf numFmtId="0" fontId="22" fillId="2" borderId="0" xfId="0" applyNumberFormat="1" applyFont="1" applyFill="1" applyBorder="1" applyAlignment="1" applyProtection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164" fontId="3" fillId="0" borderId="3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164" fontId="9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</xf>
    <xf numFmtId="0" fontId="9" fillId="2" borderId="8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9" fillId="2" borderId="9" xfId="0" applyNumberFormat="1" applyFont="1" applyFill="1" applyBorder="1" applyAlignment="1" applyProtection="1">
      <alignment horizontal="center" vertical="center" wrapText="1"/>
    </xf>
    <xf numFmtId="0" fontId="9" fillId="2" borderId="10" xfId="0" applyNumberFormat="1" applyFont="1" applyFill="1" applyBorder="1" applyAlignment="1" applyProtection="1">
      <alignment horizontal="center" vertical="center" wrapText="1"/>
    </xf>
    <xf numFmtId="0" fontId="9" fillId="2" borderId="0" xfId="0" applyNumberFormat="1" applyFont="1" applyFill="1" applyBorder="1" applyAlignment="1" applyProtection="1">
      <alignment horizontal="center" vertical="center" wrapText="1"/>
    </xf>
    <xf numFmtId="0" fontId="9" fillId="2" borderId="11" xfId="0" applyNumberFormat="1" applyFont="1" applyFill="1" applyBorder="1" applyAlignment="1" applyProtection="1">
      <alignment horizontal="center" vertical="center" wrapText="1"/>
    </xf>
    <xf numFmtId="0" fontId="9" fillId="2" borderId="12" xfId="0" applyNumberFormat="1" applyFont="1" applyFill="1" applyBorder="1" applyAlignment="1" applyProtection="1">
      <alignment horizontal="center" vertical="center" wrapText="1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9" fillId="2" borderId="13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65" fontId="9" fillId="2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255"/>
  <sheetViews>
    <sheetView tabSelected="1" zoomScale="90" zoomScaleNormal="90" workbookViewId="0">
      <selection activeCell="M86" sqref="M86"/>
    </sheetView>
  </sheetViews>
  <sheetFormatPr defaultRowHeight="12.75" x14ac:dyDescent="0.2"/>
  <cols>
    <col min="1" max="1" width="4.85546875" style="3" customWidth="1"/>
    <col min="2" max="2" width="33.42578125" style="3" customWidth="1"/>
    <col min="3" max="3" width="13.85546875" style="3" customWidth="1"/>
    <col min="4" max="4" width="14.85546875" style="3" customWidth="1"/>
    <col min="5" max="5" width="11.140625" style="3" customWidth="1"/>
    <col min="6" max="6" width="12.42578125" style="3" customWidth="1"/>
    <col min="7" max="7" width="11.5703125" style="3" customWidth="1"/>
    <col min="8" max="8" width="11" style="3" customWidth="1"/>
    <col min="9" max="9" width="10.85546875" style="3" customWidth="1"/>
    <col min="10" max="10" width="32.85546875" style="3" customWidth="1"/>
    <col min="11" max="11" width="0.42578125" style="3" customWidth="1"/>
    <col min="12" max="16384" width="9.140625" style="3"/>
  </cols>
  <sheetData>
    <row r="1" spans="1:14" ht="15.75" customHeight="1" x14ac:dyDescent="0.2">
      <c r="A1" s="1"/>
      <c r="B1" s="1"/>
      <c r="C1" s="1"/>
      <c r="D1" s="1"/>
      <c r="E1" s="2"/>
      <c r="F1" s="2"/>
      <c r="G1" s="2"/>
      <c r="H1" s="2"/>
      <c r="I1" s="126" t="s">
        <v>4</v>
      </c>
      <c r="J1" s="126"/>
    </row>
    <row r="2" spans="1:14" ht="15.75" customHeight="1" x14ac:dyDescent="0.2">
      <c r="A2" s="1"/>
      <c r="B2" s="1"/>
      <c r="C2" s="1"/>
      <c r="D2" s="1"/>
      <c r="E2" s="4"/>
      <c r="F2" s="4"/>
      <c r="G2" s="4"/>
      <c r="H2" s="4"/>
      <c r="I2" s="126" t="s">
        <v>5</v>
      </c>
      <c r="J2" s="126"/>
    </row>
    <row r="3" spans="1:14" ht="18" customHeight="1" x14ac:dyDescent="0.2">
      <c r="A3" s="127" t="s">
        <v>6</v>
      </c>
      <c r="B3" s="127"/>
      <c r="C3" s="127"/>
      <c r="D3" s="127"/>
      <c r="E3" s="127"/>
      <c r="F3" s="127"/>
      <c r="G3" s="127"/>
      <c r="H3" s="127"/>
      <c r="I3" s="127"/>
      <c r="J3" s="127"/>
      <c r="K3" s="2"/>
      <c r="L3" s="1"/>
      <c r="M3" s="1"/>
      <c r="N3" s="1"/>
    </row>
    <row r="4" spans="1:14" ht="18" customHeight="1" x14ac:dyDescent="0.2">
      <c r="A4" s="127" t="s">
        <v>7</v>
      </c>
      <c r="B4" s="127"/>
      <c r="C4" s="127"/>
      <c r="D4" s="127"/>
      <c r="E4" s="127"/>
      <c r="F4" s="127"/>
      <c r="G4" s="127"/>
      <c r="H4" s="127"/>
      <c r="I4" s="127"/>
      <c r="J4" s="127"/>
      <c r="K4" s="2"/>
      <c r="L4" s="1"/>
      <c r="M4" s="1"/>
      <c r="N4" s="1"/>
    </row>
    <row r="5" spans="1:14" ht="18" customHeight="1" x14ac:dyDescent="0.2">
      <c r="A5" s="127" t="s">
        <v>91</v>
      </c>
      <c r="B5" s="127"/>
      <c r="C5" s="127"/>
      <c r="D5" s="127"/>
      <c r="E5" s="127"/>
      <c r="F5" s="127"/>
      <c r="G5" s="127"/>
      <c r="H5" s="127"/>
      <c r="I5" s="127"/>
      <c r="J5" s="127"/>
      <c r="K5" s="2"/>
      <c r="L5" s="1"/>
      <c r="M5" s="1"/>
      <c r="N5" s="1"/>
    </row>
    <row r="6" spans="1:14" ht="24" customHeight="1" x14ac:dyDescent="0.2">
      <c r="A6" s="22"/>
      <c r="B6" s="22"/>
      <c r="C6" s="22"/>
      <c r="D6" s="22"/>
      <c r="E6" s="22"/>
      <c r="F6" s="22"/>
      <c r="G6" s="22"/>
      <c r="H6" s="22"/>
      <c r="I6" s="22"/>
      <c r="J6" s="1"/>
      <c r="K6" s="1"/>
      <c r="L6" s="1"/>
      <c r="M6" s="1"/>
      <c r="N6" s="1"/>
    </row>
    <row r="7" spans="1:14" ht="37.5" customHeight="1" x14ac:dyDescent="0.2">
      <c r="A7" s="128" t="s">
        <v>29</v>
      </c>
      <c r="B7" s="128"/>
      <c r="C7" s="128"/>
      <c r="D7" s="128"/>
      <c r="E7" s="128"/>
      <c r="F7" s="128"/>
      <c r="G7" s="128"/>
      <c r="H7" s="128"/>
      <c r="I7" s="22"/>
      <c r="J7" s="1"/>
      <c r="K7" s="1"/>
      <c r="L7" s="1"/>
      <c r="M7" s="1"/>
      <c r="N7" s="1"/>
    </row>
    <row r="8" spans="1:14" ht="12.75" customHeight="1" x14ac:dyDescent="0.2">
      <c r="A8" s="23"/>
      <c r="B8" s="24" t="s">
        <v>8</v>
      </c>
      <c r="C8" s="24"/>
      <c r="D8" s="22"/>
      <c r="E8" s="22"/>
      <c r="F8" s="22"/>
      <c r="G8" s="22"/>
      <c r="H8" s="22"/>
      <c r="I8" s="22"/>
      <c r="J8" s="1"/>
      <c r="K8" s="1"/>
      <c r="L8" s="1"/>
      <c r="M8" s="1"/>
      <c r="N8" s="1"/>
    </row>
    <row r="9" spans="1:14" ht="25.5" customHeight="1" x14ac:dyDescent="0.2">
      <c r="A9" s="25" t="s">
        <v>10</v>
      </c>
      <c r="B9" s="25"/>
      <c r="C9" s="25"/>
      <c r="D9" s="25"/>
      <c r="E9" s="26"/>
      <c r="F9" s="27"/>
      <c r="G9" s="27"/>
      <c r="H9" s="27"/>
      <c r="I9" s="22"/>
      <c r="J9" s="1"/>
      <c r="K9" s="1"/>
      <c r="L9" s="1"/>
      <c r="M9" s="1"/>
      <c r="N9" s="1"/>
    </row>
    <row r="10" spans="1:14" ht="12" customHeight="1" x14ac:dyDescent="0.2">
      <c r="A10" s="23"/>
      <c r="B10" s="24" t="s">
        <v>9</v>
      </c>
      <c r="C10" s="24"/>
      <c r="D10" s="22"/>
      <c r="E10" s="22"/>
      <c r="F10" s="22"/>
      <c r="G10" s="22"/>
      <c r="H10" s="22"/>
      <c r="I10" s="22"/>
      <c r="J10" s="1"/>
      <c r="K10" s="1"/>
      <c r="L10" s="1"/>
      <c r="M10" s="1"/>
      <c r="N10" s="1"/>
    </row>
    <row r="11" spans="1:14" ht="14.25" customHeight="1" x14ac:dyDescent="0.2">
      <c r="A11" s="1"/>
      <c r="B11" s="1"/>
      <c r="C11" s="1"/>
      <c r="D11" s="1"/>
      <c r="E11" s="1"/>
      <c r="F11" s="1"/>
      <c r="G11" s="1"/>
      <c r="H11" s="1"/>
      <c r="I11" s="5"/>
      <c r="J11" s="5" t="s">
        <v>0</v>
      </c>
      <c r="K11" s="1"/>
      <c r="L11" s="1"/>
      <c r="M11" s="1"/>
      <c r="N11" s="1"/>
    </row>
    <row r="12" spans="1:14" ht="18" customHeight="1" x14ac:dyDescent="0.2">
      <c r="A12" s="129" t="s">
        <v>1</v>
      </c>
      <c r="B12" s="129" t="s">
        <v>2</v>
      </c>
      <c r="C12" s="129" t="s">
        <v>11</v>
      </c>
      <c r="D12" s="129" t="s">
        <v>12</v>
      </c>
      <c r="E12" s="129" t="s">
        <v>13</v>
      </c>
      <c r="F12" s="129" t="s">
        <v>14</v>
      </c>
      <c r="G12" s="129" t="s">
        <v>15</v>
      </c>
      <c r="H12" s="129" t="s">
        <v>16</v>
      </c>
      <c r="I12" s="129"/>
      <c r="J12" s="129" t="s">
        <v>19</v>
      </c>
      <c r="K12" s="1"/>
      <c r="L12" s="1"/>
      <c r="M12" s="1"/>
      <c r="N12" s="1"/>
    </row>
    <row r="13" spans="1:14" ht="81.75" customHeight="1" x14ac:dyDescent="0.2">
      <c r="A13" s="129"/>
      <c r="B13" s="129"/>
      <c r="C13" s="129"/>
      <c r="D13" s="129"/>
      <c r="E13" s="129"/>
      <c r="F13" s="129"/>
      <c r="G13" s="129"/>
      <c r="H13" s="58" t="s">
        <v>17</v>
      </c>
      <c r="I13" s="58" t="s">
        <v>18</v>
      </c>
      <c r="J13" s="129"/>
      <c r="K13" s="6"/>
      <c r="L13" s="1"/>
      <c r="M13" s="1"/>
      <c r="N13" s="1"/>
    </row>
    <row r="14" spans="1:14" ht="14.25" customHeight="1" x14ac:dyDescent="0.2">
      <c r="A14" s="58">
        <v>1</v>
      </c>
      <c r="B14" s="58">
        <v>2</v>
      </c>
      <c r="C14" s="58">
        <v>3</v>
      </c>
      <c r="D14" s="58">
        <v>4</v>
      </c>
      <c r="E14" s="58">
        <v>5</v>
      </c>
      <c r="F14" s="58">
        <v>6</v>
      </c>
      <c r="G14" s="58">
        <v>7</v>
      </c>
      <c r="H14" s="58">
        <v>8</v>
      </c>
      <c r="I14" s="58">
        <v>9</v>
      </c>
      <c r="J14" s="58">
        <v>10</v>
      </c>
      <c r="K14" s="6"/>
      <c r="L14" s="1"/>
      <c r="M14" s="1"/>
      <c r="N14" s="1"/>
    </row>
    <row r="15" spans="1:14" ht="25.5" customHeight="1" x14ac:dyDescent="0.2">
      <c r="A15" s="130" t="s">
        <v>73</v>
      </c>
      <c r="B15" s="130"/>
      <c r="C15" s="130"/>
      <c r="D15" s="130"/>
      <c r="E15" s="130"/>
      <c r="F15" s="130"/>
      <c r="G15" s="130"/>
      <c r="H15" s="130"/>
      <c r="I15" s="130"/>
      <c r="J15" s="130"/>
      <c r="K15" s="6"/>
      <c r="L15" s="1"/>
      <c r="M15" s="1"/>
      <c r="N15" s="1"/>
    </row>
    <row r="16" spans="1:14" ht="41.25" customHeight="1" x14ac:dyDescent="0.2">
      <c r="A16" s="130" t="s">
        <v>74</v>
      </c>
      <c r="B16" s="130"/>
      <c r="C16" s="130"/>
      <c r="D16" s="130"/>
      <c r="E16" s="130"/>
      <c r="F16" s="130"/>
      <c r="G16" s="130"/>
      <c r="H16" s="130"/>
      <c r="I16" s="130"/>
      <c r="J16" s="130"/>
      <c r="K16" s="6"/>
      <c r="L16" s="1"/>
      <c r="M16" s="1"/>
      <c r="N16" s="1"/>
    </row>
    <row r="17" spans="1:14" ht="27" customHeight="1" x14ac:dyDescent="0.2">
      <c r="A17" s="136">
        <v>1</v>
      </c>
      <c r="B17" s="137" t="s">
        <v>30</v>
      </c>
      <c r="C17" s="138" t="s">
        <v>31</v>
      </c>
      <c r="D17" s="88" t="s">
        <v>32</v>
      </c>
      <c r="E17" s="96">
        <f>E18</f>
        <v>500</v>
      </c>
      <c r="F17" s="96">
        <v>500</v>
      </c>
      <c r="G17" s="96">
        <v>200</v>
      </c>
      <c r="H17" s="96">
        <f>F17-G17</f>
        <v>300</v>
      </c>
      <c r="I17" s="109">
        <f>G17/F17</f>
        <v>0.4</v>
      </c>
      <c r="J17" s="139" t="s">
        <v>80</v>
      </c>
      <c r="K17" s="6"/>
      <c r="L17" s="1"/>
      <c r="M17" s="1"/>
      <c r="N17" s="1"/>
    </row>
    <row r="18" spans="1:14" ht="23.25" customHeight="1" x14ac:dyDescent="0.2">
      <c r="A18" s="136"/>
      <c r="B18" s="137"/>
      <c r="C18" s="138"/>
      <c r="D18" s="137" t="s">
        <v>20</v>
      </c>
      <c r="E18" s="142">
        <v>500</v>
      </c>
      <c r="F18" s="142">
        <v>500</v>
      </c>
      <c r="G18" s="142">
        <v>200</v>
      </c>
      <c r="H18" s="143">
        <f>F18-G18</f>
        <v>300</v>
      </c>
      <c r="I18" s="146">
        <f>G18/F18</f>
        <v>0.4</v>
      </c>
      <c r="J18" s="140"/>
      <c r="K18" s="6"/>
      <c r="L18" s="1"/>
      <c r="M18" s="1"/>
      <c r="N18" s="1"/>
    </row>
    <row r="19" spans="1:14" ht="12.75" customHeight="1" x14ac:dyDescent="0.2">
      <c r="A19" s="136"/>
      <c r="B19" s="137"/>
      <c r="C19" s="138"/>
      <c r="D19" s="137"/>
      <c r="E19" s="142"/>
      <c r="F19" s="142"/>
      <c r="G19" s="142"/>
      <c r="H19" s="144"/>
      <c r="I19" s="146"/>
      <c r="J19" s="140"/>
      <c r="K19" s="6"/>
      <c r="L19" s="1"/>
      <c r="M19" s="1"/>
      <c r="N19" s="1"/>
    </row>
    <row r="20" spans="1:14" ht="13.5" customHeight="1" x14ac:dyDescent="0.2">
      <c r="A20" s="136"/>
      <c r="B20" s="137"/>
      <c r="C20" s="138"/>
      <c r="D20" s="137"/>
      <c r="E20" s="142"/>
      <c r="F20" s="142"/>
      <c r="G20" s="142"/>
      <c r="H20" s="145"/>
      <c r="I20" s="146"/>
      <c r="J20" s="141"/>
      <c r="K20" s="6"/>
      <c r="L20" s="1"/>
      <c r="M20" s="1"/>
      <c r="N20" s="1"/>
    </row>
    <row r="21" spans="1:14" ht="39" customHeight="1" x14ac:dyDescent="0.2">
      <c r="A21" s="147">
        <v>2</v>
      </c>
      <c r="B21" s="148" t="s">
        <v>33</v>
      </c>
      <c r="C21" s="134" t="s">
        <v>34</v>
      </c>
      <c r="D21" s="76" t="s">
        <v>32</v>
      </c>
      <c r="E21" s="118">
        <v>0</v>
      </c>
      <c r="F21" s="118">
        <v>0</v>
      </c>
      <c r="G21" s="118">
        <v>0</v>
      </c>
      <c r="H21" s="118">
        <v>0</v>
      </c>
      <c r="I21" s="78">
        <v>0</v>
      </c>
      <c r="J21" s="135" t="s">
        <v>36</v>
      </c>
      <c r="K21" s="6"/>
      <c r="L21" s="1"/>
      <c r="M21" s="1"/>
      <c r="N21" s="1"/>
    </row>
    <row r="22" spans="1:14" ht="60" customHeight="1" x14ac:dyDescent="0.2">
      <c r="A22" s="147"/>
      <c r="B22" s="148"/>
      <c r="C22" s="134"/>
      <c r="D22" s="76" t="s">
        <v>20</v>
      </c>
      <c r="E22" s="118">
        <v>0</v>
      </c>
      <c r="F22" s="118">
        <v>0</v>
      </c>
      <c r="G22" s="118">
        <v>0</v>
      </c>
      <c r="H22" s="118">
        <v>0</v>
      </c>
      <c r="I22" s="78">
        <v>0</v>
      </c>
      <c r="J22" s="135"/>
      <c r="K22" s="6"/>
      <c r="L22" s="1"/>
      <c r="M22" s="1"/>
      <c r="N22" s="1"/>
    </row>
    <row r="23" spans="1:14" ht="32.25" customHeight="1" x14ac:dyDescent="0.2">
      <c r="A23" s="147">
        <v>3</v>
      </c>
      <c r="B23" s="148" t="s">
        <v>37</v>
      </c>
      <c r="C23" s="134" t="s">
        <v>34</v>
      </c>
      <c r="D23" s="76" t="s">
        <v>32</v>
      </c>
      <c r="E23" s="118">
        <v>0</v>
      </c>
      <c r="F23" s="118">
        <v>0</v>
      </c>
      <c r="G23" s="118">
        <v>0</v>
      </c>
      <c r="H23" s="118">
        <v>0</v>
      </c>
      <c r="I23" s="78">
        <v>0</v>
      </c>
      <c r="J23" s="135" t="s">
        <v>36</v>
      </c>
      <c r="K23" s="6"/>
      <c r="L23" s="1"/>
      <c r="M23" s="1"/>
      <c r="N23" s="1"/>
    </row>
    <row r="24" spans="1:14" ht="61.5" customHeight="1" x14ac:dyDescent="0.2">
      <c r="A24" s="147"/>
      <c r="B24" s="148"/>
      <c r="C24" s="134"/>
      <c r="D24" s="76" t="s">
        <v>20</v>
      </c>
      <c r="E24" s="85">
        <v>0</v>
      </c>
      <c r="F24" s="85">
        <f>F28+F29</f>
        <v>0</v>
      </c>
      <c r="G24" s="85">
        <v>0</v>
      </c>
      <c r="H24" s="118">
        <v>0</v>
      </c>
      <c r="I24" s="78">
        <v>0</v>
      </c>
      <c r="J24" s="135"/>
      <c r="K24" s="7"/>
      <c r="L24" s="1"/>
      <c r="M24" s="1"/>
      <c r="N24" s="1"/>
    </row>
    <row r="25" spans="1:14" ht="29.25" customHeight="1" x14ac:dyDescent="0.2">
      <c r="A25" s="132">
        <v>4</v>
      </c>
      <c r="B25" s="133" t="s">
        <v>38</v>
      </c>
      <c r="C25" s="134" t="s">
        <v>34</v>
      </c>
      <c r="D25" s="76" t="s">
        <v>32</v>
      </c>
      <c r="E25" s="85">
        <v>0</v>
      </c>
      <c r="F25" s="85">
        <v>0</v>
      </c>
      <c r="G25" s="85">
        <v>0</v>
      </c>
      <c r="H25" s="118">
        <v>0</v>
      </c>
      <c r="I25" s="78">
        <v>0</v>
      </c>
      <c r="J25" s="135" t="s">
        <v>39</v>
      </c>
      <c r="K25" s="7"/>
      <c r="L25" s="1"/>
      <c r="M25" s="1"/>
      <c r="N25" s="1"/>
    </row>
    <row r="26" spans="1:14" ht="34.5" customHeight="1" x14ac:dyDescent="0.2">
      <c r="A26" s="132"/>
      <c r="B26" s="149"/>
      <c r="C26" s="134"/>
      <c r="D26" s="76" t="s">
        <v>20</v>
      </c>
      <c r="E26" s="85">
        <v>0</v>
      </c>
      <c r="F26" s="85">
        <f>F20</f>
        <v>0</v>
      </c>
      <c r="G26" s="85">
        <v>0</v>
      </c>
      <c r="H26" s="118">
        <f>F26-G26</f>
        <v>0</v>
      </c>
      <c r="I26" s="78">
        <v>0</v>
      </c>
      <c r="J26" s="135"/>
      <c r="K26" s="7"/>
      <c r="L26" s="1"/>
      <c r="M26" s="1"/>
      <c r="N26" s="1"/>
    </row>
    <row r="27" spans="1:14" ht="24" customHeight="1" x14ac:dyDescent="0.2">
      <c r="A27" s="132">
        <v>5</v>
      </c>
      <c r="B27" s="133" t="s">
        <v>40</v>
      </c>
      <c r="C27" s="134" t="s">
        <v>34</v>
      </c>
      <c r="D27" s="76" t="s">
        <v>32</v>
      </c>
      <c r="E27" s="85">
        <v>0</v>
      </c>
      <c r="F27" s="85">
        <f>F21+F16</f>
        <v>0</v>
      </c>
      <c r="G27" s="85">
        <f>G21+G16</f>
        <v>0</v>
      </c>
      <c r="H27" s="85">
        <f>H21+H16</f>
        <v>0</v>
      </c>
      <c r="I27" s="78">
        <v>0</v>
      </c>
      <c r="J27" s="135" t="s">
        <v>71</v>
      </c>
      <c r="K27" s="7"/>
      <c r="L27" s="1"/>
      <c r="M27" s="1"/>
      <c r="N27" s="1"/>
    </row>
    <row r="28" spans="1:14" ht="50.25" customHeight="1" x14ac:dyDescent="0.2">
      <c r="A28" s="132"/>
      <c r="B28" s="133"/>
      <c r="C28" s="134"/>
      <c r="D28" s="76" t="s">
        <v>20</v>
      </c>
      <c r="E28" s="85">
        <v>0</v>
      </c>
      <c r="F28" s="85">
        <v>0</v>
      </c>
      <c r="G28" s="85">
        <v>0</v>
      </c>
      <c r="H28" s="85">
        <v>0</v>
      </c>
      <c r="I28" s="78">
        <v>0</v>
      </c>
      <c r="J28" s="135"/>
      <c r="K28" s="7"/>
      <c r="L28" s="1"/>
      <c r="M28" s="1"/>
      <c r="N28" s="1"/>
    </row>
    <row r="29" spans="1:14" ht="24" customHeight="1" x14ac:dyDescent="0.2">
      <c r="A29" s="132">
        <v>6</v>
      </c>
      <c r="B29" s="133" t="s">
        <v>41</v>
      </c>
      <c r="C29" s="134" t="s">
        <v>34</v>
      </c>
      <c r="D29" s="76" t="s">
        <v>32</v>
      </c>
      <c r="E29" s="85">
        <v>0</v>
      </c>
      <c r="F29" s="85">
        <v>0</v>
      </c>
      <c r="G29" s="85">
        <v>0</v>
      </c>
      <c r="H29" s="85">
        <v>0</v>
      </c>
      <c r="I29" s="78">
        <v>0</v>
      </c>
      <c r="J29" s="135" t="s">
        <v>42</v>
      </c>
      <c r="K29" s="7"/>
      <c r="L29" s="1"/>
      <c r="M29" s="1"/>
      <c r="N29" s="1"/>
    </row>
    <row r="30" spans="1:14" ht="49.5" customHeight="1" x14ac:dyDescent="0.2">
      <c r="A30" s="132"/>
      <c r="B30" s="133"/>
      <c r="C30" s="134"/>
      <c r="D30" s="76" t="s">
        <v>20</v>
      </c>
      <c r="E30" s="85">
        <v>0</v>
      </c>
      <c r="F30" s="85">
        <v>0</v>
      </c>
      <c r="G30" s="85">
        <v>0</v>
      </c>
      <c r="H30" s="85">
        <v>0</v>
      </c>
      <c r="I30" s="78">
        <v>0</v>
      </c>
      <c r="J30" s="135"/>
      <c r="K30" s="7"/>
      <c r="L30" s="1"/>
      <c r="M30" s="1"/>
      <c r="N30" s="1"/>
    </row>
    <row r="31" spans="1:14" ht="36.75" customHeight="1" x14ac:dyDescent="0.2">
      <c r="A31" s="132"/>
      <c r="B31" s="151" t="s">
        <v>43</v>
      </c>
      <c r="C31" s="151"/>
      <c r="D31" s="79" t="s">
        <v>32</v>
      </c>
      <c r="E31" s="119">
        <f>SUM(E17+E21+E23+E25+E27+E29)</f>
        <v>500</v>
      </c>
      <c r="F31" s="85">
        <v>500</v>
      </c>
      <c r="G31" s="85">
        <f>G17</f>
        <v>200</v>
      </c>
      <c r="H31" s="85">
        <f>F31-G31</f>
        <v>300</v>
      </c>
      <c r="I31" s="78">
        <f>G31/F31</f>
        <v>0.4</v>
      </c>
      <c r="J31" s="151"/>
      <c r="K31" s="7"/>
      <c r="L31" s="1"/>
      <c r="M31" s="1"/>
      <c r="N31" s="1"/>
    </row>
    <row r="32" spans="1:14" ht="30.75" customHeight="1" x14ac:dyDescent="0.2">
      <c r="A32" s="132"/>
      <c r="B32" s="151"/>
      <c r="C32" s="151"/>
      <c r="D32" s="76" t="s">
        <v>20</v>
      </c>
      <c r="E32" s="85">
        <f>E18+E22+E24+E26+E28+E30</f>
        <v>500</v>
      </c>
      <c r="F32" s="85">
        <v>500</v>
      </c>
      <c r="G32" s="85">
        <f>G18</f>
        <v>200</v>
      </c>
      <c r="H32" s="85">
        <f>F32-G32</f>
        <v>300</v>
      </c>
      <c r="I32" s="78">
        <f>G32/F32</f>
        <v>0.4</v>
      </c>
      <c r="J32" s="151"/>
      <c r="K32" s="7"/>
      <c r="L32" s="1"/>
      <c r="M32" s="1"/>
      <c r="N32" s="1"/>
    </row>
    <row r="33" spans="1:15" ht="50.25" customHeight="1" x14ac:dyDescent="0.2">
      <c r="A33" s="130" t="s">
        <v>75</v>
      </c>
      <c r="B33" s="130"/>
      <c r="C33" s="130"/>
      <c r="D33" s="130"/>
      <c r="E33" s="130"/>
      <c r="F33" s="130"/>
      <c r="G33" s="130"/>
      <c r="H33" s="130"/>
      <c r="I33" s="130"/>
      <c r="J33" s="130"/>
      <c r="K33" s="7"/>
      <c r="L33" s="1"/>
      <c r="M33" s="1"/>
      <c r="N33" s="1"/>
    </row>
    <row r="34" spans="1:15" ht="34.5" customHeight="1" x14ac:dyDescent="0.2">
      <c r="A34" s="138">
        <v>1</v>
      </c>
      <c r="B34" s="137" t="s">
        <v>44</v>
      </c>
      <c r="C34" s="138" t="s">
        <v>45</v>
      </c>
      <c r="D34" s="89" t="s">
        <v>32</v>
      </c>
      <c r="E34" s="93">
        <f t="shared" ref="E34:E39" si="0">F34</f>
        <v>1000</v>
      </c>
      <c r="F34" s="93">
        <v>1000</v>
      </c>
      <c r="G34" s="93">
        <v>1000</v>
      </c>
      <c r="H34" s="98">
        <f t="shared" ref="H34:H40" si="1">F34-G34</f>
        <v>0</v>
      </c>
      <c r="I34" s="114">
        <f t="shared" ref="I34:I39" si="2">G34/F34</f>
        <v>1</v>
      </c>
      <c r="J34" s="152" t="s">
        <v>79</v>
      </c>
      <c r="K34" s="7"/>
      <c r="L34" s="1"/>
      <c r="M34" s="1"/>
      <c r="N34" s="1"/>
    </row>
    <row r="35" spans="1:15" ht="61.5" customHeight="1" x14ac:dyDescent="0.2">
      <c r="A35" s="138"/>
      <c r="B35" s="150"/>
      <c r="C35" s="138"/>
      <c r="D35" s="89" t="s">
        <v>27</v>
      </c>
      <c r="E35" s="93">
        <f t="shared" si="0"/>
        <v>1000</v>
      </c>
      <c r="F35" s="93">
        <v>1000</v>
      </c>
      <c r="G35" s="93">
        <v>1000</v>
      </c>
      <c r="H35" s="98">
        <f t="shared" si="1"/>
        <v>0</v>
      </c>
      <c r="I35" s="114">
        <f t="shared" si="2"/>
        <v>1</v>
      </c>
      <c r="J35" s="153"/>
      <c r="K35" s="7"/>
      <c r="L35" s="1"/>
      <c r="M35" s="1"/>
      <c r="N35" s="1"/>
    </row>
    <row r="36" spans="1:15" ht="41.25" customHeight="1" x14ac:dyDescent="0.2">
      <c r="A36" s="138">
        <v>2</v>
      </c>
      <c r="B36" s="137" t="s">
        <v>46</v>
      </c>
      <c r="C36" s="138" t="s">
        <v>47</v>
      </c>
      <c r="D36" s="89" t="s">
        <v>32</v>
      </c>
      <c r="E36" s="93">
        <f t="shared" si="0"/>
        <v>300</v>
      </c>
      <c r="F36" s="93">
        <v>300</v>
      </c>
      <c r="G36" s="93">
        <v>300</v>
      </c>
      <c r="H36" s="98">
        <f t="shared" si="1"/>
        <v>0</v>
      </c>
      <c r="I36" s="114">
        <f t="shared" si="2"/>
        <v>1</v>
      </c>
      <c r="J36" s="138" t="s">
        <v>70</v>
      </c>
      <c r="K36" s="7"/>
      <c r="L36" s="1"/>
      <c r="M36" s="1"/>
      <c r="N36" s="1"/>
    </row>
    <row r="37" spans="1:15" ht="72.75" customHeight="1" x14ac:dyDescent="0.2">
      <c r="A37" s="138"/>
      <c r="B37" s="137"/>
      <c r="C37" s="138"/>
      <c r="D37" s="89" t="s">
        <v>27</v>
      </c>
      <c r="E37" s="93">
        <f t="shared" si="0"/>
        <v>300</v>
      </c>
      <c r="F37" s="93">
        <v>300</v>
      </c>
      <c r="G37" s="93">
        <v>300</v>
      </c>
      <c r="H37" s="98">
        <f t="shared" si="1"/>
        <v>0</v>
      </c>
      <c r="I37" s="114">
        <f t="shared" si="2"/>
        <v>1</v>
      </c>
      <c r="J37" s="138"/>
      <c r="K37" s="7"/>
      <c r="L37" s="1"/>
      <c r="M37" s="1"/>
      <c r="N37" s="1"/>
    </row>
    <row r="38" spans="1:15" ht="39" customHeight="1" x14ac:dyDescent="0.2">
      <c r="A38" s="138">
        <v>3</v>
      </c>
      <c r="B38" s="137" t="s">
        <v>48</v>
      </c>
      <c r="C38" s="138" t="s">
        <v>47</v>
      </c>
      <c r="D38" s="89" t="s">
        <v>32</v>
      </c>
      <c r="E38" s="93">
        <f t="shared" si="0"/>
        <v>2500</v>
      </c>
      <c r="F38" s="93">
        <v>2500</v>
      </c>
      <c r="G38" s="93">
        <v>2500</v>
      </c>
      <c r="H38" s="98">
        <f t="shared" si="1"/>
        <v>0</v>
      </c>
      <c r="I38" s="114">
        <f t="shared" si="2"/>
        <v>1</v>
      </c>
      <c r="J38" s="138" t="s">
        <v>70</v>
      </c>
      <c r="K38" s="7"/>
      <c r="L38" s="1"/>
      <c r="M38" s="1"/>
      <c r="N38" s="1"/>
    </row>
    <row r="39" spans="1:15" ht="59.25" customHeight="1" x14ac:dyDescent="0.2">
      <c r="A39" s="138"/>
      <c r="B39" s="150"/>
      <c r="C39" s="138"/>
      <c r="D39" s="89" t="s">
        <v>27</v>
      </c>
      <c r="E39" s="93">
        <f t="shared" si="0"/>
        <v>2500</v>
      </c>
      <c r="F39" s="93">
        <v>2500</v>
      </c>
      <c r="G39" s="93">
        <v>2500</v>
      </c>
      <c r="H39" s="98">
        <f t="shared" si="1"/>
        <v>0</v>
      </c>
      <c r="I39" s="114">
        <f t="shared" si="2"/>
        <v>1</v>
      </c>
      <c r="J39" s="138"/>
      <c r="K39" s="7"/>
      <c r="L39" s="1"/>
      <c r="M39" s="1"/>
      <c r="N39" s="1"/>
    </row>
    <row r="40" spans="1:15" ht="33.75" customHeight="1" x14ac:dyDescent="0.2">
      <c r="A40" s="129">
        <v>4</v>
      </c>
      <c r="B40" s="158" t="s">
        <v>49</v>
      </c>
      <c r="C40" s="129" t="s">
        <v>47</v>
      </c>
      <c r="D40" s="60" t="s">
        <v>32</v>
      </c>
      <c r="E40" s="120">
        <v>0</v>
      </c>
      <c r="F40" s="120">
        <v>0</v>
      </c>
      <c r="G40" s="121">
        <v>0</v>
      </c>
      <c r="H40" s="121">
        <f t="shared" si="1"/>
        <v>0</v>
      </c>
      <c r="I40" s="61">
        <v>0</v>
      </c>
      <c r="J40" s="129"/>
      <c r="K40" s="7"/>
      <c r="L40" s="1"/>
      <c r="M40" s="1"/>
      <c r="N40" s="1"/>
    </row>
    <row r="41" spans="1:15" ht="40.5" customHeight="1" x14ac:dyDescent="0.2">
      <c r="A41" s="129"/>
      <c r="B41" s="158"/>
      <c r="C41" s="129"/>
      <c r="D41" s="60" t="s">
        <v>27</v>
      </c>
      <c r="E41" s="120">
        <v>0</v>
      </c>
      <c r="F41" s="120">
        <v>0</v>
      </c>
      <c r="G41" s="121">
        <v>0</v>
      </c>
      <c r="H41" s="121">
        <v>0</v>
      </c>
      <c r="I41" s="61">
        <v>0</v>
      </c>
      <c r="J41" s="129"/>
      <c r="K41" s="7"/>
      <c r="L41" s="1"/>
      <c r="M41" s="1"/>
      <c r="N41" s="1"/>
    </row>
    <row r="42" spans="1:15" ht="44.25" customHeight="1" x14ac:dyDescent="0.2">
      <c r="A42" s="138">
        <v>5</v>
      </c>
      <c r="B42" s="137" t="s">
        <v>95</v>
      </c>
      <c r="C42" s="138" t="s">
        <v>47</v>
      </c>
      <c r="D42" s="89" t="s">
        <v>32</v>
      </c>
      <c r="E42" s="93">
        <f>F42</f>
        <v>10</v>
      </c>
      <c r="F42" s="93">
        <v>10</v>
      </c>
      <c r="G42" s="93">
        <v>10</v>
      </c>
      <c r="H42" s="98">
        <f>F42-G42</f>
        <v>0</v>
      </c>
      <c r="I42" s="114">
        <f>G42/F42</f>
        <v>1</v>
      </c>
      <c r="J42" s="138"/>
      <c r="K42" s="7"/>
      <c r="L42" s="1"/>
      <c r="M42" s="1"/>
      <c r="N42" s="1"/>
    </row>
    <row r="43" spans="1:15" ht="144.75" customHeight="1" x14ac:dyDescent="0.2">
      <c r="A43" s="138"/>
      <c r="B43" s="150"/>
      <c r="C43" s="138"/>
      <c r="D43" s="89" t="s">
        <v>27</v>
      </c>
      <c r="E43" s="93">
        <f>F43</f>
        <v>10</v>
      </c>
      <c r="F43" s="93">
        <v>10</v>
      </c>
      <c r="G43" s="93">
        <v>10</v>
      </c>
      <c r="H43" s="98">
        <f>F43-G43</f>
        <v>0</v>
      </c>
      <c r="I43" s="114">
        <f>G43/F43</f>
        <v>1</v>
      </c>
      <c r="J43" s="138"/>
      <c r="K43" s="7"/>
      <c r="L43" s="1"/>
      <c r="M43" s="1"/>
      <c r="N43" s="1"/>
    </row>
    <row r="44" spans="1:15" ht="36.75" customHeight="1" x14ac:dyDescent="0.2">
      <c r="A44" s="154">
        <v>6</v>
      </c>
      <c r="B44" s="155" t="s">
        <v>50</v>
      </c>
      <c r="C44" s="154" t="s">
        <v>47</v>
      </c>
      <c r="D44" s="84" t="s">
        <v>32</v>
      </c>
      <c r="E44" s="122">
        <v>0</v>
      </c>
      <c r="F44" s="122">
        <v>0</v>
      </c>
      <c r="G44" s="83">
        <v>0</v>
      </c>
      <c r="H44" s="83">
        <v>0</v>
      </c>
      <c r="I44" s="115">
        <v>0</v>
      </c>
      <c r="J44" s="156"/>
      <c r="K44" s="7"/>
      <c r="L44" s="1"/>
      <c r="M44" s="1"/>
      <c r="N44" s="1"/>
      <c r="O44" s="1"/>
    </row>
    <row r="45" spans="1:15" ht="49.5" customHeight="1" x14ac:dyDescent="0.2">
      <c r="A45" s="154"/>
      <c r="B45" s="155"/>
      <c r="C45" s="154"/>
      <c r="D45" s="84" t="s">
        <v>20</v>
      </c>
      <c r="E45" s="122">
        <v>0</v>
      </c>
      <c r="F45" s="122">
        <v>0</v>
      </c>
      <c r="G45" s="83">
        <v>0</v>
      </c>
      <c r="H45" s="83">
        <v>0</v>
      </c>
      <c r="I45" s="115">
        <v>0</v>
      </c>
      <c r="J45" s="154"/>
      <c r="K45" s="7"/>
      <c r="L45" s="1"/>
      <c r="M45" s="1"/>
      <c r="N45" s="1"/>
      <c r="O45" s="1"/>
    </row>
    <row r="46" spans="1:15" ht="118.5" customHeight="1" x14ac:dyDescent="0.2">
      <c r="A46" s="110">
        <v>7</v>
      </c>
      <c r="B46" s="111" t="s">
        <v>85</v>
      </c>
      <c r="C46" s="110" t="s">
        <v>47</v>
      </c>
      <c r="D46" s="84" t="s">
        <v>86</v>
      </c>
      <c r="E46" s="122">
        <v>0</v>
      </c>
      <c r="F46" s="122">
        <v>0</v>
      </c>
      <c r="G46" s="83">
        <v>0</v>
      </c>
      <c r="H46" s="83">
        <v>0</v>
      </c>
      <c r="I46" s="115">
        <v>0</v>
      </c>
      <c r="J46" s="110"/>
      <c r="K46" s="7"/>
      <c r="L46" s="1"/>
      <c r="M46" s="1"/>
      <c r="N46" s="1"/>
      <c r="O46" s="1"/>
    </row>
    <row r="47" spans="1:15" ht="28.5" customHeight="1" x14ac:dyDescent="0.2">
      <c r="A47" s="138"/>
      <c r="B47" s="157" t="s">
        <v>51</v>
      </c>
      <c r="C47" s="157"/>
      <c r="D47" s="89" t="s">
        <v>32</v>
      </c>
      <c r="E47" s="93">
        <f>SUM(E34+E36+E38+E40+E42+E44)</f>
        <v>3810</v>
      </c>
      <c r="F47" s="93">
        <f>F34+F36+F38+F40+F42+F44</f>
        <v>3810</v>
      </c>
      <c r="G47" s="98">
        <f>G34+G36+G38+G40+G42+G44</f>
        <v>3810</v>
      </c>
      <c r="H47" s="98">
        <f>F47-G47</f>
        <v>0</v>
      </c>
      <c r="I47" s="114">
        <f>G47/F47</f>
        <v>1</v>
      </c>
      <c r="J47" s="157" t="s">
        <v>52</v>
      </c>
      <c r="K47" s="7"/>
      <c r="L47" s="1"/>
      <c r="M47" s="1"/>
      <c r="N47" s="1"/>
    </row>
    <row r="48" spans="1:15" ht="28.5" customHeight="1" x14ac:dyDescent="0.2">
      <c r="A48" s="138"/>
      <c r="B48" s="157"/>
      <c r="C48" s="157"/>
      <c r="D48" s="89" t="s">
        <v>20</v>
      </c>
      <c r="E48" s="93">
        <f>SUM(E45)</f>
        <v>0</v>
      </c>
      <c r="F48" s="93">
        <f>F45</f>
        <v>0</v>
      </c>
      <c r="G48" s="98">
        <f>G45</f>
        <v>0</v>
      </c>
      <c r="H48" s="98">
        <f t="shared" ref="H48:H49" si="3">F48-G48</f>
        <v>0</v>
      </c>
      <c r="I48" s="114">
        <v>0</v>
      </c>
      <c r="J48" s="157"/>
      <c r="K48" s="7"/>
      <c r="L48" s="1"/>
      <c r="M48" s="1"/>
      <c r="N48" s="1"/>
    </row>
    <row r="49" spans="1:14" ht="49.5" customHeight="1" x14ac:dyDescent="0.2">
      <c r="A49" s="138"/>
      <c r="B49" s="157"/>
      <c r="C49" s="157"/>
      <c r="D49" s="89" t="s">
        <v>27</v>
      </c>
      <c r="E49" s="93">
        <f>SUM(E35+E37+E39+E41+E43)</f>
        <v>3810</v>
      </c>
      <c r="F49" s="93">
        <f>F35+F37+F39+F41+F43</f>
        <v>3810</v>
      </c>
      <c r="G49" s="98">
        <f>G35+G37+G39+G41+G43</f>
        <v>3810</v>
      </c>
      <c r="H49" s="98">
        <f t="shared" si="3"/>
        <v>0</v>
      </c>
      <c r="I49" s="114">
        <f>G49/F49</f>
        <v>1</v>
      </c>
      <c r="J49" s="157"/>
      <c r="K49" s="7"/>
      <c r="L49" s="1"/>
      <c r="M49" s="1"/>
      <c r="N49" s="1"/>
    </row>
    <row r="50" spans="1:14" ht="30" customHeight="1" x14ac:dyDescent="0.2">
      <c r="A50" s="130" t="s">
        <v>76</v>
      </c>
      <c r="B50" s="130"/>
      <c r="C50" s="130"/>
      <c r="D50" s="130"/>
      <c r="E50" s="130"/>
      <c r="F50" s="130"/>
      <c r="G50" s="130"/>
      <c r="H50" s="130"/>
      <c r="I50" s="130"/>
      <c r="J50" s="130"/>
      <c r="K50" s="7"/>
      <c r="L50" s="1"/>
      <c r="M50" s="1"/>
      <c r="N50" s="1"/>
    </row>
    <row r="51" spans="1:14" ht="138.75" customHeight="1" x14ac:dyDescent="0.2">
      <c r="A51" s="106">
        <v>1</v>
      </c>
      <c r="B51" s="112" t="s">
        <v>87</v>
      </c>
      <c r="C51" s="106" t="s">
        <v>47</v>
      </c>
      <c r="D51" s="112" t="s">
        <v>86</v>
      </c>
      <c r="E51" s="121">
        <v>0</v>
      </c>
      <c r="F51" s="121">
        <v>0</v>
      </c>
      <c r="G51" s="121">
        <v>0</v>
      </c>
      <c r="H51" s="121">
        <v>0</v>
      </c>
      <c r="I51" s="61">
        <v>0</v>
      </c>
      <c r="J51" s="117"/>
      <c r="K51" s="7"/>
      <c r="L51" s="1"/>
      <c r="M51" s="1"/>
      <c r="N51" s="1"/>
    </row>
    <row r="52" spans="1:14" ht="86.25" customHeight="1" x14ac:dyDescent="0.2">
      <c r="A52" s="106">
        <v>2</v>
      </c>
      <c r="B52" s="112" t="s">
        <v>88</v>
      </c>
      <c r="C52" s="106" t="s">
        <v>47</v>
      </c>
      <c r="D52" s="112" t="s">
        <v>86</v>
      </c>
      <c r="E52" s="121">
        <v>0</v>
      </c>
      <c r="F52" s="121">
        <v>0</v>
      </c>
      <c r="G52" s="121">
        <v>0</v>
      </c>
      <c r="H52" s="121">
        <v>0</v>
      </c>
      <c r="I52" s="61">
        <v>0</v>
      </c>
      <c r="J52" s="123"/>
      <c r="K52" s="7"/>
      <c r="L52" s="1"/>
      <c r="M52" s="1"/>
      <c r="N52" s="1"/>
    </row>
    <row r="53" spans="1:14" ht="21.75" customHeight="1" x14ac:dyDescent="0.2">
      <c r="A53" s="129">
        <v>3</v>
      </c>
      <c r="B53" s="158" t="s">
        <v>53</v>
      </c>
      <c r="C53" s="129" t="s">
        <v>47</v>
      </c>
      <c r="D53" s="60" t="s">
        <v>32</v>
      </c>
      <c r="E53" s="120">
        <v>0</v>
      </c>
      <c r="F53" s="120">
        <v>0</v>
      </c>
      <c r="G53" s="121">
        <v>0</v>
      </c>
      <c r="H53" s="121">
        <f>F53-G53</f>
        <v>0</v>
      </c>
      <c r="I53" s="61">
        <v>0</v>
      </c>
      <c r="J53" s="139" t="s">
        <v>35</v>
      </c>
      <c r="K53" s="7"/>
      <c r="L53" s="1"/>
      <c r="M53" s="1"/>
      <c r="N53" s="1"/>
    </row>
    <row r="54" spans="1:14" ht="53.25" customHeight="1" x14ac:dyDescent="0.2">
      <c r="A54" s="129"/>
      <c r="B54" s="158"/>
      <c r="C54" s="129"/>
      <c r="D54" s="60" t="s">
        <v>27</v>
      </c>
      <c r="E54" s="120">
        <v>0</v>
      </c>
      <c r="F54" s="120">
        <v>0</v>
      </c>
      <c r="G54" s="121">
        <v>0</v>
      </c>
      <c r="H54" s="121">
        <f t="shared" ref="H54:H75" si="4">F54-G54</f>
        <v>0</v>
      </c>
      <c r="I54" s="61">
        <v>0</v>
      </c>
      <c r="J54" s="141"/>
      <c r="K54" s="7"/>
      <c r="L54" s="1"/>
      <c r="M54" s="1"/>
      <c r="N54" s="1"/>
    </row>
    <row r="55" spans="1:14" ht="19.5" customHeight="1" x14ac:dyDescent="0.2">
      <c r="A55" s="129">
        <v>4</v>
      </c>
      <c r="B55" s="158" t="s">
        <v>54</v>
      </c>
      <c r="C55" s="129" t="s">
        <v>47</v>
      </c>
      <c r="D55" s="60" t="s">
        <v>32</v>
      </c>
      <c r="E55" s="120">
        <v>0</v>
      </c>
      <c r="F55" s="120">
        <v>0</v>
      </c>
      <c r="G55" s="121">
        <v>0</v>
      </c>
      <c r="H55" s="121">
        <f t="shared" si="4"/>
        <v>0</v>
      </c>
      <c r="I55" s="61">
        <v>0</v>
      </c>
      <c r="J55" s="139" t="s">
        <v>55</v>
      </c>
      <c r="K55" s="7"/>
      <c r="L55" s="1"/>
      <c r="M55" s="1"/>
      <c r="N55" s="1"/>
    </row>
    <row r="56" spans="1:14" ht="36" customHeight="1" x14ac:dyDescent="0.2">
      <c r="A56" s="129"/>
      <c r="B56" s="130"/>
      <c r="C56" s="129"/>
      <c r="D56" s="60" t="s">
        <v>27</v>
      </c>
      <c r="E56" s="120">
        <v>0</v>
      </c>
      <c r="F56" s="120">
        <v>0</v>
      </c>
      <c r="G56" s="121">
        <v>0</v>
      </c>
      <c r="H56" s="121">
        <f t="shared" si="4"/>
        <v>0</v>
      </c>
      <c r="I56" s="61">
        <v>0</v>
      </c>
      <c r="J56" s="141"/>
      <c r="K56" s="7"/>
      <c r="L56" s="1"/>
      <c r="M56" s="1"/>
      <c r="N56" s="1"/>
    </row>
    <row r="57" spans="1:14" ht="22.5" customHeight="1" x14ac:dyDescent="0.2">
      <c r="A57" s="154">
        <v>5</v>
      </c>
      <c r="B57" s="155" t="s">
        <v>56</v>
      </c>
      <c r="C57" s="154" t="s">
        <v>47</v>
      </c>
      <c r="D57" s="84" t="s">
        <v>32</v>
      </c>
      <c r="E57" s="122">
        <f>E58</f>
        <v>30000</v>
      </c>
      <c r="F57" s="122">
        <v>0</v>
      </c>
      <c r="G57" s="83">
        <v>0</v>
      </c>
      <c r="H57" s="83">
        <f t="shared" si="4"/>
        <v>0</v>
      </c>
      <c r="I57" s="115">
        <v>0</v>
      </c>
      <c r="J57" s="139" t="s">
        <v>84</v>
      </c>
      <c r="K57" s="7"/>
      <c r="L57" s="1"/>
      <c r="M57" s="1"/>
      <c r="N57" s="1"/>
    </row>
    <row r="58" spans="1:14" ht="41.25" customHeight="1" x14ac:dyDescent="0.2">
      <c r="A58" s="154"/>
      <c r="B58" s="155"/>
      <c r="C58" s="154"/>
      <c r="D58" s="84" t="s">
        <v>27</v>
      </c>
      <c r="E58" s="122">
        <v>30000</v>
      </c>
      <c r="F58" s="122">
        <v>0</v>
      </c>
      <c r="G58" s="83">
        <v>0</v>
      </c>
      <c r="H58" s="83">
        <f t="shared" si="4"/>
        <v>0</v>
      </c>
      <c r="I58" s="115">
        <v>0</v>
      </c>
      <c r="J58" s="141"/>
      <c r="K58" s="7"/>
      <c r="L58" s="1"/>
      <c r="M58" s="1"/>
      <c r="N58" s="1"/>
    </row>
    <row r="59" spans="1:14" ht="21" customHeight="1" x14ac:dyDescent="0.2">
      <c r="A59" s="154">
        <v>6</v>
      </c>
      <c r="B59" s="155" t="s">
        <v>57</v>
      </c>
      <c r="C59" s="154" t="s">
        <v>47</v>
      </c>
      <c r="D59" s="84" t="s">
        <v>32</v>
      </c>
      <c r="E59" s="122">
        <v>0</v>
      </c>
      <c r="F59" s="122">
        <v>0</v>
      </c>
      <c r="G59" s="83">
        <v>0</v>
      </c>
      <c r="H59" s="83">
        <f t="shared" si="4"/>
        <v>0</v>
      </c>
      <c r="I59" s="115">
        <v>0</v>
      </c>
      <c r="J59" s="154" t="s">
        <v>77</v>
      </c>
      <c r="K59" s="7"/>
      <c r="L59" s="1"/>
      <c r="M59" s="1"/>
      <c r="N59" s="1"/>
    </row>
    <row r="60" spans="1:14" ht="20.25" customHeight="1" x14ac:dyDescent="0.2">
      <c r="A60" s="154"/>
      <c r="B60" s="155"/>
      <c r="C60" s="154"/>
      <c r="D60" s="84" t="s">
        <v>20</v>
      </c>
      <c r="E60" s="122">
        <v>0</v>
      </c>
      <c r="F60" s="122">
        <v>0</v>
      </c>
      <c r="G60" s="83">
        <v>0</v>
      </c>
      <c r="H60" s="83">
        <v>0</v>
      </c>
      <c r="I60" s="115">
        <v>0</v>
      </c>
      <c r="J60" s="159"/>
      <c r="K60" s="7"/>
      <c r="L60" s="1"/>
      <c r="M60" s="1"/>
      <c r="N60" s="1"/>
    </row>
    <row r="61" spans="1:14" ht="18.75" customHeight="1" x14ac:dyDescent="0.2">
      <c r="A61" s="154">
        <v>7</v>
      </c>
      <c r="B61" s="155" t="s">
        <v>58</v>
      </c>
      <c r="C61" s="154" t="s">
        <v>47</v>
      </c>
      <c r="D61" s="84" t="s">
        <v>32</v>
      </c>
      <c r="E61" s="122">
        <v>0</v>
      </c>
      <c r="F61" s="122">
        <v>0</v>
      </c>
      <c r="G61" s="83">
        <v>0</v>
      </c>
      <c r="H61" s="83">
        <f t="shared" si="4"/>
        <v>0</v>
      </c>
      <c r="I61" s="115">
        <v>0</v>
      </c>
      <c r="J61" s="160"/>
      <c r="K61" s="7"/>
      <c r="L61" s="1"/>
      <c r="M61" s="1"/>
      <c r="N61" s="1"/>
    </row>
    <row r="62" spans="1:14" ht="38.25" customHeight="1" x14ac:dyDescent="0.2">
      <c r="A62" s="154"/>
      <c r="B62" s="155"/>
      <c r="C62" s="154"/>
      <c r="D62" s="84" t="s">
        <v>24</v>
      </c>
      <c r="E62" s="122">
        <v>0</v>
      </c>
      <c r="F62" s="122">
        <v>0</v>
      </c>
      <c r="G62" s="83">
        <v>0</v>
      </c>
      <c r="H62" s="83">
        <f t="shared" si="4"/>
        <v>0</v>
      </c>
      <c r="I62" s="115">
        <v>0</v>
      </c>
      <c r="J62" s="161"/>
      <c r="K62" s="7"/>
      <c r="L62" s="1"/>
      <c r="M62" s="1"/>
      <c r="N62" s="1"/>
    </row>
    <row r="63" spans="1:14" ht="36" hidden="1" customHeight="1" x14ac:dyDescent="0.2">
      <c r="A63" s="154"/>
      <c r="B63" s="155"/>
      <c r="C63" s="154"/>
      <c r="D63" s="84" t="s">
        <v>20</v>
      </c>
      <c r="E63" s="122">
        <v>0</v>
      </c>
      <c r="F63" s="122">
        <v>0</v>
      </c>
      <c r="G63" s="83">
        <v>0</v>
      </c>
      <c r="H63" s="83">
        <f t="shared" si="4"/>
        <v>0</v>
      </c>
      <c r="I63" s="115">
        <v>0</v>
      </c>
      <c r="J63" s="162"/>
      <c r="K63" s="7"/>
      <c r="L63" s="1"/>
      <c r="M63" s="1"/>
      <c r="N63" s="1"/>
    </row>
    <row r="64" spans="1:14" ht="20.25" customHeight="1" x14ac:dyDescent="0.2">
      <c r="A64" s="129">
        <v>8</v>
      </c>
      <c r="B64" s="158" t="s">
        <v>59</v>
      </c>
      <c r="C64" s="129" t="s">
        <v>47</v>
      </c>
      <c r="D64" s="60" t="s">
        <v>32</v>
      </c>
      <c r="E64" s="121">
        <v>0</v>
      </c>
      <c r="F64" s="121">
        <v>0</v>
      </c>
      <c r="G64" s="121">
        <v>0</v>
      </c>
      <c r="H64" s="121">
        <f t="shared" si="4"/>
        <v>0</v>
      </c>
      <c r="I64" s="61">
        <v>0</v>
      </c>
      <c r="J64" s="129" t="s">
        <v>78</v>
      </c>
      <c r="K64" s="7"/>
      <c r="L64" s="1"/>
      <c r="M64" s="1"/>
      <c r="N64" s="1"/>
    </row>
    <row r="65" spans="1:15" ht="24" customHeight="1" x14ac:dyDescent="0.2">
      <c r="A65" s="129"/>
      <c r="B65" s="158"/>
      <c r="C65" s="129"/>
      <c r="D65" s="60" t="s">
        <v>20</v>
      </c>
      <c r="E65" s="121">
        <v>0</v>
      </c>
      <c r="F65" s="121">
        <v>0</v>
      </c>
      <c r="G65" s="121">
        <v>0</v>
      </c>
      <c r="H65" s="121">
        <f t="shared" si="4"/>
        <v>0</v>
      </c>
      <c r="I65" s="61">
        <v>0</v>
      </c>
      <c r="J65" s="163"/>
      <c r="K65" s="7"/>
      <c r="L65" s="1"/>
      <c r="M65" s="1"/>
      <c r="N65" s="1"/>
    </row>
    <row r="66" spans="1:15" ht="21.75" customHeight="1" x14ac:dyDescent="0.2">
      <c r="A66" s="138">
        <v>9</v>
      </c>
      <c r="B66" s="137" t="s">
        <v>60</v>
      </c>
      <c r="C66" s="138" t="s">
        <v>47</v>
      </c>
      <c r="D66" s="89" t="s">
        <v>32</v>
      </c>
      <c r="E66" s="93">
        <v>25000</v>
      </c>
      <c r="F66" s="93">
        <v>0</v>
      </c>
      <c r="G66" s="98">
        <v>0</v>
      </c>
      <c r="H66" s="98">
        <f t="shared" si="4"/>
        <v>0</v>
      </c>
      <c r="I66" s="116">
        <v>0</v>
      </c>
      <c r="J66" s="152" t="s">
        <v>83</v>
      </c>
      <c r="K66" s="7"/>
      <c r="L66" s="1"/>
      <c r="M66" s="1"/>
      <c r="N66" s="1"/>
    </row>
    <row r="67" spans="1:15" ht="21.75" customHeight="1" x14ac:dyDescent="0.2">
      <c r="A67" s="138"/>
      <c r="B67" s="137"/>
      <c r="C67" s="138"/>
      <c r="D67" s="89" t="s">
        <v>27</v>
      </c>
      <c r="E67" s="93">
        <v>25000</v>
      </c>
      <c r="F67" s="93">
        <v>0</v>
      </c>
      <c r="G67" s="98">
        <v>0</v>
      </c>
      <c r="H67" s="98">
        <f t="shared" si="4"/>
        <v>0</v>
      </c>
      <c r="I67" s="116">
        <v>0</v>
      </c>
      <c r="J67" s="153"/>
      <c r="K67" s="105"/>
      <c r="L67" s="1"/>
      <c r="M67" s="1"/>
      <c r="N67" s="1"/>
    </row>
    <row r="68" spans="1:15" ht="24" customHeight="1" x14ac:dyDescent="0.2">
      <c r="A68" s="138">
        <v>10</v>
      </c>
      <c r="B68" s="137" t="s">
        <v>61</v>
      </c>
      <c r="C68" s="138" t="s">
        <v>47</v>
      </c>
      <c r="D68" s="89" t="s">
        <v>32</v>
      </c>
      <c r="E68" s="93">
        <v>0</v>
      </c>
      <c r="F68" s="93">
        <v>0</v>
      </c>
      <c r="G68" s="98">
        <v>0</v>
      </c>
      <c r="H68" s="98">
        <v>0</v>
      </c>
      <c r="I68" s="114">
        <v>0</v>
      </c>
      <c r="J68" s="164"/>
      <c r="K68" s="81"/>
      <c r="L68" s="12"/>
      <c r="M68" s="12"/>
      <c r="N68" s="12"/>
      <c r="O68" s="12"/>
    </row>
    <row r="69" spans="1:15" ht="30" customHeight="1" x14ac:dyDescent="0.2">
      <c r="A69" s="138"/>
      <c r="B69" s="137"/>
      <c r="C69" s="138"/>
      <c r="D69" s="89" t="s">
        <v>20</v>
      </c>
      <c r="E69" s="93">
        <v>0</v>
      </c>
      <c r="F69" s="93">
        <v>0</v>
      </c>
      <c r="G69" s="98">
        <v>0</v>
      </c>
      <c r="H69" s="98">
        <v>0</v>
      </c>
      <c r="I69" s="114">
        <v>0</v>
      </c>
      <c r="J69" s="165"/>
      <c r="K69" s="81"/>
      <c r="L69" s="12"/>
      <c r="M69" s="12"/>
      <c r="N69" s="12"/>
      <c r="O69" s="12"/>
    </row>
    <row r="70" spans="1:15" ht="231" customHeight="1" x14ac:dyDescent="0.2">
      <c r="A70" s="108">
        <v>11</v>
      </c>
      <c r="B70" s="107" t="s">
        <v>89</v>
      </c>
      <c r="C70" s="108" t="s">
        <v>47</v>
      </c>
      <c r="D70" s="89" t="s">
        <v>86</v>
      </c>
      <c r="E70" s="93">
        <v>0</v>
      </c>
      <c r="F70" s="93">
        <v>0</v>
      </c>
      <c r="G70" s="98">
        <v>0</v>
      </c>
      <c r="H70" s="98">
        <v>0</v>
      </c>
      <c r="I70" s="114">
        <v>0</v>
      </c>
      <c r="J70" s="113"/>
      <c r="K70" s="81"/>
      <c r="L70" s="12"/>
      <c r="M70" s="12"/>
      <c r="N70" s="12"/>
      <c r="O70" s="12"/>
    </row>
    <row r="71" spans="1:15" ht="74.25" customHeight="1" x14ac:dyDescent="0.2">
      <c r="A71" s="108">
        <v>12</v>
      </c>
      <c r="B71" s="107" t="s">
        <v>90</v>
      </c>
      <c r="C71" s="108" t="s">
        <v>47</v>
      </c>
      <c r="D71" s="89" t="s">
        <v>86</v>
      </c>
      <c r="E71" s="93">
        <v>0</v>
      </c>
      <c r="F71" s="93">
        <v>0</v>
      </c>
      <c r="G71" s="98">
        <v>0</v>
      </c>
      <c r="H71" s="98">
        <v>0</v>
      </c>
      <c r="I71" s="114">
        <v>0</v>
      </c>
      <c r="J71" s="124"/>
      <c r="K71" s="81"/>
      <c r="L71" s="12"/>
      <c r="M71" s="12"/>
      <c r="N71" s="12"/>
      <c r="O71" s="12"/>
    </row>
    <row r="72" spans="1:15" ht="36" customHeight="1" x14ac:dyDescent="0.2">
      <c r="A72" s="138"/>
      <c r="B72" s="157" t="s">
        <v>62</v>
      </c>
      <c r="C72" s="138"/>
      <c r="D72" s="89" t="s">
        <v>32</v>
      </c>
      <c r="E72" s="93">
        <f>E53+E55+E57+E59+E61+E64+E66+E68</f>
        <v>55000</v>
      </c>
      <c r="F72" s="93">
        <f>F53+F55+F57+F59+F61+F64+F66+F68</f>
        <v>0</v>
      </c>
      <c r="G72" s="98">
        <f>G53+G55+G57+G59+G61+G64+G66+G68</f>
        <v>0</v>
      </c>
      <c r="H72" s="98">
        <f t="shared" si="4"/>
        <v>0</v>
      </c>
      <c r="I72" s="114">
        <v>0</v>
      </c>
      <c r="J72" s="101"/>
      <c r="K72" s="81"/>
      <c r="L72" s="131"/>
      <c r="M72" s="131"/>
      <c r="N72" s="1"/>
    </row>
    <row r="73" spans="1:15" ht="34.5" customHeight="1" x14ac:dyDescent="0.2">
      <c r="A73" s="138"/>
      <c r="B73" s="157"/>
      <c r="C73" s="138"/>
      <c r="D73" s="89" t="s">
        <v>24</v>
      </c>
      <c r="E73" s="93">
        <f>E62</f>
        <v>0</v>
      </c>
      <c r="F73" s="93">
        <f>F62</f>
        <v>0</v>
      </c>
      <c r="G73" s="98">
        <f>SUM(G62)</f>
        <v>0</v>
      </c>
      <c r="H73" s="98">
        <f t="shared" si="4"/>
        <v>0</v>
      </c>
      <c r="I73" s="114">
        <v>0</v>
      </c>
      <c r="J73" s="102"/>
      <c r="K73" s="81"/>
      <c r="L73" s="12"/>
      <c r="M73" s="1"/>
      <c r="N73" s="1"/>
    </row>
    <row r="74" spans="1:15" ht="28.5" customHeight="1" x14ac:dyDescent="0.2">
      <c r="A74" s="138"/>
      <c r="B74" s="157"/>
      <c r="C74" s="138"/>
      <c r="D74" s="89" t="s">
        <v>20</v>
      </c>
      <c r="E74" s="93">
        <f>E60+E63+E65+E69</f>
        <v>0</v>
      </c>
      <c r="F74" s="93">
        <f>F63+F69</f>
        <v>0</v>
      </c>
      <c r="G74" s="98">
        <f>G60+G63+G65+G69</f>
        <v>0</v>
      </c>
      <c r="H74" s="98">
        <f t="shared" si="4"/>
        <v>0</v>
      </c>
      <c r="I74" s="114">
        <v>0</v>
      </c>
      <c r="J74" s="102"/>
      <c r="K74" s="81"/>
      <c r="L74" s="12"/>
      <c r="M74" s="1"/>
      <c r="N74" s="1"/>
    </row>
    <row r="75" spans="1:15" ht="38.25" customHeight="1" x14ac:dyDescent="0.2">
      <c r="A75" s="138"/>
      <c r="B75" s="157"/>
      <c r="C75" s="138"/>
      <c r="D75" s="89" t="s">
        <v>27</v>
      </c>
      <c r="E75" s="93">
        <f>E54+E56+E58+E67</f>
        <v>55000</v>
      </c>
      <c r="F75" s="93">
        <v>0</v>
      </c>
      <c r="G75" s="98">
        <f>SUM(G54+G56+G58+G60+G67)</f>
        <v>0</v>
      </c>
      <c r="H75" s="98">
        <f t="shared" si="4"/>
        <v>0</v>
      </c>
      <c r="I75" s="114">
        <v>0</v>
      </c>
      <c r="J75" s="103"/>
      <c r="K75" s="104"/>
      <c r="L75" s="12"/>
      <c r="M75" s="1"/>
      <c r="N75" s="1"/>
    </row>
    <row r="76" spans="1:15" ht="27" customHeight="1" x14ac:dyDescent="0.2">
      <c r="A76" s="130" t="s">
        <v>96</v>
      </c>
      <c r="B76" s="130"/>
      <c r="C76" s="130"/>
      <c r="D76" s="130"/>
      <c r="E76" s="130"/>
      <c r="F76" s="130"/>
      <c r="G76" s="130"/>
      <c r="H76" s="130"/>
      <c r="I76" s="130"/>
      <c r="J76" s="130"/>
      <c r="K76" s="7"/>
      <c r="L76" s="1"/>
      <c r="M76" s="1"/>
      <c r="N76" s="1"/>
    </row>
    <row r="77" spans="1:15" ht="39.75" customHeight="1" x14ac:dyDescent="0.2">
      <c r="A77" s="129">
        <v>1</v>
      </c>
      <c r="B77" s="158" t="s">
        <v>63</v>
      </c>
      <c r="C77" s="129" t="s">
        <v>47</v>
      </c>
      <c r="D77" s="60" t="s">
        <v>32</v>
      </c>
      <c r="E77" s="82">
        <v>0</v>
      </c>
      <c r="F77" s="62">
        <v>0</v>
      </c>
      <c r="G77" s="77">
        <v>0</v>
      </c>
      <c r="H77" s="77">
        <v>0</v>
      </c>
      <c r="I77" s="61">
        <v>0</v>
      </c>
      <c r="J77" s="135" t="s">
        <v>55</v>
      </c>
      <c r="K77" s="7"/>
      <c r="L77" s="1"/>
      <c r="M77" s="1"/>
      <c r="N77" s="1"/>
    </row>
    <row r="78" spans="1:15" ht="122.25" customHeight="1" x14ac:dyDescent="0.2">
      <c r="A78" s="129"/>
      <c r="B78" s="158"/>
      <c r="C78" s="129"/>
      <c r="D78" s="60" t="s">
        <v>27</v>
      </c>
      <c r="E78" s="82">
        <v>0</v>
      </c>
      <c r="F78" s="82">
        <v>0</v>
      </c>
      <c r="G78" s="77">
        <v>0</v>
      </c>
      <c r="H78" s="77">
        <v>0</v>
      </c>
      <c r="I78" s="78">
        <v>0</v>
      </c>
      <c r="J78" s="135"/>
      <c r="K78" s="7"/>
      <c r="L78" s="1"/>
      <c r="M78" s="1"/>
      <c r="N78" s="1"/>
    </row>
    <row r="79" spans="1:15" ht="29.25" customHeight="1" x14ac:dyDescent="0.2">
      <c r="A79" s="172"/>
      <c r="B79" s="172" t="s">
        <v>64</v>
      </c>
      <c r="C79" s="172"/>
      <c r="D79" s="60" t="s">
        <v>32</v>
      </c>
      <c r="E79" s="86">
        <v>0</v>
      </c>
      <c r="F79" s="82">
        <v>0</v>
      </c>
      <c r="G79" s="77">
        <v>0</v>
      </c>
      <c r="H79" s="77">
        <f>F79-G79</f>
        <v>0</v>
      </c>
      <c r="I79" s="78">
        <v>0</v>
      </c>
      <c r="J79" s="172" t="s">
        <v>52</v>
      </c>
      <c r="K79" s="7"/>
      <c r="L79" s="1"/>
      <c r="M79" s="1"/>
      <c r="N79" s="1"/>
    </row>
    <row r="80" spans="1:15" ht="60" customHeight="1" x14ac:dyDescent="0.2">
      <c r="A80" s="172"/>
      <c r="B80" s="172"/>
      <c r="C80" s="172"/>
      <c r="D80" s="60" t="s">
        <v>27</v>
      </c>
      <c r="E80" s="86">
        <v>0</v>
      </c>
      <c r="F80" s="82">
        <v>0</v>
      </c>
      <c r="G80" s="77">
        <v>0</v>
      </c>
      <c r="H80" s="80">
        <f t="shared" ref="H80:H87" si="5">F80-G80</f>
        <v>0</v>
      </c>
      <c r="I80" s="78">
        <v>0</v>
      </c>
      <c r="J80" s="172"/>
      <c r="K80" s="7"/>
      <c r="L80" s="1"/>
      <c r="M80" s="1"/>
      <c r="N80" s="1"/>
    </row>
    <row r="81" spans="1:14" ht="48.75" customHeight="1" x14ac:dyDescent="0.2">
      <c r="A81" s="173" t="s">
        <v>28</v>
      </c>
      <c r="B81" s="173"/>
      <c r="C81" s="173"/>
      <c r="D81" s="94" t="s">
        <v>32</v>
      </c>
      <c r="E81" s="183">
        <f>SUM(E31+E47+E72+E79)</f>
        <v>59310</v>
      </c>
      <c r="F81" s="183">
        <f>F31+F47+F72+F79</f>
        <v>4310</v>
      </c>
      <c r="G81" s="82">
        <f>G31+G47+G72+G79</f>
        <v>4010</v>
      </c>
      <c r="H81" s="91">
        <f t="shared" si="5"/>
        <v>300</v>
      </c>
      <c r="I81" s="92">
        <f>G81/F81</f>
        <v>0.93039443155452439</v>
      </c>
      <c r="J81" s="97" t="s">
        <v>52</v>
      </c>
      <c r="K81" s="7"/>
      <c r="L81" s="1"/>
      <c r="M81" s="1"/>
      <c r="N81" s="1"/>
    </row>
    <row r="82" spans="1:14" ht="48.75" customHeight="1" x14ac:dyDescent="0.2">
      <c r="A82" s="185" t="s">
        <v>65</v>
      </c>
      <c r="B82" s="186"/>
      <c r="C82" s="187"/>
      <c r="D82" s="94" t="s">
        <v>32</v>
      </c>
      <c r="E82" s="183">
        <f>E85</f>
        <v>58810</v>
      </c>
      <c r="F82" s="183">
        <f t="shared" ref="F82:I82" si="6">F85</f>
        <v>3810</v>
      </c>
      <c r="G82" s="183">
        <f t="shared" si="6"/>
        <v>3810</v>
      </c>
      <c r="H82" s="183">
        <f t="shared" si="6"/>
        <v>0</v>
      </c>
      <c r="I82" s="196">
        <f t="shared" si="6"/>
        <v>1</v>
      </c>
      <c r="J82" s="125"/>
      <c r="K82" s="7"/>
      <c r="L82" s="1"/>
      <c r="M82" s="1"/>
      <c r="N82" s="1"/>
    </row>
    <row r="83" spans="1:14" ht="38.25" customHeight="1" x14ac:dyDescent="0.2">
      <c r="A83" s="188"/>
      <c r="B83" s="189"/>
      <c r="C83" s="190"/>
      <c r="D83" s="90" t="s">
        <v>24</v>
      </c>
      <c r="E83" s="122">
        <f>SUM(E73)</f>
        <v>0</v>
      </c>
      <c r="F83" s="183">
        <f t="shared" ref="F83:F87" si="7">E83</f>
        <v>0</v>
      </c>
      <c r="G83" s="82">
        <v>0</v>
      </c>
      <c r="H83" s="91">
        <v>0</v>
      </c>
      <c r="I83" s="96">
        <v>0</v>
      </c>
      <c r="J83" s="174" t="s">
        <v>52</v>
      </c>
      <c r="K83" s="7"/>
      <c r="L83" s="1"/>
      <c r="M83" s="1"/>
      <c r="N83" s="1"/>
    </row>
    <row r="84" spans="1:14" ht="22.5" customHeight="1" x14ac:dyDescent="0.2">
      <c r="A84" s="188"/>
      <c r="B84" s="189"/>
      <c r="C84" s="190"/>
      <c r="D84" s="90" t="s">
        <v>20</v>
      </c>
      <c r="E84" s="122">
        <v>0</v>
      </c>
      <c r="F84" s="183">
        <v>0</v>
      </c>
      <c r="G84" s="82">
        <f>G48+G74</f>
        <v>0</v>
      </c>
      <c r="H84" s="91">
        <f t="shared" si="5"/>
        <v>0</v>
      </c>
      <c r="I84" s="96">
        <v>0</v>
      </c>
      <c r="J84" s="175"/>
      <c r="K84" s="7"/>
      <c r="L84" s="1"/>
      <c r="M84" s="1"/>
      <c r="N84" s="1"/>
    </row>
    <row r="85" spans="1:14" ht="38.25" customHeight="1" x14ac:dyDescent="0.2">
      <c r="A85" s="191"/>
      <c r="B85" s="192"/>
      <c r="C85" s="193"/>
      <c r="D85" s="90" t="s">
        <v>27</v>
      </c>
      <c r="E85" s="83">
        <f>SUM(E49+E75+E80)</f>
        <v>58810</v>
      </c>
      <c r="F85" s="82">
        <v>3810</v>
      </c>
      <c r="G85" s="83">
        <f>G49+G75+G80</f>
        <v>3810</v>
      </c>
      <c r="H85" s="91">
        <f t="shared" si="5"/>
        <v>0</v>
      </c>
      <c r="I85" s="92">
        <f>G85/F85</f>
        <v>1</v>
      </c>
      <c r="J85" s="176"/>
      <c r="K85" s="7"/>
      <c r="L85" s="1"/>
      <c r="M85" s="1"/>
      <c r="N85" s="1"/>
    </row>
    <row r="86" spans="1:14" ht="24" customHeight="1" x14ac:dyDescent="0.2">
      <c r="A86" s="166" t="s">
        <v>66</v>
      </c>
      <c r="B86" s="166"/>
      <c r="C86" s="166"/>
      <c r="D86" s="99" t="s">
        <v>32</v>
      </c>
      <c r="E86" s="194">
        <v>500</v>
      </c>
      <c r="F86" s="183">
        <f t="shared" si="7"/>
        <v>500</v>
      </c>
      <c r="G86" s="194">
        <v>200</v>
      </c>
      <c r="H86" s="95">
        <f t="shared" si="5"/>
        <v>300</v>
      </c>
      <c r="I86" s="195">
        <f>G86/F86</f>
        <v>0.4</v>
      </c>
      <c r="J86" s="167" t="s">
        <v>52</v>
      </c>
      <c r="K86" s="7"/>
      <c r="L86" s="1"/>
      <c r="M86" s="1"/>
      <c r="N86" s="1"/>
    </row>
    <row r="87" spans="1:14" ht="24.75" customHeight="1" x14ac:dyDescent="0.2">
      <c r="A87" s="166"/>
      <c r="B87" s="166"/>
      <c r="C87" s="166"/>
      <c r="D87" s="100" t="s">
        <v>20</v>
      </c>
      <c r="E87" s="184">
        <v>500</v>
      </c>
      <c r="F87" s="82">
        <f t="shared" si="7"/>
        <v>500</v>
      </c>
      <c r="G87" s="184">
        <v>200</v>
      </c>
      <c r="H87" s="91">
        <f t="shared" si="5"/>
        <v>300</v>
      </c>
      <c r="I87" s="92">
        <f>G87/F87</f>
        <v>0.4</v>
      </c>
      <c r="J87" s="167"/>
      <c r="K87" s="7"/>
      <c r="L87" s="1"/>
      <c r="M87" s="1"/>
      <c r="N87" s="1"/>
    </row>
    <row r="88" spans="1:14" ht="24" customHeight="1" x14ac:dyDescent="0.2">
      <c r="A88" s="168"/>
      <c r="B88" s="168"/>
      <c r="C88" s="168"/>
      <c r="D88" s="168"/>
      <c r="E88" s="59"/>
      <c r="F88" s="59"/>
      <c r="G88" s="169"/>
      <c r="H88" s="169"/>
      <c r="I88" s="56"/>
      <c r="J88" s="57"/>
      <c r="K88" s="7"/>
      <c r="L88" s="1"/>
      <c r="M88" s="1"/>
      <c r="N88" s="1"/>
    </row>
    <row r="89" spans="1:14" ht="11.25" customHeight="1" x14ac:dyDescent="0.2">
      <c r="A89" s="50"/>
      <c r="B89" s="51"/>
      <c r="C89" s="52"/>
      <c r="D89" s="53"/>
      <c r="E89" s="54"/>
      <c r="F89" s="54"/>
      <c r="G89" s="54"/>
      <c r="H89" s="54"/>
      <c r="I89" s="55"/>
      <c r="J89" s="34"/>
      <c r="K89" s="7"/>
      <c r="L89" s="1"/>
      <c r="M89" s="1"/>
      <c r="N89" s="1"/>
    </row>
    <row r="90" spans="1:14" ht="49.5" customHeight="1" x14ac:dyDescent="0.25">
      <c r="A90" s="170" t="s">
        <v>82</v>
      </c>
      <c r="B90" s="170"/>
      <c r="C90" s="170" t="s">
        <v>81</v>
      </c>
      <c r="D90" s="170"/>
      <c r="E90" s="63"/>
      <c r="F90" s="64"/>
      <c r="G90" s="171" t="s">
        <v>72</v>
      </c>
      <c r="H90" s="171"/>
      <c r="I90" s="65"/>
      <c r="J90" s="66" t="s">
        <v>69</v>
      </c>
      <c r="K90" s="7"/>
      <c r="L90" s="1"/>
      <c r="M90" s="1"/>
      <c r="N90" s="1"/>
    </row>
    <row r="91" spans="1:14" ht="23.25" customHeight="1" x14ac:dyDescent="0.2">
      <c r="A91" s="177" t="s">
        <v>9</v>
      </c>
      <c r="B91" s="177"/>
      <c r="C91" s="177" t="s">
        <v>21</v>
      </c>
      <c r="D91" s="177"/>
      <c r="E91" s="67" t="s">
        <v>3</v>
      </c>
      <c r="F91" s="64"/>
      <c r="G91" s="181" t="s">
        <v>22</v>
      </c>
      <c r="H91" s="181"/>
      <c r="I91" s="68" t="s">
        <v>3</v>
      </c>
      <c r="J91" s="69" t="s">
        <v>23</v>
      </c>
      <c r="K91" s="7"/>
      <c r="L91" s="1"/>
      <c r="M91" s="1"/>
      <c r="N91" s="1"/>
    </row>
    <row r="92" spans="1:14" ht="42.75" customHeight="1" x14ac:dyDescent="0.2">
      <c r="A92" s="70"/>
      <c r="B92" s="71"/>
      <c r="C92" s="72"/>
      <c r="D92" s="73"/>
      <c r="E92" s="64"/>
      <c r="F92" s="64"/>
      <c r="G92" s="182"/>
      <c r="H92" s="182"/>
      <c r="I92" s="74"/>
      <c r="J92" s="75"/>
      <c r="K92" s="7"/>
      <c r="L92" s="1"/>
      <c r="M92" s="1"/>
      <c r="N92" s="1"/>
    </row>
    <row r="93" spans="1:14" ht="43.5" customHeight="1" x14ac:dyDescent="0.25">
      <c r="A93" s="180" t="s">
        <v>67</v>
      </c>
      <c r="B93" s="180"/>
      <c r="C93" s="170" t="s">
        <v>68</v>
      </c>
      <c r="D93" s="170"/>
      <c r="E93" s="63"/>
      <c r="F93" s="64"/>
      <c r="G93" s="171" t="s">
        <v>93</v>
      </c>
      <c r="H93" s="171"/>
      <c r="I93" s="65"/>
      <c r="J93" s="66" t="s">
        <v>94</v>
      </c>
      <c r="K93" s="7"/>
      <c r="L93" s="1"/>
      <c r="M93" s="1"/>
      <c r="N93" s="1"/>
    </row>
    <row r="94" spans="1:14" ht="17.25" customHeight="1" x14ac:dyDescent="0.2">
      <c r="A94" s="177" t="s">
        <v>25</v>
      </c>
      <c r="B94" s="177"/>
      <c r="C94" s="177" t="s">
        <v>21</v>
      </c>
      <c r="D94" s="177"/>
      <c r="E94" s="67" t="s">
        <v>3</v>
      </c>
      <c r="F94" s="67"/>
      <c r="G94" s="181" t="s">
        <v>22</v>
      </c>
      <c r="H94" s="181"/>
      <c r="I94" s="68" t="s">
        <v>3</v>
      </c>
      <c r="J94" s="69" t="s">
        <v>23</v>
      </c>
      <c r="K94" s="7"/>
      <c r="L94" s="1"/>
      <c r="M94" s="1"/>
      <c r="N94" s="1"/>
    </row>
    <row r="95" spans="1:14" ht="24.75" customHeight="1" x14ac:dyDescent="0.2">
      <c r="A95" s="70"/>
      <c r="B95" s="71"/>
      <c r="C95" s="72"/>
      <c r="D95" s="73"/>
      <c r="E95" s="64"/>
      <c r="F95" s="64"/>
      <c r="G95" s="182"/>
      <c r="H95" s="182"/>
      <c r="I95" s="74"/>
      <c r="J95" s="75"/>
      <c r="K95" s="7"/>
      <c r="L95" s="1"/>
      <c r="M95" s="1"/>
      <c r="N95" s="1"/>
    </row>
    <row r="96" spans="1:14" ht="24.75" customHeight="1" x14ac:dyDescent="0.2">
      <c r="A96" s="178"/>
      <c r="B96" s="71" t="s">
        <v>26</v>
      </c>
      <c r="C96" s="179" t="s">
        <v>92</v>
      </c>
      <c r="D96" s="179"/>
      <c r="E96" s="64"/>
      <c r="F96" s="64"/>
      <c r="G96" s="182"/>
      <c r="H96" s="182"/>
      <c r="I96" s="74"/>
      <c r="J96" s="75"/>
      <c r="K96" s="7"/>
      <c r="L96" s="1"/>
      <c r="M96" s="1"/>
      <c r="N96" s="1"/>
    </row>
    <row r="97" spans="1:14" ht="28.5" customHeight="1" x14ac:dyDescent="0.2">
      <c r="A97" s="178"/>
      <c r="B97" s="71"/>
      <c r="C97" s="72"/>
      <c r="D97" s="73"/>
      <c r="E97" s="64"/>
      <c r="F97" s="64"/>
      <c r="G97" s="87"/>
      <c r="H97" s="87"/>
      <c r="I97" s="74"/>
      <c r="J97" s="75"/>
      <c r="K97" s="7"/>
      <c r="L97" s="1"/>
      <c r="M97" s="1"/>
      <c r="N97" s="1"/>
    </row>
    <row r="98" spans="1:14" ht="24.75" customHeight="1" x14ac:dyDescent="0.2">
      <c r="A98" s="45"/>
      <c r="B98" s="44"/>
      <c r="C98" s="30"/>
      <c r="D98" s="35"/>
      <c r="E98" s="32"/>
      <c r="F98" s="32"/>
      <c r="G98" s="87"/>
      <c r="H98" s="87"/>
      <c r="I98" s="33"/>
      <c r="J98" s="34"/>
      <c r="K98" s="7"/>
      <c r="L98" s="1"/>
      <c r="M98" s="1"/>
      <c r="N98" s="1"/>
    </row>
    <row r="99" spans="1:14" ht="24.75" customHeight="1" x14ac:dyDescent="0.2">
      <c r="A99" s="45"/>
      <c r="B99" s="44"/>
      <c r="C99" s="30"/>
      <c r="D99" s="31"/>
      <c r="E99" s="32"/>
      <c r="F99" s="32"/>
      <c r="G99" s="32"/>
      <c r="H99" s="32"/>
      <c r="I99" s="33"/>
      <c r="J99" s="34"/>
      <c r="K99" s="7"/>
      <c r="L99" s="1"/>
      <c r="M99" s="1"/>
      <c r="N99" s="1"/>
    </row>
    <row r="100" spans="1:14" ht="24.75" customHeight="1" x14ac:dyDescent="0.2">
      <c r="A100" s="45"/>
      <c r="B100" s="44"/>
      <c r="C100" s="30"/>
      <c r="D100" s="31"/>
      <c r="E100" s="32"/>
      <c r="F100" s="32"/>
      <c r="G100" s="32"/>
      <c r="H100" s="32"/>
      <c r="I100" s="33"/>
      <c r="J100" s="34"/>
      <c r="K100" s="7"/>
      <c r="L100" s="1"/>
      <c r="M100" s="1"/>
      <c r="N100" s="1"/>
    </row>
    <row r="101" spans="1:14" ht="24.75" customHeight="1" x14ac:dyDescent="0.2">
      <c r="A101" s="45"/>
      <c r="B101" s="44"/>
      <c r="C101" s="30"/>
      <c r="D101" s="31"/>
      <c r="E101" s="32"/>
      <c r="F101" s="32"/>
      <c r="G101" s="32"/>
      <c r="H101" s="32"/>
      <c r="I101" s="33"/>
      <c r="J101" s="34"/>
      <c r="K101" s="7"/>
      <c r="L101" s="1"/>
      <c r="M101" s="1"/>
      <c r="N101" s="1"/>
    </row>
    <row r="102" spans="1:14" ht="24.75" customHeight="1" x14ac:dyDescent="0.2">
      <c r="A102" s="45"/>
      <c r="B102" s="44"/>
      <c r="C102" s="30"/>
      <c r="D102" s="35"/>
      <c r="E102" s="32"/>
      <c r="F102" s="32"/>
      <c r="G102" s="32"/>
      <c r="H102" s="32"/>
      <c r="I102" s="33"/>
      <c r="J102" s="34"/>
      <c r="K102" s="7"/>
      <c r="L102" s="1"/>
      <c r="M102" s="1"/>
      <c r="N102" s="1"/>
    </row>
    <row r="103" spans="1:14" ht="24.75" customHeight="1" x14ac:dyDescent="0.2">
      <c r="A103" s="45"/>
      <c r="B103" s="44"/>
      <c r="C103" s="30"/>
      <c r="D103" s="31"/>
      <c r="E103" s="32"/>
      <c r="F103" s="32"/>
      <c r="G103" s="32"/>
      <c r="H103" s="32"/>
      <c r="I103" s="33"/>
      <c r="J103" s="34"/>
      <c r="K103" s="7"/>
      <c r="L103" s="1"/>
      <c r="M103" s="1"/>
      <c r="N103" s="1"/>
    </row>
    <row r="104" spans="1:14" ht="34.5" customHeight="1" x14ac:dyDescent="0.2">
      <c r="A104" s="36"/>
      <c r="B104" s="37"/>
      <c r="C104" s="37"/>
      <c r="D104" s="38"/>
      <c r="E104" s="33"/>
      <c r="F104" s="33"/>
      <c r="G104" s="33"/>
      <c r="H104" s="33"/>
      <c r="I104" s="33"/>
      <c r="J104" s="34"/>
      <c r="K104" s="7"/>
      <c r="L104" s="1"/>
      <c r="M104" s="1"/>
      <c r="N104" s="1"/>
    </row>
    <row r="105" spans="1:14" ht="29.25" customHeight="1" x14ac:dyDescent="0.2">
      <c r="A105" s="39"/>
      <c r="B105" s="40"/>
      <c r="C105" s="40"/>
      <c r="D105" s="39"/>
      <c r="E105" s="33"/>
      <c r="F105" s="33"/>
      <c r="G105" s="33"/>
      <c r="H105" s="33"/>
      <c r="I105" s="33"/>
      <c r="J105" s="34"/>
      <c r="K105" s="7"/>
      <c r="L105" s="1"/>
      <c r="M105" s="1"/>
      <c r="N105" s="1"/>
    </row>
    <row r="106" spans="1:14" ht="16.5" customHeight="1" x14ac:dyDescent="0.2">
      <c r="A106" s="39"/>
      <c r="B106" s="41"/>
      <c r="C106" s="41"/>
      <c r="D106" s="39"/>
      <c r="E106" s="42"/>
      <c r="F106" s="42"/>
      <c r="G106" s="42"/>
      <c r="H106" s="42"/>
      <c r="I106" s="33"/>
      <c r="J106" s="34"/>
      <c r="K106" s="7"/>
      <c r="L106" s="1"/>
      <c r="M106" s="1"/>
      <c r="N106" s="1"/>
    </row>
    <row r="107" spans="1:14" ht="23.25" customHeight="1" x14ac:dyDescent="0.2">
      <c r="A107" s="39"/>
      <c r="B107" s="39"/>
      <c r="C107" s="39"/>
      <c r="D107" s="38"/>
      <c r="E107" s="43"/>
      <c r="F107" s="43"/>
      <c r="G107" s="43"/>
      <c r="H107" s="43"/>
      <c r="I107" s="33"/>
      <c r="J107" s="34"/>
      <c r="K107" s="7"/>
      <c r="L107" s="1"/>
      <c r="M107" s="1"/>
      <c r="N107" s="1"/>
    </row>
    <row r="108" spans="1:14" ht="23.25" customHeight="1" x14ac:dyDescent="0.2">
      <c r="A108" s="39"/>
      <c r="B108" s="39"/>
      <c r="C108" s="39"/>
      <c r="D108" s="31"/>
      <c r="E108" s="43"/>
      <c r="F108" s="43"/>
      <c r="G108" s="43"/>
      <c r="H108" s="43"/>
      <c r="I108" s="33"/>
      <c r="J108" s="34"/>
      <c r="K108" s="7"/>
      <c r="L108" s="1"/>
      <c r="M108" s="1"/>
      <c r="N108" s="1"/>
    </row>
    <row r="109" spans="1:14" ht="23.25" customHeight="1" x14ac:dyDescent="0.2">
      <c r="A109" s="8"/>
      <c r="B109" s="9"/>
      <c r="C109" s="9"/>
      <c r="D109" s="8"/>
      <c r="E109" s="10"/>
      <c r="F109" s="10"/>
      <c r="G109" s="10"/>
      <c r="H109" s="10"/>
      <c r="I109" s="10"/>
      <c r="J109" s="11"/>
      <c r="K109" s="7"/>
      <c r="L109" s="1"/>
      <c r="M109" s="1"/>
      <c r="N109" s="1"/>
    </row>
    <row r="110" spans="1:14" ht="23.25" customHeight="1" x14ac:dyDescent="0.2">
      <c r="A110" s="8"/>
      <c r="B110" s="9"/>
      <c r="C110" s="9"/>
      <c r="D110" s="8"/>
      <c r="E110" s="10"/>
      <c r="F110" s="10"/>
      <c r="G110" s="10"/>
      <c r="H110" s="10"/>
      <c r="I110" s="10"/>
      <c r="J110" s="11"/>
      <c r="K110" s="7"/>
      <c r="L110" s="1"/>
      <c r="M110" s="1"/>
      <c r="N110" s="1"/>
    </row>
    <row r="111" spans="1:14" ht="23.25" customHeight="1" x14ac:dyDescent="0.2">
      <c r="A111" s="8"/>
      <c r="B111" s="9"/>
      <c r="C111" s="9"/>
      <c r="D111" s="8"/>
      <c r="E111" s="10"/>
      <c r="F111" s="10"/>
      <c r="G111" s="10"/>
      <c r="H111" s="10"/>
      <c r="I111" s="10"/>
      <c r="J111" s="11"/>
      <c r="K111" s="7"/>
      <c r="L111" s="1"/>
      <c r="M111" s="1"/>
      <c r="N111" s="1"/>
    </row>
    <row r="112" spans="1:14" ht="23.25" customHeight="1" x14ac:dyDescent="0.2">
      <c r="A112" s="8"/>
      <c r="B112" s="9"/>
      <c r="C112" s="9"/>
      <c r="D112" s="8"/>
      <c r="E112" s="10"/>
      <c r="F112" s="10"/>
      <c r="G112" s="10"/>
      <c r="H112" s="10"/>
      <c r="I112" s="10"/>
      <c r="J112" s="11"/>
      <c r="K112" s="7"/>
      <c r="L112" s="1"/>
      <c r="M112" s="1"/>
      <c r="N112" s="1"/>
    </row>
    <row r="113" spans="1:14" x14ac:dyDescent="0.2">
      <c r="A113" s="12"/>
      <c r="B113" s="12"/>
      <c r="C113" s="12"/>
      <c r="D113" s="12"/>
      <c r="E113" s="13"/>
      <c r="F113" s="13"/>
      <c r="G113" s="13"/>
      <c r="H113" s="13"/>
      <c r="I113" s="13"/>
      <c r="J113" s="14"/>
      <c r="K113" s="14"/>
      <c r="L113" s="1"/>
      <c r="M113" s="1"/>
      <c r="N113" s="1"/>
    </row>
    <row r="114" spans="1:14" x14ac:dyDescent="0.2">
      <c r="A114" s="12"/>
      <c r="B114" s="12"/>
      <c r="C114" s="12"/>
      <c r="D114" s="12"/>
      <c r="E114" s="13"/>
      <c r="F114" s="13"/>
      <c r="G114" s="13"/>
      <c r="H114" s="13"/>
      <c r="I114" s="13"/>
      <c r="J114" s="14"/>
      <c r="K114" s="14"/>
      <c r="L114" s="1"/>
      <c r="M114" s="1"/>
      <c r="N114" s="1"/>
    </row>
    <row r="115" spans="1:14" ht="16.5" customHeight="1" x14ac:dyDescent="0.2">
      <c r="A115" s="15"/>
      <c r="B115" s="12"/>
      <c r="C115" s="12"/>
      <c r="D115" s="12"/>
      <c r="E115" s="13"/>
      <c r="F115" s="13"/>
      <c r="G115" s="13"/>
      <c r="H115" s="13"/>
      <c r="I115" s="13"/>
      <c r="J115" s="14"/>
      <c r="K115" s="14"/>
      <c r="L115" s="1"/>
      <c r="M115" s="1"/>
      <c r="N115" s="1"/>
    </row>
    <row r="116" spans="1:14" ht="22.5" customHeight="1" x14ac:dyDescent="0.25">
      <c r="A116" s="47"/>
      <c r="B116" s="47"/>
      <c r="C116" s="28"/>
      <c r="D116" s="16"/>
      <c r="E116" s="16"/>
      <c r="F116" s="16"/>
      <c r="G116" s="16"/>
      <c r="H116" s="16"/>
      <c r="I116" s="17"/>
      <c r="J116" s="17"/>
      <c r="K116" s="1"/>
      <c r="L116" s="1"/>
      <c r="M116" s="1"/>
      <c r="N116" s="1"/>
    </row>
    <row r="117" spans="1:14" x14ac:dyDescent="0.2">
      <c r="A117" s="48"/>
      <c r="B117" s="48"/>
      <c r="C117" s="29"/>
      <c r="D117" s="18"/>
      <c r="E117" s="18"/>
      <c r="F117" s="18"/>
      <c r="G117" s="18"/>
      <c r="H117" s="18"/>
      <c r="I117" s="18"/>
      <c r="J117" s="19"/>
      <c r="K117" s="1"/>
      <c r="L117" s="1"/>
      <c r="M117" s="1"/>
      <c r="N117" s="1"/>
    </row>
    <row r="118" spans="1:14" ht="20.25" customHeight="1" x14ac:dyDescent="0.2">
      <c r="A118" s="20"/>
      <c r="B118" s="20"/>
      <c r="C118" s="20"/>
      <c r="D118" s="17"/>
      <c r="E118" s="17"/>
      <c r="F118" s="17"/>
      <c r="G118" s="17"/>
      <c r="H118" s="17"/>
      <c r="I118" s="17"/>
      <c r="J118" s="21"/>
      <c r="K118" s="1"/>
      <c r="L118" s="1"/>
      <c r="M118" s="1"/>
      <c r="N118" s="1"/>
    </row>
    <row r="119" spans="1:14" ht="15.75" x14ac:dyDescent="0.2">
      <c r="A119" s="49"/>
      <c r="B119" s="49"/>
      <c r="C119" s="46"/>
      <c r="D119" s="17"/>
      <c r="E119" s="17"/>
      <c r="F119" s="17"/>
      <c r="G119" s="17"/>
      <c r="H119" s="17"/>
      <c r="I119" s="17"/>
      <c r="J119" s="21"/>
      <c r="K119" s="1"/>
      <c r="L119" s="1"/>
      <c r="M119" s="1"/>
      <c r="N119" s="1"/>
    </row>
    <row r="120" spans="1:14" ht="15.75" x14ac:dyDescent="0.2">
      <c r="A120" s="48"/>
      <c r="B120" s="48"/>
      <c r="C120" s="29"/>
      <c r="D120" s="18"/>
      <c r="E120" s="18"/>
      <c r="F120" s="18"/>
      <c r="G120" s="18"/>
      <c r="H120" s="18"/>
      <c r="I120" s="17"/>
      <c r="J120" s="21"/>
      <c r="K120" s="1"/>
      <c r="L120" s="1"/>
      <c r="M120" s="1"/>
      <c r="N120" s="1"/>
    </row>
    <row r="121" spans="1:14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</sheetData>
  <mergeCells count="148">
    <mergeCell ref="A94:B94"/>
    <mergeCell ref="C94:D94"/>
    <mergeCell ref="A96:A97"/>
    <mergeCell ref="C96:D96"/>
    <mergeCell ref="A91:B91"/>
    <mergeCell ref="C91:D91"/>
    <mergeCell ref="A93:B93"/>
    <mergeCell ref="C93:D93"/>
    <mergeCell ref="G91:H92"/>
    <mergeCell ref="G93:H93"/>
    <mergeCell ref="G94:H96"/>
    <mergeCell ref="A86:C87"/>
    <mergeCell ref="J86:J87"/>
    <mergeCell ref="A88:B88"/>
    <mergeCell ref="C88:D88"/>
    <mergeCell ref="G88:H88"/>
    <mergeCell ref="A90:B90"/>
    <mergeCell ref="C90:D90"/>
    <mergeCell ref="G90:H90"/>
    <mergeCell ref="A79:A80"/>
    <mergeCell ref="B79:B80"/>
    <mergeCell ref="C79:C80"/>
    <mergeCell ref="J79:J80"/>
    <mergeCell ref="A81:C81"/>
    <mergeCell ref="J83:J85"/>
    <mergeCell ref="A82:C85"/>
    <mergeCell ref="A72:A75"/>
    <mergeCell ref="B72:B75"/>
    <mergeCell ref="C72:C75"/>
    <mergeCell ref="A76:J76"/>
    <mergeCell ref="A77:A78"/>
    <mergeCell ref="B77:B78"/>
    <mergeCell ref="C77:C78"/>
    <mergeCell ref="J77:J78"/>
    <mergeCell ref="A66:A67"/>
    <mergeCell ref="B66:B67"/>
    <mergeCell ref="C66:C67"/>
    <mergeCell ref="J66:J67"/>
    <mergeCell ref="A68:A69"/>
    <mergeCell ref="B68:B69"/>
    <mergeCell ref="C68:C69"/>
    <mergeCell ref="A61:A63"/>
    <mergeCell ref="B61:B63"/>
    <mergeCell ref="C61:C63"/>
    <mergeCell ref="J61:J63"/>
    <mergeCell ref="A64:A65"/>
    <mergeCell ref="B64:B65"/>
    <mergeCell ref="C64:C65"/>
    <mergeCell ref="J64:J65"/>
    <mergeCell ref="J68:J69"/>
    <mergeCell ref="A57:A58"/>
    <mergeCell ref="B57:B58"/>
    <mergeCell ref="C57:C58"/>
    <mergeCell ref="J57:J58"/>
    <mergeCell ref="A59:A60"/>
    <mergeCell ref="B59:B60"/>
    <mergeCell ref="C59:C60"/>
    <mergeCell ref="J59:J60"/>
    <mergeCell ref="A50:J50"/>
    <mergeCell ref="A53:A54"/>
    <mergeCell ref="B53:B54"/>
    <mergeCell ref="C53:C54"/>
    <mergeCell ref="J53:J54"/>
    <mergeCell ref="A55:A56"/>
    <mergeCell ref="B55:B56"/>
    <mergeCell ref="C55:C56"/>
    <mergeCell ref="J55:J56"/>
    <mergeCell ref="A44:A45"/>
    <mergeCell ref="B44:B45"/>
    <mergeCell ref="C44:C45"/>
    <mergeCell ref="J44:J45"/>
    <mergeCell ref="A47:A49"/>
    <mergeCell ref="B47:B49"/>
    <mergeCell ref="C47:C49"/>
    <mergeCell ref="J47:J49"/>
    <mergeCell ref="A40:A41"/>
    <mergeCell ref="B40:B41"/>
    <mergeCell ref="C40:C41"/>
    <mergeCell ref="J40:J41"/>
    <mergeCell ref="A42:A43"/>
    <mergeCell ref="B42:B43"/>
    <mergeCell ref="C42:C43"/>
    <mergeCell ref="J42:J43"/>
    <mergeCell ref="A38:A39"/>
    <mergeCell ref="B38:B39"/>
    <mergeCell ref="C38:C39"/>
    <mergeCell ref="J38:J39"/>
    <mergeCell ref="J31:J32"/>
    <mergeCell ref="A33:J33"/>
    <mergeCell ref="A34:A35"/>
    <mergeCell ref="B34:B35"/>
    <mergeCell ref="C34:C35"/>
    <mergeCell ref="J34:J35"/>
    <mergeCell ref="A31:A32"/>
    <mergeCell ref="B31:B32"/>
    <mergeCell ref="C31:C32"/>
    <mergeCell ref="J25:J26"/>
    <mergeCell ref="A21:A22"/>
    <mergeCell ref="B21:B22"/>
    <mergeCell ref="C21:C22"/>
    <mergeCell ref="D18:D20"/>
    <mergeCell ref="A36:A37"/>
    <mergeCell ref="B36:B37"/>
    <mergeCell ref="C36:C37"/>
    <mergeCell ref="J36:J37"/>
    <mergeCell ref="E18:E20"/>
    <mergeCell ref="F18:F20"/>
    <mergeCell ref="L72:M72"/>
    <mergeCell ref="A27:A28"/>
    <mergeCell ref="B27:B28"/>
    <mergeCell ref="C27:C28"/>
    <mergeCell ref="J27:J28"/>
    <mergeCell ref="A17:A20"/>
    <mergeCell ref="B17:B20"/>
    <mergeCell ref="C17:C20"/>
    <mergeCell ref="J17:J20"/>
    <mergeCell ref="G18:G20"/>
    <mergeCell ref="H18:H20"/>
    <mergeCell ref="I18:I20"/>
    <mergeCell ref="A29:A30"/>
    <mergeCell ref="B29:B30"/>
    <mergeCell ref="C29:C30"/>
    <mergeCell ref="J29:J30"/>
    <mergeCell ref="J21:J22"/>
    <mergeCell ref="A23:A24"/>
    <mergeCell ref="B23:B24"/>
    <mergeCell ref="C23:C24"/>
    <mergeCell ref="J23:J24"/>
    <mergeCell ref="A25:A26"/>
    <mergeCell ref="B25:B26"/>
    <mergeCell ref="C25:C26"/>
    <mergeCell ref="I1:J1"/>
    <mergeCell ref="I2:J2"/>
    <mergeCell ref="A3:J3"/>
    <mergeCell ref="A4:J4"/>
    <mergeCell ref="A5:J5"/>
    <mergeCell ref="A7:H7"/>
    <mergeCell ref="J12:J13"/>
    <mergeCell ref="A15:J15"/>
    <mergeCell ref="A16:J16"/>
    <mergeCell ref="G12:G13"/>
    <mergeCell ref="H12:I12"/>
    <mergeCell ref="A12:A13"/>
    <mergeCell ref="B12:B13"/>
    <mergeCell ref="C12:C13"/>
    <mergeCell ref="D12:D13"/>
    <mergeCell ref="E12:E13"/>
    <mergeCell ref="F12:F13"/>
  </mergeCells>
  <printOptions horizontalCentered="1"/>
  <pageMargins left="0.19685039370078741" right="0" top="0.19685039370078741" bottom="0.39370078740157483" header="0.51181102362204722" footer="0.31496062992125984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 за 3 кв. 2015  </vt:lpstr>
      <vt:lpstr>'отчет за 3 кв. 2015  '!Заголовки_для_печати</vt:lpstr>
      <vt:lpstr>'отчет за 3 кв. 2015 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Смолина Елена Александровна</dc:creator>
  <cp:lastModifiedBy>Кожухова Мария Игоревна</cp:lastModifiedBy>
  <cp:lastPrinted>2015-07-20T05:38:59Z</cp:lastPrinted>
  <dcterms:created xsi:type="dcterms:W3CDTF">2014-04-07T02:44:58Z</dcterms:created>
  <dcterms:modified xsi:type="dcterms:W3CDTF">2015-10-19T13:20:36Z</dcterms:modified>
</cp:coreProperties>
</file>