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Лист1!$4:$6</definedName>
  </definedNames>
  <calcPr calcId="145621"/>
</workbook>
</file>

<file path=xl/calcChain.xml><?xml version="1.0" encoding="utf-8"?>
<calcChain xmlns="http://schemas.openxmlformats.org/spreadsheetml/2006/main">
  <c r="E86" i="1" l="1"/>
  <c r="F86" i="1"/>
  <c r="G86" i="1"/>
  <c r="H86" i="1"/>
  <c r="I86" i="1"/>
  <c r="E87" i="1"/>
  <c r="F87" i="1"/>
  <c r="G87" i="1"/>
  <c r="H87" i="1"/>
  <c r="I87" i="1"/>
  <c r="D67" i="1" l="1"/>
  <c r="D66" i="1"/>
  <c r="I65" i="1"/>
  <c r="H65" i="1"/>
  <c r="G65" i="1"/>
  <c r="F65" i="1"/>
  <c r="E65" i="1"/>
  <c r="D64" i="1"/>
  <c r="D63" i="1"/>
  <c r="I62" i="1"/>
  <c r="H62" i="1"/>
  <c r="G62" i="1"/>
  <c r="F62" i="1"/>
  <c r="E62" i="1"/>
  <c r="D61" i="1"/>
  <c r="D60" i="1"/>
  <c r="I59" i="1"/>
  <c r="H59" i="1"/>
  <c r="G59" i="1"/>
  <c r="F59" i="1"/>
  <c r="E59" i="1"/>
  <c r="D55" i="1"/>
  <c r="D54" i="1"/>
  <c r="I53" i="1"/>
  <c r="H53" i="1"/>
  <c r="G53" i="1"/>
  <c r="F53" i="1"/>
  <c r="E53" i="1"/>
  <c r="D46" i="1"/>
  <c r="D45" i="1"/>
  <c r="I44" i="1"/>
  <c r="H44" i="1"/>
  <c r="G44" i="1"/>
  <c r="F44" i="1"/>
  <c r="E44" i="1"/>
  <c r="D65" i="1" l="1"/>
  <c r="D62" i="1"/>
  <c r="D44" i="1"/>
  <c r="D59" i="1"/>
  <c r="D53" i="1"/>
  <c r="I24" i="1"/>
  <c r="D35" i="1"/>
  <c r="D34" i="1"/>
  <c r="I33" i="1"/>
  <c r="H33" i="1"/>
  <c r="G33" i="1"/>
  <c r="F33" i="1"/>
  <c r="E33" i="1"/>
  <c r="D33" i="1" l="1"/>
  <c r="D82" i="1"/>
  <c r="D81" i="1"/>
  <c r="I80" i="1"/>
  <c r="H80" i="1"/>
  <c r="G80" i="1"/>
  <c r="F80" i="1"/>
  <c r="E80" i="1"/>
  <c r="D79" i="1"/>
  <c r="D78" i="1"/>
  <c r="I77" i="1"/>
  <c r="H77" i="1"/>
  <c r="G77" i="1"/>
  <c r="F77" i="1"/>
  <c r="E77" i="1"/>
  <c r="D76" i="1"/>
  <c r="D75" i="1"/>
  <c r="I74" i="1"/>
  <c r="H74" i="1"/>
  <c r="G74" i="1"/>
  <c r="F74" i="1"/>
  <c r="E74" i="1"/>
  <c r="D73" i="1"/>
  <c r="D72" i="1"/>
  <c r="I71" i="1"/>
  <c r="H71" i="1"/>
  <c r="G71" i="1"/>
  <c r="F71" i="1"/>
  <c r="E71" i="1"/>
  <c r="D70" i="1"/>
  <c r="D69" i="1"/>
  <c r="I68" i="1"/>
  <c r="H68" i="1"/>
  <c r="G68" i="1"/>
  <c r="F68" i="1"/>
  <c r="E68" i="1"/>
  <c r="D58" i="1"/>
  <c r="D57" i="1"/>
  <c r="I56" i="1"/>
  <c r="H56" i="1"/>
  <c r="G56" i="1"/>
  <c r="F56" i="1"/>
  <c r="E56" i="1"/>
  <c r="D52" i="1"/>
  <c r="D51" i="1"/>
  <c r="I50" i="1"/>
  <c r="H50" i="1"/>
  <c r="G50" i="1"/>
  <c r="F50" i="1"/>
  <c r="E50" i="1"/>
  <c r="D49" i="1"/>
  <c r="D48" i="1"/>
  <c r="I47" i="1"/>
  <c r="H47" i="1"/>
  <c r="G47" i="1"/>
  <c r="F47" i="1"/>
  <c r="E47" i="1"/>
  <c r="D43" i="1"/>
  <c r="D42" i="1"/>
  <c r="I41" i="1"/>
  <c r="H41" i="1"/>
  <c r="G41" i="1"/>
  <c r="F41" i="1"/>
  <c r="E41" i="1"/>
  <c r="D38" i="1"/>
  <c r="D37" i="1"/>
  <c r="I36" i="1"/>
  <c r="H36" i="1"/>
  <c r="G36" i="1"/>
  <c r="F36" i="1"/>
  <c r="E36" i="1"/>
  <c r="E83" i="1" l="1"/>
  <c r="F83" i="1"/>
  <c r="G83" i="1"/>
  <c r="H83" i="1"/>
  <c r="I83" i="1"/>
  <c r="D80" i="1"/>
  <c r="D50" i="1"/>
  <c r="D47" i="1"/>
  <c r="D77" i="1"/>
  <c r="D74" i="1"/>
  <c r="D71" i="1"/>
  <c r="D68" i="1"/>
  <c r="D56" i="1"/>
  <c r="D41" i="1"/>
  <c r="D36" i="1"/>
  <c r="D32" i="1"/>
  <c r="D31" i="1"/>
  <c r="I30" i="1"/>
  <c r="H30" i="1"/>
  <c r="G30" i="1"/>
  <c r="F30" i="1"/>
  <c r="E30" i="1"/>
  <c r="D29" i="1"/>
  <c r="D28" i="1"/>
  <c r="I27" i="1"/>
  <c r="H27" i="1"/>
  <c r="G27" i="1"/>
  <c r="F27" i="1"/>
  <c r="E27" i="1"/>
  <c r="D26" i="1"/>
  <c r="D25" i="1"/>
  <c r="H24" i="1"/>
  <c r="G24" i="1"/>
  <c r="F24" i="1"/>
  <c r="E24" i="1"/>
  <c r="D23" i="1"/>
  <c r="D22" i="1"/>
  <c r="I21" i="1"/>
  <c r="H21" i="1"/>
  <c r="G21" i="1"/>
  <c r="F21" i="1"/>
  <c r="E21" i="1"/>
  <c r="D20" i="1"/>
  <c r="D19" i="1"/>
  <c r="I18" i="1"/>
  <c r="H18" i="1"/>
  <c r="G18" i="1"/>
  <c r="F18" i="1"/>
  <c r="E18" i="1"/>
  <c r="D17" i="1"/>
  <c r="D16" i="1"/>
  <c r="I15" i="1"/>
  <c r="H15" i="1"/>
  <c r="G15" i="1"/>
  <c r="F15" i="1"/>
  <c r="E15" i="1"/>
  <c r="D14" i="1"/>
  <c r="D13" i="1"/>
  <c r="I12" i="1"/>
  <c r="H12" i="1"/>
  <c r="G12" i="1"/>
  <c r="F12" i="1"/>
  <c r="E12" i="1"/>
  <c r="D11" i="1"/>
  <c r="D10" i="1"/>
  <c r="I9" i="1"/>
  <c r="H9" i="1"/>
  <c r="G9" i="1"/>
  <c r="F9" i="1"/>
  <c r="E9" i="1"/>
  <c r="H39" i="1" l="1"/>
  <c r="H85" i="1" s="1"/>
  <c r="I39" i="1"/>
  <c r="F39" i="1"/>
  <c r="F85" i="1" s="1"/>
  <c r="G39" i="1"/>
  <c r="G85" i="1" s="1"/>
  <c r="D87" i="1"/>
  <c r="E39" i="1"/>
  <c r="E85" i="1" s="1"/>
  <c r="D86" i="1"/>
  <c r="I85" i="1"/>
  <c r="D83" i="1"/>
  <c r="D30" i="1"/>
  <c r="D15" i="1"/>
  <c r="D12" i="1"/>
  <c r="D24" i="1"/>
  <c r="D27" i="1"/>
  <c r="D18" i="1"/>
  <c r="D21" i="1"/>
  <c r="D9" i="1"/>
  <c r="D39" i="1" l="1"/>
  <c r="D85" i="1" s="1"/>
</calcChain>
</file>

<file path=xl/sharedStrings.xml><?xml version="1.0" encoding="utf-8"?>
<sst xmlns="http://schemas.openxmlformats.org/spreadsheetml/2006/main" count="153" uniqueCount="95">
  <si>
    <t>№ п/п</t>
  </si>
  <si>
    <t>ВСЕГО:</t>
  </si>
  <si>
    <t>Срок исполнения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</si>
  <si>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</si>
  <si>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</si>
  <si>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</si>
  <si>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</si>
  <si>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</si>
  <si>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Результат</t>
  </si>
  <si>
    <t>бюджет АО</t>
  </si>
  <si>
    <t>бюджет МО</t>
  </si>
  <si>
    <t>2015-2016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</si>
  <si>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</si>
  <si>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</si>
  <si>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</si>
  <si>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</si>
  <si>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</si>
  <si>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</si>
  <si>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</si>
  <si>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</si>
  <si>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</si>
  <si>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</si>
  <si>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</si>
  <si>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</si>
  <si>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</si>
  <si>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</si>
  <si>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</si>
  <si>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</si>
  <si>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</si>
  <si>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</si>
  <si>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</si>
  <si>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</si>
  <si>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</si>
  <si>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</si>
  <si>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Мероприятия программы «Развитие коммунальной инфраструктуры города Югорска  
на 2012 - 2016 годы»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</si>
  <si>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</si>
  <si>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</si>
  <si>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</si>
  <si>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</si>
  <si>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</si>
  <si>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</si>
  <si>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</si>
  <si>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</si>
  <si>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</si>
  <si>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</si>
  <si>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</si>
  <si>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</si>
  <si>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</si>
  <si>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</si>
  <si>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</si>
  <si>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</si>
  <si>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</si>
  <si>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</si>
  <si>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</si>
  <si>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</si>
  <si>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</si>
  <si>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</si>
  <si>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</si>
  <si>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</si>
  <si>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Строительство2100 м сетей газоснабжения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</si>
  <si>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</si>
  <si>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</si>
  <si>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</si>
  <si>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</si>
  <si>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</si>
  <si>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111 м; газопровоа низкого давления – 740 м.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</si>
  <si>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</si>
  <si>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</si>
  <si>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8580 м сетей водоснабжения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</si>
  <si>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</si>
  <si>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</si>
  <si>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Строительство 980 м сетей водоснабжения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</si>
  <si>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</si>
  <si>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</si>
  <si>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</si>
  <si>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</si>
  <si>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</si>
  <si>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Строительство 2 очереди котельной в 5 А микрорайоне</t>
  </si>
  <si>
    <t>Реконструкция сетей газоснабжения в 14 микрорайоне</t>
  </si>
  <si>
    <t>Реконструкция сетей газоснабжения в 3 микрорайоне</t>
  </si>
  <si>
    <t>Сети водоснабжения микрорайона индивидуальной застройки. 13-14 микрорайоне</t>
  </si>
  <si>
    <t>Многоэтажная застройка  5а микрорайона (инженерные сети (2 этап 2 очередь)</t>
  </si>
  <si>
    <t>Сети водоснабжения 13 микрорайона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</si>
  <si>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</si>
  <si>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</si>
  <si>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</si>
  <si>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</si>
  <si>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</si>
  <si>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газоснабжения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</si>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</sst>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>
      <alignment horizontal="center" vertical="center" wrapText="1"/>
    </xf>
    <xf numFmtId="16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27" xfId="0" applyNumberFormat="1" applyFont="1" applyBorder="1" applyAlignment="1">
      <alignment horizont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8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G96" sqref="G96"/>
    </sheetView>
  </sheetViews>
  <sheetFormatPr defaultRowHeight="15" x14ac:dyDescent="0.25"/>
  <cols>
    <col min="1" max="1" width="9.140625" style="1"/>
    <col min="2" max="2" width="26.7109375" style="2" customWidth="1"/>
    <col min="3" max="4" width="12.28515625" style="2" customWidth="1"/>
    <col min="5" max="5" width="14.28515625" style="2" customWidth="1"/>
    <col min="6" max="6" width="13.42578125" style="2" customWidth="1"/>
    <col min="7" max="7" width="13.7109375" style="2" customWidth="1"/>
    <col min="8" max="8" width="13.42578125" style="2" customWidth="1"/>
    <col min="9" max="9" width="12.140625" style="2" customWidth="1"/>
    <col min="10" max="10" width="15.85546875" style="2" customWidth="1"/>
    <col min="11" max="11" width="20.42578125" style="2" customWidth="1"/>
  </cols>
  <sheetData>
    <row r="1" spans="1:11" x14ac:dyDescent="0.25">
      <c r="K1" s="10" t="s">
        <v>41</v>
      </c>
    </row>
    <row r="2" spans="1:11" ht="32.25" customHeight="1" x14ac:dyDescent="0.25">
      <c r="A2" s="58" t="s">
        <v>34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5.25" customHeight="1" thickBot="1" x14ac:dyDescent="0.3"/>
    <row r="4" spans="1:11" s="3" customFormat="1" ht="21.75" customHeight="1" thickBot="1" x14ac:dyDescent="0.3">
      <c r="A4" s="62" t="s">
        <v>0</v>
      </c>
      <c r="B4" s="65" t="s">
        <v>3</v>
      </c>
      <c r="C4" s="65" t="s">
        <v>2</v>
      </c>
      <c r="D4" s="59" t="s">
        <v>4</v>
      </c>
      <c r="E4" s="60"/>
      <c r="F4" s="60"/>
      <c r="G4" s="60"/>
      <c r="H4" s="60"/>
      <c r="I4" s="61"/>
      <c r="J4" s="65" t="s">
        <v>7</v>
      </c>
      <c r="K4" s="54" t="s">
        <v>8</v>
      </c>
    </row>
    <row r="5" spans="1:11" s="3" customFormat="1" ht="21" customHeight="1" thickBot="1" x14ac:dyDescent="0.3">
      <c r="A5" s="63"/>
      <c r="B5" s="66"/>
      <c r="C5" s="66"/>
      <c r="D5" s="65" t="s">
        <v>5</v>
      </c>
      <c r="E5" s="59" t="s">
        <v>6</v>
      </c>
      <c r="F5" s="60"/>
      <c r="G5" s="60"/>
      <c r="H5" s="60"/>
      <c r="I5" s="61"/>
      <c r="J5" s="66"/>
      <c r="K5" s="55"/>
    </row>
    <row r="6" spans="1:11" s="3" customFormat="1" ht="23.25" customHeight="1" thickBot="1" x14ac:dyDescent="0.3">
      <c r="A6" s="64"/>
      <c r="B6" s="67"/>
      <c r="C6" s="67"/>
      <c r="D6" s="67"/>
      <c r="E6" s="4">
        <v>2012</v>
      </c>
      <c r="F6" s="4">
        <v>2013</v>
      </c>
      <c r="G6" s="4">
        <v>2014</v>
      </c>
      <c r="H6" s="4">
        <v>2015</v>
      </c>
      <c r="I6" s="4">
        <v>2016</v>
      </c>
      <c r="J6" s="67"/>
      <c r="K6" s="56"/>
    </row>
    <row r="7" spans="1:11" s="3" customFormat="1" ht="0.75" customHeight="1" thickBot="1" x14ac:dyDescent="0.3">
      <c r="A7" s="7"/>
      <c r="B7" s="8"/>
      <c r="C7" s="8"/>
      <c r="D7" s="8"/>
      <c r="E7" s="9"/>
      <c r="F7" s="9"/>
      <c r="G7" s="9"/>
      <c r="H7" s="9"/>
      <c r="I7" s="9"/>
      <c r="J7" s="8"/>
      <c r="K7" s="8"/>
    </row>
    <row r="8" spans="1:11" ht="30" customHeight="1" thickBot="1" x14ac:dyDescent="0.3">
      <c r="A8" s="68" t="s">
        <v>25</v>
      </c>
      <c r="B8" s="69"/>
      <c r="C8" s="69"/>
      <c r="D8" s="69"/>
      <c r="E8" s="69"/>
      <c r="F8" s="69"/>
      <c r="G8" s="69"/>
      <c r="H8" s="69"/>
      <c r="I8" s="69"/>
      <c r="J8" s="69"/>
      <c r="K8" s="70"/>
    </row>
    <row r="9" spans="1:11" ht="21.75" customHeight="1" x14ac:dyDescent="0.25">
      <c r="A9" s="37" t="s">
        <v>42</v>
      </c>
      <c r="B9" s="71" t="s">
        <v>29</v>
      </c>
      <c r="C9" s="71" t="s">
        <v>36</v>
      </c>
      <c r="D9" s="11">
        <f>SUM(D10:D11)</f>
        <v>170000</v>
      </c>
      <c r="E9" s="11">
        <f>SUM(E10:E11)</f>
        <v>68036.800000000003</v>
      </c>
      <c r="F9" s="11">
        <f t="shared" ref="F9" si="0">SUM(F10:F11)</f>
        <v>26315.8</v>
      </c>
      <c r="G9" s="11">
        <f t="shared" ref="G9" si="1">SUM(G10:G11)</f>
        <v>19041.8</v>
      </c>
      <c r="H9" s="11">
        <f t="shared" ref="H9" si="2">SUM(H10:H11)</f>
        <v>56605.600000000006</v>
      </c>
      <c r="I9" s="11">
        <f t="shared" ref="I9" si="3">SUM(I10:I11)</f>
        <v>0</v>
      </c>
      <c r="J9" s="20"/>
      <c r="K9" s="45" t="s">
        <v>90</v>
      </c>
    </row>
    <row r="10" spans="1:11" ht="21.75" customHeight="1" x14ac:dyDescent="0.25">
      <c r="A10" s="32"/>
      <c r="B10" s="72"/>
      <c r="C10" s="72"/>
      <c r="D10" s="12">
        <f t="shared" ref="D10:D11" si="4">SUM(E10:I10)</f>
        <v>161500</v>
      </c>
      <c r="E10" s="12">
        <v>64635</v>
      </c>
      <c r="F10" s="12">
        <v>25000</v>
      </c>
      <c r="G10" s="12">
        <v>18089.7</v>
      </c>
      <c r="H10" s="12">
        <v>53775.3</v>
      </c>
      <c r="I10" s="12"/>
      <c r="J10" s="21" t="s">
        <v>9</v>
      </c>
      <c r="K10" s="46"/>
    </row>
    <row r="11" spans="1:11" ht="21.75" customHeight="1" x14ac:dyDescent="0.25">
      <c r="A11" s="33"/>
      <c r="B11" s="73"/>
      <c r="C11" s="73"/>
      <c r="D11" s="12">
        <f t="shared" si="4"/>
        <v>8500</v>
      </c>
      <c r="E11" s="12">
        <v>3401.8</v>
      </c>
      <c r="F11" s="12">
        <v>1315.8</v>
      </c>
      <c r="G11" s="12">
        <v>952.1</v>
      </c>
      <c r="H11" s="12">
        <v>2830.3</v>
      </c>
      <c r="I11" s="12"/>
      <c r="J11" s="12" t="s">
        <v>10</v>
      </c>
      <c r="K11" s="46"/>
    </row>
    <row r="12" spans="1:11" ht="21.75" customHeight="1" x14ac:dyDescent="0.25">
      <c r="A12" s="31" t="s">
        <v>43</v>
      </c>
      <c r="B12" s="34" t="s">
        <v>30</v>
      </c>
      <c r="C12" s="34" t="s">
        <v>36</v>
      </c>
      <c r="D12" s="13">
        <f t="shared" ref="D12" si="5">SUM(D13:D14)</f>
        <v>187447</v>
      </c>
      <c r="E12" s="13">
        <f t="shared" ref="E12" si="6">SUM(E13:E14)</f>
        <v>61068.4</v>
      </c>
      <c r="F12" s="13">
        <f t="shared" ref="F12" si="7">SUM(F13:F14)</f>
        <v>31579</v>
      </c>
      <c r="G12" s="13">
        <f t="shared" ref="G12" si="8">SUM(G13:G14)</f>
        <v>31579</v>
      </c>
      <c r="H12" s="13">
        <f t="shared" ref="H12" si="9">SUM(H13:H14)</f>
        <v>63220.6</v>
      </c>
      <c r="I12" s="13">
        <f t="shared" ref="I12" si="10">SUM(I13:I14)</f>
        <v>0</v>
      </c>
      <c r="J12" s="22"/>
      <c r="K12" s="57" t="s">
        <v>91</v>
      </c>
    </row>
    <row r="13" spans="1:11" ht="21.75" customHeight="1" x14ac:dyDescent="0.25">
      <c r="A13" s="32"/>
      <c r="B13" s="35"/>
      <c r="C13" s="35"/>
      <c r="D13" s="12">
        <f t="shared" ref="D13:D14" si="11">SUM(E13:I13)</f>
        <v>178074.5</v>
      </c>
      <c r="E13" s="12">
        <v>58014.9</v>
      </c>
      <c r="F13" s="12">
        <v>30000</v>
      </c>
      <c r="G13" s="12">
        <v>30000</v>
      </c>
      <c r="H13" s="12">
        <v>60059.6</v>
      </c>
      <c r="I13" s="12"/>
      <c r="J13" s="21" t="s">
        <v>9</v>
      </c>
      <c r="K13" s="46"/>
    </row>
    <row r="14" spans="1:11" ht="21.75" customHeight="1" x14ac:dyDescent="0.25">
      <c r="A14" s="33"/>
      <c r="B14" s="36"/>
      <c r="C14" s="36"/>
      <c r="D14" s="12">
        <f t="shared" si="11"/>
        <v>9372.5</v>
      </c>
      <c r="E14" s="12">
        <v>3053.5</v>
      </c>
      <c r="F14" s="12">
        <v>1579</v>
      </c>
      <c r="G14" s="12">
        <v>1579</v>
      </c>
      <c r="H14" s="12">
        <v>3161</v>
      </c>
      <c r="I14" s="12"/>
      <c r="J14" s="12" t="s">
        <v>10</v>
      </c>
      <c r="K14" s="46"/>
    </row>
    <row r="15" spans="1:11" ht="24.75" customHeight="1" x14ac:dyDescent="0.25">
      <c r="A15" s="31" t="s">
        <v>44</v>
      </c>
      <c r="B15" s="34" t="s">
        <v>31</v>
      </c>
      <c r="C15" s="34" t="s">
        <v>11</v>
      </c>
      <c r="D15" s="13">
        <f t="shared" ref="D15" si="12">SUM(D16:D17)</f>
        <v>12900</v>
      </c>
      <c r="E15" s="13">
        <f t="shared" ref="E15" si="13">SUM(E16:E17)</f>
        <v>0</v>
      </c>
      <c r="F15" s="13">
        <f t="shared" ref="F15" si="14">SUM(F16:F17)</f>
        <v>0</v>
      </c>
      <c r="G15" s="13">
        <f t="shared" ref="G15" si="15">SUM(G16:G17)</f>
        <v>0</v>
      </c>
      <c r="H15" s="13">
        <f t="shared" ref="H15" si="16">SUM(H16:H17)</f>
        <v>7000</v>
      </c>
      <c r="I15" s="13">
        <f t="shared" ref="I15" si="17">SUM(I16:I17)</f>
        <v>5900</v>
      </c>
      <c r="J15" s="22"/>
      <c r="K15" s="57" t="s">
        <v>92</v>
      </c>
    </row>
    <row r="16" spans="1:11" ht="24" customHeight="1" x14ac:dyDescent="0.25">
      <c r="A16" s="32"/>
      <c r="B16" s="35"/>
      <c r="C16" s="35"/>
      <c r="D16" s="12">
        <f t="shared" ref="D16:D17" si="18">SUM(E16:I16)</f>
        <v>12255</v>
      </c>
      <c r="E16" s="12"/>
      <c r="F16" s="12"/>
      <c r="G16" s="12"/>
      <c r="H16" s="12">
        <v>6650</v>
      </c>
      <c r="I16" s="12">
        <v>5605</v>
      </c>
      <c r="J16" s="21" t="s">
        <v>9</v>
      </c>
      <c r="K16" s="46"/>
    </row>
    <row r="17" spans="1:11" ht="26.25" customHeight="1" x14ac:dyDescent="0.25">
      <c r="A17" s="33"/>
      <c r="B17" s="36"/>
      <c r="C17" s="36"/>
      <c r="D17" s="12">
        <f t="shared" si="18"/>
        <v>645</v>
      </c>
      <c r="E17" s="12"/>
      <c r="F17" s="12"/>
      <c r="G17" s="12"/>
      <c r="H17" s="12">
        <v>350</v>
      </c>
      <c r="I17" s="12">
        <v>295</v>
      </c>
      <c r="J17" s="12" t="s">
        <v>10</v>
      </c>
      <c r="K17" s="46"/>
    </row>
    <row r="18" spans="1:11" ht="18.75" customHeight="1" x14ac:dyDescent="0.25">
      <c r="A18" s="31" t="s">
        <v>45</v>
      </c>
      <c r="B18" s="34" t="s">
        <v>35</v>
      </c>
      <c r="C18" s="34" t="s">
        <v>11</v>
      </c>
      <c r="D18" s="13">
        <f t="shared" ref="D18" si="19">SUM(D19:D20)</f>
        <v>130000</v>
      </c>
      <c r="E18" s="13">
        <f t="shared" ref="E18" si="20">SUM(E19:E20)</f>
        <v>0</v>
      </c>
      <c r="F18" s="13">
        <f t="shared" ref="F18" si="21">SUM(F19:F20)</f>
        <v>0</v>
      </c>
      <c r="G18" s="13">
        <f t="shared" ref="G18" si="22">SUM(G19:G20)</f>
        <v>0</v>
      </c>
      <c r="H18" s="13">
        <f t="shared" ref="H18" si="23">SUM(H19:H20)</f>
        <v>65000</v>
      </c>
      <c r="I18" s="13">
        <f t="shared" ref="I18" si="24">SUM(I19:I20)</f>
        <v>65000</v>
      </c>
      <c r="J18" s="22"/>
      <c r="K18" s="57" t="s">
        <v>93</v>
      </c>
    </row>
    <row r="19" spans="1:11" ht="18" customHeight="1" x14ac:dyDescent="0.25">
      <c r="A19" s="32"/>
      <c r="B19" s="35"/>
      <c r="C19" s="35"/>
      <c r="D19" s="12">
        <f t="shared" ref="D19:D20" si="25">SUM(E19:I19)</f>
        <v>123500</v>
      </c>
      <c r="E19" s="12"/>
      <c r="F19" s="12"/>
      <c r="G19" s="12"/>
      <c r="H19" s="12">
        <v>61750</v>
      </c>
      <c r="I19" s="12">
        <v>61750</v>
      </c>
      <c r="J19" s="21" t="s">
        <v>9</v>
      </c>
      <c r="K19" s="46"/>
    </row>
    <row r="20" spans="1:11" ht="15.75" customHeight="1" x14ac:dyDescent="0.25">
      <c r="A20" s="33"/>
      <c r="B20" s="36"/>
      <c r="C20" s="36"/>
      <c r="D20" s="12">
        <f t="shared" si="25"/>
        <v>6500</v>
      </c>
      <c r="E20" s="12"/>
      <c r="F20" s="12"/>
      <c r="G20" s="12"/>
      <c r="H20" s="12">
        <v>3250</v>
      </c>
      <c r="I20" s="12">
        <v>3250</v>
      </c>
      <c r="J20" s="12" t="s">
        <v>10</v>
      </c>
      <c r="K20" s="46"/>
    </row>
    <row r="21" spans="1:11" ht="17.25" customHeight="1" x14ac:dyDescent="0.25">
      <c r="A21" s="31" t="s">
        <v>46</v>
      </c>
      <c r="B21" s="34" t="s">
        <v>77</v>
      </c>
      <c r="C21" s="34" t="s">
        <v>11</v>
      </c>
      <c r="D21" s="13">
        <f t="shared" ref="D21" si="26">SUM(D22:D23)</f>
        <v>108000</v>
      </c>
      <c r="E21" s="13">
        <f t="shared" ref="E21" si="27">SUM(E22:E23)</f>
        <v>0</v>
      </c>
      <c r="F21" s="13">
        <f t="shared" ref="F21" si="28">SUM(F22:F23)</f>
        <v>0</v>
      </c>
      <c r="G21" s="13">
        <f t="shared" ref="G21" si="29">SUM(G22:G23)</f>
        <v>0</v>
      </c>
      <c r="H21" s="13">
        <f t="shared" ref="H21" si="30">SUM(H22:H23)</f>
        <v>54000</v>
      </c>
      <c r="I21" s="13">
        <f t="shared" ref="I21" si="31">SUM(I22:I23)</f>
        <v>54000</v>
      </c>
      <c r="J21" s="22"/>
      <c r="K21" s="57" t="s">
        <v>94</v>
      </c>
    </row>
    <row r="22" spans="1:11" ht="17.25" customHeight="1" x14ac:dyDescent="0.25">
      <c r="A22" s="32"/>
      <c r="B22" s="35"/>
      <c r="C22" s="35"/>
      <c r="D22" s="12">
        <f t="shared" ref="D22:D23" si="32">SUM(E22:I22)</f>
        <v>102600</v>
      </c>
      <c r="E22" s="12"/>
      <c r="F22" s="12"/>
      <c r="G22" s="12"/>
      <c r="H22" s="12">
        <v>51300</v>
      </c>
      <c r="I22" s="12">
        <v>51300</v>
      </c>
      <c r="J22" s="21" t="s">
        <v>9</v>
      </c>
      <c r="K22" s="46"/>
    </row>
    <row r="23" spans="1:11" ht="17.25" customHeight="1" x14ac:dyDescent="0.25">
      <c r="A23" s="33"/>
      <c r="B23" s="36"/>
      <c r="C23" s="36"/>
      <c r="D23" s="12">
        <f t="shared" si="32"/>
        <v>5400</v>
      </c>
      <c r="E23" s="12"/>
      <c r="F23" s="12"/>
      <c r="G23" s="12"/>
      <c r="H23" s="12">
        <v>2700</v>
      </c>
      <c r="I23" s="12">
        <v>2700</v>
      </c>
      <c r="J23" s="12" t="s">
        <v>10</v>
      </c>
      <c r="K23" s="46"/>
    </row>
    <row r="24" spans="1:11" ht="23.25" customHeight="1" x14ac:dyDescent="0.25">
      <c r="A24" s="31" t="s">
        <v>47</v>
      </c>
      <c r="B24" s="34" t="s">
        <v>78</v>
      </c>
      <c r="C24" s="51">
        <v>2016</v>
      </c>
      <c r="D24" s="13">
        <f t="shared" ref="D24" si="33">SUM(D25:D26)</f>
        <v>6500</v>
      </c>
      <c r="E24" s="13">
        <f t="shared" ref="E24" si="34">SUM(E25:E26)</f>
        <v>0</v>
      </c>
      <c r="F24" s="13">
        <f t="shared" ref="F24" si="35">SUM(F25:F26)</f>
        <v>0</v>
      </c>
      <c r="G24" s="13">
        <f t="shared" ref="G24" si="36">SUM(G25:G26)</f>
        <v>0</v>
      </c>
      <c r="H24" s="13">
        <f t="shared" ref="H24:I24" si="37">SUM(H25:H26)</f>
        <v>0</v>
      </c>
      <c r="I24" s="13">
        <f t="shared" si="37"/>
        <v>6500</v>
      </c>
      <c r="J24" s="22"/>
      <c r="K24" s="46" t="s">
        <v>65</v>
      </c>
    </row>
    <row r="25" spans="1:11" ht="23.25" customHeight="1" x14ac:dyDescent="0.25">
      <c r="A25" s="32"/>
      <c r="B25" s="35"/>
      <c r="C25" s="52"/>
      <c r="D25" s="12">
        <f t="shared" ref="D25:D26" si="38">SUM(E25:I25)</f>
        <v>6175</v>
      </c>
      <c r="E25" s="12"/>
      <c r="F25" s="12"/>
      <c r="G25" s="12"/>
      <c r="H25" s="12"/>
      <c r="I25" s="12">
        <v>6175</v>
      </c>
      <c r="J25" s="21" t="s">
        <v>9</v>
      </c>
      <c r="K25" s="46"/>
    </row>
    <row r="26" spans="1:11" ht="23.25" customHeight="1" x14ac:dyDescent="0.25">
      <c r="A26" s="33"/>
      <c r="B26" s="36"/>
      <c r="C26" s="53"/>
      <c r="D26" s="12">
        <f t="shared" si="38"/>
        <v>325</v>
      </c>
      <c r="E26" s="12"/>
      <c r="F26" s="12"/>
      <c r="G26" s="12"/>
      <c r="H26" s="12"/>
      <c r="I26" s="12">
        <v>325</v>
      </c>
      <c r="J26" s="12" t="s">
        <v>10</v>
      </c>
      <c r="K26" s="46"/>
    </row>
    <row r="27" spans="1:11" ht="23.25" customHeight="1" x14ac:dyDescent="0.25">
      <c r="A27" s="31" t="s">
        <v>48</v>
      </c>
      <c r="B27" s="34" t="s">
        <v>79</v>
      </c>
      <c r="C27" s="51">
        <v>2016</v>
      </c>
      <c r="D27" s="13">
        <f t="shared" ref="D27" si="39">SUM(D28:D29)</f>
        <v>6500</v>
      </c>
      <c r="E27" s="13">
        <f t="shared" ref="E27" si="40">SUM(E28:E29)</f>
        <v>0</v>
      </c>
      <c r="F27" s="13">
        <f t="shared" ref="F27" si="41">SUM(F28:F29)</f>
        <v>0</v>
      </c>
      <c r="G27" s="13">
        <f t="shared" ref="G27" si="42">SUM(G28:G29)</f>
        <v>0</v>
      </c>
      <c r="H27" s="13">
        <f t="shared" ref="H27" si="43">SUM(H28:H29)</f>
        <v>0</v>
      </c>
      <c r="I27" s="13">
        <f t="shared" ref="I27" si="44">SUM(I28:I29)</f>
        <v>6500</v>
      </c>
      <c r="J27" s="22"/>
      <c r="K27" s="46" t="s">
        <v>66</v>
      </c>
    </row>
    <row r="28" spans="1:11" ht="24" customHeight="1" x14ac:dyDescent="0.25">
      <c r="A28" s="32"/>
      <c r="B28" s="35"/>
      <c r="C28" s="52"/>
      <c r="D28" s="12">
        <f t="shared" ref="D28:D29" si="45">SUM(E28:I28)</f>
        <v>6175</v>
      </c>
      <c r="E28" s="12"/>
      <c r="F28" s="12"/>
      <c r="G28" s="12"/>
      <c r="H28" s="12"/>
      <c r="I28" s="12">
        <v>6175</v>
      </c>
      <c r="J28" s="21" t="s">
        <v>9</v>
      </c>
      <c r="K28" s="46"/>
    </row>
    <row r="29" spans="1:11" ht="21.75" customHeight="1" x14ac:dyDescent="0.25">
      <c r="A29" s="33"/>
      <c r="B29" s="36"/>
      <c r="C29" s="53"/>
      <c r="D29" s="12">
        <f t="shared" si="45"/>
        <v>325</v>
      </c>
      <c r="E29" s="12"/>
      <c r="F29" s="12"/>
      <c r="G29" s="12"/>
      <c r="H29" s="12"/>
      <c r="I29" s="12">
        <v>325</v>
      </c>
      <c r="J29" s="12" t="s">
        <v>10</v>
      </c>
      <c r="K29" s="46"/>
    </row>
    <row r="30" spans="1:11" ht="22.5" customHeight="1" x14ac:dyDescent="0.25">
      <c r="A30" s="31" t="s">
        <v>49</v>
      </c>
      <c r="B30" s="34" t="s">
        <v>33</v>
      </c>
      <c r="C30" s="51">
        <v>2015</v>
      </c>
      <c r="D30" s="13">
        <f t="shared" ref="D30" si="46">SUM(D31:D32)</f>
        <v>6500</v>
      </c>
      <c r="E30" s="13">
        <f t="shared" ref="E30" si="47">SUM(E31:E32)</f>
        <v>0</v>
      </c>
      <c r="F30" s="13">
        <f t="shared" ref="F30" si="48">SUM(F31:F32)</f>
        <v>0</v>
      </c>
      <c r="G30" s="13">
        <f t="shared" ref="G30" si="49">SUM(G31:G32)</f>
        <v>0</v>
      </c>
      <c r="H30" s="13">
        <f t="shared" ref="H30" si="50">SUM(H31:H32)</f>
        <v>6500</v>
      </c>
      <c r="I30" s="13">
        <f t="shared" ref="I30" si="51">SUM(I31:I32)</f>
        <v>0</v>
      </c>
      <c r="J30" s="22"/>
      <c r="K30" s="46" t="s">
        <v>67</v>
      </c>
    </row>
    <row r="31" spans="1:11" ht="23.25" customHeight="1" x14ac:dyDescent="0.25">
      <c r="A31" s="32"/>
      <c r="B31" s="35"/>
      <c r="C31" s="52"/>
      <c r="D31" s="12">
        <f t="shared" ref="D31:D32" si="52">SUM(E31:I31)</f>
        <v>6175</v>
      </c>
      <c r="E31" s="12"/>
      <c r="F31" s="12"/>
      <c r="G31" s="12"/>
      <c r="H31" s="12">
        <v>6175</v>
      </c>
      <c r="I31" s="12"/>
      <c r="J31" s="21" t="s">
        <v>9</v>
      </c>
      <c r="K31" s="46"/>
    </row>
    <row r="32" spans="1:11" ht="18" customHeight="1" x14ac:dyDescent="0.25">
      <c r="A32" s="33"/>
      <c r="B32" s="36"/>
      <c r="C32" s="53"/>
      <c r="D32" s="12">
        <f t="shared" si="52"/>
        <v>325</v>
      </c>
      <c r="E32" s="12"/>
      <c r="F32" s="12"/>
      <c r="G32" s="12"/>
      <c r="H32" s="12">
        <v>325</v>
      </c>
      <c r="I32" s="12"/>
      <c r="J32" s="12" t="s">
        <v>10</v>
      </c>
      <c r="K32" s="46"/>
    </row>
    <row r="33" spans="1:11" s="5" customFormat="1" ht="15" customHeight="1" x14ac:dyDescent="0.25">
      <c r="A33" s="31" t="s">
        <v>50</v>
      </c>
      <c r="B33" s="34" t="s">
        <v>80</v>
      </c>
      <c r="C33" s="51" t="s">
        <v>11</v>
      </c>
      <c r="D33" s="13">
        <f t="shared" ref="D33:I33" si="53">SUM(D34:D35)</f>
        <v>97000</v>
      </c>
      <c r="E33" s="13">
        <f t="shared" si="53"/>
        <v>0</v>
      </c>
      <c r="F33" s="13">
        <f t="shared" si="53"/>
        <v>0</v>
      </c>
      <c r="G33" s="13">
        <f t="shared" si="53"/>
        <v>0</v>
      </c>
      <c r="H33" s="13">
        <f t="shared" si="53"/>
        <v>48500</v>
      </c>
      <c r="I33" s="13">
        <f t="shared" si="53"/>
        <v>48500</v>
      </c>
      <c r="J33" s="22"/>
      <c r="K33" s="46" t="s">
        <v>68</v>
      </c>
    </row>
    <row r="34" spans="1:11" s="5" customFormat="1" ht="15" customHeight="1" x14ac:dyDescent="0.25">
      <c r="A34" s="32"/>
      <c r="B34" s="35"/>
      <c r="C34" s="52"/>
      <c r="D34" s="12">
        <f t="shared" ref="D34:D35" si="54">SUM(E34:I34)</f>
        <v>92150</v>
      </c>
      <c r="E34" s="12"/>
      <c r="F34" s="12"/>
      <c r="G34" s="12"/>
      <c r="H34" s="12">
        <v>46075</v>
      </c>
      <c r="I34" s="12">
        <v>46075</v>
      </c>
      <c r="J34" s="21" t="s">
        <v>9</v>
      </c>
      <c r="K34" s="46"/>
    </row>
    <row r="35" spans="1:11" s="5" customFormat="1" ht="15" customHeight="1" x14ac:dyDescent="0.25">
      <c r="A35" s="33"/>
      <c r="B35" s="36"/>
      <c r="C35" s="53"/>
      <c r="D35" s="12">
        <f t="shared" si="54"/>
        <v>4850</v>
      </c>
      <c r="E35" s="12"/>
      <c r="F35" s="12"/>
      <c r="G35" s="12"/>
      <c r="H35" s="12">
        <v>2425</v>
      </c>
      <c r="I35" s="12">
        <v>2425</v>
      </c>
      <c r="J35" s="12" t="s">
        <v>10</v>
      </c>
      <c r="K35" s="46"/>
    </row>
    <row r="36" spans="1:11" s="5" customFormat="1" ht="15" customHeight="1" x14ac:dyDescent="0.25">
      <c r="A36" s="31" t="s">
        <v>51</v>
      </c>
      <c r="B36" s="34" t="s">
        <v>32</v>
      </c>
      <c r="C36" s="51">
        <v>2015</v>
      </c>
      <c r="D36" s="13">
        <f t="shared" ref="D36:I36" si="55">SUM(D37:D38)</f>
        <v>9241</v>
      </c>
      <c r="E36" s="13">
        <f t="shared" si="55"/>
        <v>0</v>
      </c>
      <c r="F36" s="13">
        <f t="shared" si="55"/>
        <v>0</v>
      </c>
      <c r="G36" s="13">
        <f t="shared" si="55"/>
        <v>0</v>
      </c>
      <c r="H36" s="13">
        <f t="shared" si="55"/>
        <v>9241</v>
      </c>
      <c r="I36" s="13">
        <f t="shared" si="55"/>
        <v>0</v>
      </c>
      <c r="J36" s="22"/>
      <c r="K36" s="46" t="s">
        <v>69</v>
      </c>
    </row>
    <row r="37" spans="1:11" s="5" customFormat="1" ht="15" customHeight="1" x14ac:dyDescent="0.25">
      <c r="A37" s="32"/>
      <c r="B37" s="35"/>
      <c r="C37" s="52"/>
      <c r="D37" s="12">
        <f t="shared" ref="D37:D38" si="56">SUM(E37:I37)</f>
        <v>0</v>
      </c>
      <c r="E37" s="12"/>
      <c r="F37" s="12"/>
      <c r="G37" s="12"/>
      <c r="H37" s="12"/>
      <c r="I37" s="12"/>
      <c r="J37" s="21" t="s">
        <v>9</v>
      </c>
      <c r="K37" s="46"/>
    </row>
    <row r="38" spans="1:11" s="5" customFormat="1" ht="15" customHeight="1" thickBot="1" x14ac:dyDescent="0.3">
      <c r="A38" s="33"/>
      <c r="B38" s="36"/>
      <c r="C38" s="53"/>
      <c r="D38" s="12">
        <f t="shared" si="56"/>
        <v>9241</v>
      </c>
      <c r="E38" s="12"/>
      <c r="F38" s="12"/>
      <c r="G38" s="12"/>
      <c r="H38" s="12">
        <v>9241</v>
      </c>
      <c r="I38" s="12"/>
      <c r="J38" s="12" t="s">
        <v>10</v>
      </c>
      <c r="K38" s="46"/>
    </row>
    <row r="39" spans="1:11" ht="15.75" thickBot="1" x14ac:dyDescent="0.3">
      <c r="A39" s="23"/>
      <c r="B39" s="14" t="s">
        <v>57</v>
      </c>
      <c r="C39" s="14"/>
      <c r="D39" s="14">
        <f>D36+D30+D27+D24+D21+D18+D15+D12+D9+D33</f>
        <v>734088</v>
      </c>
      <c r="E39" s="14">
        <f t="shared" ref="E39:I39" si="57">E36+E30+E27+E24+E21+E18+E15+E12+E9+E33</f>
        <v>129105.20000000001</v>
      </c>
      <c r="F39" s="14">
        <f t="shared" si="57"/>
        <v>57894.8</v>
      </c>
      <c r="G39" s="14">
        <f t="shared" si="57"/>
        <v>50620.800000000003</v>
      </c>
      <c r="H39" s="14">
        <f t="shared" si="57"/>
        <v>310067.20000000001</v>
      </c>
      <c r="I39" s="14">
        <f t="shared" si="57"/>
        <v>186400</v>
      </c>
      <c r="J39" s="14"/>
      <c r="K39" s="24"/>
    </row>
    <row r="40" spans="1:11" ht="17.25" customHeight="1" thickBot="1" x14ac:dyDescent="0.3">
      <c r="A40" s="48" t="s">
        <v>24</v>
      </c>
      <c r="B40" s="49"/>
      <c r="C40" s="49"/>
      <c r="D40" s="49"/>
      <c r="E40" s="49"/>
      <c r="F40" s="49"/>
      <c r="G40" s="49"/>
      <c r="H40" s="49"/>
      <c r="I40" s="49"/>
      <c r="J40" s="49"/>
      <c r="K40" s="50"/>
    </row>
    <row r="41" spans="1:11" ht="33.75" customHeight="1" x14ac:dyDescent="0.25">
      <c r="A41" s="37" t="s">
        <v>12</v>
      </c>
      <c r="B41" s="39" t="s">
        <v>81</v>
      </c>
      <c r="C41" s="39" t="s">
        <v>23</v>
      </c>
      <c r="D41" s="11">
        <f t="shared" ref="D41:I41" si="58">SUM(D42:D43)</f>
        <v>55601.600000000006</v>
      </c>
      <c r="E41" s="11">
        <f t="shared" si="58"/>
        <v>17792.400000000001</v>
      </c>
      <c r="F41" s="11">
        <f t="shared" si="58"/>
        <v>15222.4</v>
      </c>
      <c r="G41" s="11">
        <f t="shared" si="58"/>
        <v>22586.800000000003</v>
      </c>
      <c r="H41" s="11">
        <f t="shared" si="58"/>
        <v>0</v>
      </c>
      <c r="I41" s="11">
        <f t="shared" si="58"/>
        <v>0</v>
      </c>
      <c r="J41" s="20"/>
      <c r="K41" s="77" t="s">
        <v>70</v>
      </c>
    </row>
    <row r="42" spans="1:11" ht="32.25" customHeight="1" x14ac:dyDescent="0.25">
      <c r="A42" s="32"/>
      <c r="B42" s="40"/>
      <c r="C42" s="40"/>
      <c r="D42" s="12">
        <f t="shared" ref="D42:D43" si="59">SUM(E42:I42)</f>
        <v>50040.4</v>
      </c>
      <c r="E42" s="12">
        <v>16013</v>
      </c>
      <c r="F42" s="12">
        <v>13700</v>
      </c>
      <c r="G42" s="12">
        <v>20327.400000000001</v>
      </c>
      <c r="H42" s="12"/>
      <c r="I42" s="12"/>
      <c r="J42" s="21" t="s">
        <v>9</v>
      </c>
      <c r="K42" s="78"/>
    </row>
    <row r="43" spans="1:11" ht="42" customHeight="1" thickBot="1" x14ac:dyDescent="0.3">
      <c r="A43" s="38"/>
      <c r="B43" s="41"/>
      <c r="C43" s="41"/>
      <c r="D43" s="15">
        <f t="shared" si="59"/>
        <v>5561.2000000000007</v>
      </c>
      <c r="E43" s="15">
        <v>1779.4</v>
      </c>
      <c r="F43" s="15">
        <v>1522.4</v>
      </c>
      <c r="G43" s="15">
        <v>2259.4</v>
      </c>
      <c r="H43" s="15"/>
      <c r="I43" s="15"/>
      <c r="J43" s="15" t="s">
        <v>10</v>
      </c>
      <c r="K43" s="79"/>
    </row>
    <row r="44" spans="1:11" ht="18" customHeight="1" x14ac:dyDescent="0.25">
      <c r="A44" s="37" t="s">
        <v>13</v>
      </c>
      <c r="B44" s="39" t="s">
        <v>82</v>
      </c>
      <c r="C44" s="42">
        <v>2012</v>
      </c>
      <c r="D44" s="11">
        <f t="shared" ref="D44:I44" si="60">SUM(D45:D46)</f>
        <v>4600</v>
      </c>
      <c r="E44" s="11">
        <f t="shared" si="60"/>
        <v>4600</v>
      </c>
      <c r="F44" s="11">
        <f t="shared" si="60"/>
        <v>0</v>
      </c>
      <c r="G44" s="11">
        <f t="shared" si="60"/>
        <v>0</v>
      </c>
      <c r="H44" s="11">
        <f t="shared" si="60"/>
        <v>0</v>
      </c>
      <c r="I44" s="11">
        <f t="shared" si="60"/>
        <v>0</v>
      </c>
      <c r="J44" s="20"/>
      <c r="K44" s="74" t="s">
        <v>71</v>
      </c>
    </row>
    <row r="45" spans="1:11" ht="18" customHeight="1" x14ac:dyDescent="0.25">
      <c r="A45" s="32"/>
      <c r="B45" s="40"/>
      <c r="C45" s="43"/>
      <c r="D45" s="12">
        <f t="shared" ref="D45:D46" si="61">SUM(E45:I45)</f>
        <v>4140</v>
      </c>
      <c r="E45" s="12">
        <v>4140</v>
      </c>
      <c r="F45" s="12"/>
      <c r="G45" s="12"/>
      <c r="H45" s="12"/>
      <c r="I45" s="12"/>
      <c r="J45" s="21" t="s">
        <v>9</v>
      </c>
      <c r="K45" s="75"/>
    </row>
    <row r="46" spans="1:11" ht="18" customHeight="1" thickBot="1" x14ac:dyDescent="0.3">
      <c r="A46" s="38"/>
      <c r="B46" s="41"/>
      <c r="C46" s="44"/>
      <c r="D46" s="15">
        <f t="shared" si="61"/>
        <v>460</v>
      </c>
      <c r="E46" s="15">
        <v>460</v>
      </c>
      <c r="F46" s="15"/>
      <c r="G46" s="15"/>
      <c r="H46" s="15"/>
      <c r="I46" s="15"/>
      <c r="J46" s="15" t="s">
        <v>10</v>
      </c>
      <c r="K46" s="76"/>
    </row>
    <row r="47" spans="1:11" ht="17.25" customHeight="1" x14ac:dyDescent="0.25">
      <c r="A47" s="37" t="s">
        <v>14</v>
      </c>
      <c r="B47" s="39" t="s">
        <v>83</v>
      </c>
      <c r="C47" s="42">
        <v>2012</v>
      </c>
      <c r="D47" s="11">
        <f t="shared" ref="D47:I47" si="62">SUM(D48:D49)</f>
        <v>9666.7000000000007</v>
      </c>
      <c r="E47" s="11">
        <f t="shared" si="62"/>
        <v>9666.7000000000007</v>
      </c>
      <c r="F47" s="11">
        <f t="shared" si="62"/>
        <v>0</v>
      </c>
      <c r="G47" s="11">
        <f t="shared" si="62"/>
        <v>0</v>
      </c>
      <c r="H47" s="25">
        <f t="shared" si="62"/>
        <v>0</v>
      </c>
      <c r="I47" s="11">
        <f t="shared" si="62"/>
        <v>0</v>
      </c>
      <c r="J47" s="20"/>
      <c r="K47" s="45" t="s">
        <v>72</v>
      </c>
    </row>
    <row r="48" spans="1:11" ht="17.25" customHeight="1" x14ac:dyDescent="0.25">
      <c r="A48" s="32"/>
      <c r="B48" s="40"/>
      <c r="C48" s="43"/>
      <c r="D48" s="12">
        <f t="shared" ref="D48:D49" si="63">SUM(E48:I48)</f>
        <v>8700</v>
      </c>
      <c r="E48" s="12">
        <v>8700</v>
      </c>
      <c r="F48" s="12"/>
      <c r="G48" s="12"/>
      <c r="H48" s="26"/>
      <c r="I48" s="12"/>
      <c r="J48" s="21" t="s">
        <v>9</v>
      </c>
      <c r="K48" s="46"/>
    </row>
    <row r="49" spans="1:11" ht="17.25" customHeight="1" thickBot="1" x14ac:dyDescent="0.3">
      <c r="A49" s="38"/>
      <c r="B49" s="41"/>
      <c r="C49" s="44"/>
      <c r="D49" s="15">
        <f t="shared" si="63"/>
        <v>966.7</v>
      </c>
      <c r="E49" s="15">
        <v>966.7</v>
      </c>
      <c r="F49" s="15"/>
      <c r="G49" s="15"/>
      <c r="H49" s="27"/>
      <c r="I49" s="15"/>
      <c r="J49" s="15" t="s">
        <v>10</v>
      </c>
      <c r="K49" s="47"/>
    </row>
    <row r="50" spans="1:11" ht="16.5" customHeight="1" x14ac:dyDescent="0.25">
      <c r="A50" s="37" t="s">
        <v>15</v>
      </c>
      <c r="B50" s="39" t="s">
        <v>84</v>
      </c>
      <c r="C50" s="39" t="s">
        <v>23</v>
      </c>
      <c r="D50" s="11">
        <f t="shared" ref="D50:I50" si="64">SUM(D51:D52)</f>
        <v>21329.300000000003</v>
      </c>
      <c r="E50" s="11">
        <f t="shared" si="64"/>
        <v>7873.5999999999995</v>
      </c>
      <c r="F50" s="11">
        <f t="shared" si="64"/>
        <v>6205.7</v>
      </c>
      <c r="G50" s="11">
        <f t="shared" si="64"/>
        <v>7250</v>
      </c>
      <c r="H50" s="25">
        <f t="shared" si="64"/>
        <v>0</v>
      </c>
      <c r="I50" s="11">
        <f t="shared" si="64"/>
        <v>0</v>
      </c>
      <c r="J50" s="20"/>
      <c r="K50" s="77" t="s">
        <v>73</v>
      </c>
    </row>
    <row r="51" spans="1:11" ht="16.5" customHeight="1" x14ac:dyDescent="0.25">
      <c r="A51" s="32"/>
      <c r="B51" s="40"/>
      <c r="C51" s="40"/>
      <c r="D51" s="12">
        <f t="shared" ref="D51:D52" si="65">SUM(E51:I51)</f>
        <v>19196.300000000003</v>
      </c>
      <c r="E51" s="12">
        <v>7086.2</v>
      </c>
      <c r="F51" s="12">
        <v>5585</v>
      </c>
      <c r="G51" s="12">
        <v>6525.1</v>
      </c>
      <c r="H51" s="26"/>
      <c r="I51" s="12"/>
      <c r="J51" s="21" t="s">
        <v>9</v>
      </c>
      <c r="K51" s="78"/>
    </row>
    <row r="52" spans="1:11" ht="16.5" customHeight="1" thickBot="1" x14ac:dyDescent="0.3">
      <c r="A52" s="38"/>
      <c r="B52" s="41"/>
      <c r="C52" s="41"/>
      <c r="D52" s="15">
        <f t="shared" si="65"/>
        <v>2133</v>
      </c>
      <c r="E52" s="15">
        <v>787.4</v>
      </c>
      <c r="F52" s="15">
        <v>620.70000000000005</v>
      </c>
      <c r="G52" s="15">
        <v>724.9</v>
      </c>
      <c r="H52" s="27"/>
      <c r="I52" s="15"/>
      <c r="J52" s="15" t="s">
        <v>10</v>
      </c>
      <c r="K52" s="79"/>
    </row>
    <row r="53" spans="1:11" ht="16.5" customHeight="1" x14ac:dyDescent="0.25">
      <c r="A53" s="37" t="s">
        <v>16</v>
      </c>
      <c r="B53" s="39" t="s">
        <v>85</v>
      </c>
      <c r="C53" s="39" t="s">
        <v>36</v>
      </c>
      <c r="D53" s="11">
        <f t="shared" ref="D53:I53" si="66">SUM(D54:D55)</f>
        <v>61688.3</v>
      </c>
      <c r="E53" s="11">
        <f t="shared" si="66"/>
        <v>1374</v>
      </c>
      <c r="F53" s="11">
        <f t="shared" si="66"/>
        <v>1111.0999999999999</v>
      </c>
      <c r="G53" s="11">
        <f t="shared" si="66"/>
        <v>3857.2000000000003</v>
      </c>
      <c r="H53" s="25">
        <f t="shared" si="66"/>
        <v>55346</v>
      </c>
      <c r="I53" s="11">
        <f t="shared" si="66"/>
        <v>0</v>
      </c>
      <c r="J53" s="20"/>
      <c r="K53" s="74" t="s">
        <v>74</v>
      </c>
    </row>
    <row r="54" spans="1:11" ht="16.5" customHeight="1" x14ac:dyDescent="0.25">
      <c r="A54" s="32"/>
      <c r="B54" s="40"/>
      <c r="C54" s="40"/>
      <c r="D54" s="12">
        <f t="shared" ref="D54:D55" si="67">SUM(E54:I54)</f>
        <v>55519.3</v>
      </c>
      <c r="E54" s="12">
        <v>1236.5999999999999</v>
      </c>
      <c r="F54" s="12">
        <v>1000</v>
      </c>
      <c r="G54" s="12">
        <v>3471.3</v>
      </c>
      <c r="H54" s="26">
        <v>49811.4</v>
      </c>
      <c r="I54" s="12"/>
      <c r="J54" s="21" t="s">
        <v>9</v>
      </c>
      <c r="K54" s="75"/>
    </row>
    <row r="55" spans="1:11" ht="16.5" customHeight="1" thickBot="1" x14ac:dyDescent="0.3">
      <c r="A55" s="38"/>
      <c r="B55" s="41"/>
      <c r="C55" s="41"/>
      <c r="D55" s="15">
        <f t="shared" si="67"/>
        <v>6169</v>
      </c>
      <c r="E55" s="15">
        <v>137.4</v>
      </c>
      <c r="F55" s="15">
        <v>111.1</v>
      </c>
      <c r="G55" s="15">
        <v>385.9</v>
      </c>
      <c r="H55" s="27">
        <v>5534.6</v>
      </c>
      <c r="I55" s="15"/>
      <c r="J55" s="15" t="s">
        <v>10</v>
      </c>
      <c r="K55" s="76"/>
    </row>
    <row r="56" spans="1:11" ht="20.25" customHeight="1" x14ac:dyDescent="0.25">
      <c r="A56" s="80" t="s">
        <v>18</v>
      </c>
      <c r="B56" s="39" t="s">
        <v>26</v>
      </c>
      <c r="C56" s="42">
        <v>2012</v>
      </c>
      <c r="D56" s="11">
        <f t="shared" ref="D56:I56" si="68">SUM(D57:D58)</f>
        <v>1018.1</v>
      </c>
      <c r="E56" s="11">
        <f t="shared" si="68"/>
        <v>1018.1</v>
      </c>
      <c r="F56" s="11">
        <f t="shared" si="68"/>
        <v>0</v>
      </c>
      <c r="G56" s="11">
        <f t="shared" si="68"/>
        <v>0</v>
      </c>
      <c r="H56" s="25">
        <f t="shared" si="68"/>
        <v>0</v>
      </c>
      <c r="I56" s="11">
        <f t="shared" si="68"/>
        <v>0</v>
      </c>
      <c r="J56" s="20"/>
      <c r="K56" s="45" t="s">
        <v>75</v>
      </c>
    </row>
    <row r="57" spans="1:11" ht="20.25" customHeight="1" x14ac:dyDescent="0.25">
      <c r="A57" s="81"/>
      <c r="B57" s="40"/>
      <c r="C57" s="43"/>
      <c r="D57" s="12">
        <f t="shared" ref="D57:D58" si="69">SUM(E57:I57)</f>
        <v>916.2</v>
      </c>
      <c r="E57" s="12">
        <v>916.2</v>
      </c>
      <c r="F57" s="12"/>
      <c r="G57" s="12"/>
      <c r="H57" s="26"/>
      <c r="I57" s="12"/>
      <c r="J57" s="21" t="s">
        <v>9</v>
      </c>
      <c r="K57" s="46"/>
    </row>
    <row r="58" spans="1:11" ht="20.25" customHeight="1" thickBot="1" x14ac:dyDescent="0.3">
      <c r="A58" s="82"/>
      <c r="B58" s="41"/>
      <c r="C58" s="44"/>
      <c r="D58" s="15">
        <f t="shared" si="69"/>
        <v>101.9</v>
      </c>
      <c r="E58" s="15">
        <v>101.9</v>
      </c>
      <c r="F58" s="15"/>
      <c r="G58" s="15"/>
      <c r="H58" s="27"/>
      <c r="I58" s="15"/>
      <c r="J58" s="15" t="s">
        <v>10</v>
      </c>
      <c r="K58" s="47"/>
    </row>
    <row r="59" spans="1:11" ht="24.75" customHeight="1" x14ac:dyDescent="0.25">
      <c r="A59" s="80" t="s">
        <v>19</v>
      </c>
      <c r="B59" s="39" t="s">
        <v>28</v>
      </c>
      <c r="C59" s="42">
        <v>2012</v>
      </c>
      <c r="D59" s="11">
        <f t="shared" ref="D59:I59" si="70">SUM(D60:D61)</f>
        <v>1000</v>
      </c>
      <c r="E59" s="11">
        <f t="shared" si="70"/>
        <v>1000</v>
      </c>
      <c r="F59" s="11">
        <f t="shared" si="70"/>
        <v>0</v>
      </c>
      <c r="G59" s="11">
        <f t="shared" si="70"/>
        <v>0</v>
      </c>
      <c r="H59" s="25">
        <f t="shared" si="70"/>
        <v>0</v>
      </c>
      <c r="I59" s="11">
        <f t="shared" si="70"/>
        <v>0</v>
      </c>
      <c r="J59" s="20"/>
      <c r="K59" s="85" t="s">
        <v>76</v>
      </c>
    </row>
    <row r="60" spans="1:11" ht="24.75" customHeight="1" x14ac:dyDescent="0.25">
      <c r="A60" s="81"/>
      <c r="B60" s="40"/>
      <c r="C60" s="43"/>
      <c r="D60" s="12">
        <f t="shared" ref="D60:D61" si="71">SUM(E60:I60)</f>
        <v>900</v>
      </c>
      <c r="E60" s="12">
        <v>900</v>
      </c>
      <c r="F60" s="12"/>
      <c r="G60" s="12"/>
      <c r="H60" s="26"/>
      <c r="I60" s="12"/>
      <c r="J60" s="21" t="s">
        <v>9</v>
      </c>
      <c r="K60" s="86"/>
    </row>
    <row r="61" spans="1:11" ht="24.75" customHeight="1" thickBot="1" x14ac:dyDescent="0.3">
      <c r="A61" s="82"/>
      <c r="B61" s="41"/>
      <c r="C61" s="44"/>
      <c r="D61" s="15">
        <f t="shared" si="71"/>
        <v>100</v>
      </c>
      <c r="E61" s="15">
        <v>100</v>
      </c>
      <c r="F61" s="15"/>
      <c r="G61" s="15"/>
      <c r="H61" s="27"/>
      <c r="I61" s="15"/>
      <c r="J61" s="15" t="s">
        <v>10</v>
      </c>
      <c r="K61" s="87"/>
    </row>
    <row r="62" spans="1:11" ht="18" customHeight="1" x14ac:dyDescent="0.25">
      <c r="A62" s="80" t="s">
        <v>20</v>
      </c>
      <c r="B62" s="39" t="s">
        <v>37</v>
      </c>
      <c r="C62" s="39" t="s">
        <v>23</v>
      </c>
      <c r="D62" s="11">
        <f t="shared" ref="D62:I62" si="72">SUM(D63:D64)</f>
        <v>16140</v>
      </c>
      <c r="E62" s="11">
        <f t="shared" si="72"/>
        <v>2852.2</v>
      </c>
      <c r="F62" s="11">
        <f t="shared" si="72"/>
        <v>6111</v>
      </c>
      <c r="G62" s="11">
        <f t="shared" si="72"/>
        <v>7176.8</v>
      </c>
      <c r="H62" s="25">
        <f t="shared" si="72"/>
        <v>0</v>
      </c>
      <c r="I62" s="11">
        <f t="shared" si="72"/>
        <v>0</v>
      </c>
      <c r="J62" s="20"/>
      <c r="K62" s="85" t="s">
        <v>64</v>
      </c>
    </row>
    <row r="63" spans="1:11" ht="18" customHeight="1" x14ac:dyDescent="0.25">
      <c r="A63" s="81"/>
      <c r="B63" s="40"/>
      <c r="C63" s="40"/>
      <c r="D63" s="12">
        <f t="shared" ref="D63:D64" si="73">SUM(E63:I63)</f>
        <v>14526.3</v>
      </c>
      <c r="E63" s="12">
        <v>2567</v>
      </c>
      <c r="F63" s="12">
        <v>5500</v>
      </c>
      <c r="G63" s="12">
        <v>6459.3</v>
      </c>
      <c r="H63" s="26"/>
      <c r="I63" s="12"/>
      <c r="J63" s="21" t="s">
        <v>9</v>
      </c>
      <c r="K63" s="86"/>
    </row>
    <row r="64" spans="1:11" ht="18" customHeight="1" thickBot="1" x14ac:dyDescent="0.3">
      <c r="A64" s="82"/>
      <c r="B64" s="41"/>
      <c r="C64" s="41"/>
      <c r="D64" s="15">
        <f t="shared" si="73"/>
        <v>1613.7</v>
      </c>
      <c r="E64" s="15">
        <v>285.2</v>
      </c>
      <c r="F64" s="15">
        <v>611</v>
      </c>
      <c r="G64" s="15">
        <v>717.5</v>
      </c>
      <c r="H64" s="27"/>
      <c r="I64" s="15"/>
      <c r="J64" s="15" t="s">
        <v>10</v>
      </c>
      <c r="K64" s="87"/>
    </row>
    <row r="65" spans="1:11" ht="18" customHeight="1" x14ac:dyDescent="0.25">
      <c r="A65" s="80" t="s">
        <v>21</v>
      </c>
      <c r="B65" s="39" t="s">
        <v>38</v>
      </c>
      <c r="C65" s="39" t="s">
        <v>23</v>
      </c>
      <c r="D65" s="11">
        <f t="shared" ref="D65:I65" si="74">SUM(D66:D67)</f>
        <v>16600</v>
      </c>
      <c r="E65" s="11">
        <f t="shared" si="74"/>
        <v>1000</v>
      </c>
      <c r="F65" s="11">
        <f t="shared" si="74"/>
        <v>8794.5</v>
      </c>
      <c r="G65" s="11">
        <f t="shared" si="74"/>
        <v>6805.5</v>
      </c>
      <c r="H65" s="25">
        <f t="shared" si="74"/>
        <v>0</v>
      </c>
      <c r="I65" s="11">
        <f t="shared" si="74"/>
        <v>0</v>
      </c>
      <c r="J65" s="20"/>
      <c r="K65" s="85" t="s">
        <v>63</v>
      </c>
    </row>
    <row r="66" spans="1:11" ht="18" customHeight="1" x14ac:dyDescent="0.25">
      <c r="A66" s="81"/>
      <c r="B66" s="40"/>
      <c r="C66" s="40"/>
      <c r="D66" s="12">
        <f t="shared" ref="D66:D67" si="75">SUM(E66:I66)</f>
        <v>14939.9</v>
      </c>
      <c r="E66" s="12">
        <v>900</v>
      </c>
      <c r="F66" s="12">
        <v>7915</v>
      </c>
      <c r="G66" s="12">
        <v>6124.9</v>
      </c>
      <c r="H66" s="26"/>
      <c r="I66" s="12"/>
      <c r="J66" s="21" t="s">
        <v>9</v>
      </c>
      <c r="K66" s="86"/>
    </row>
    <row r="67" spans="1:11" ht="18" customHeight="1" thickBot="1" x14ac:dyDescent="0.3">
      <c r="A67" s="82"/>
      <c r="B67" s="41"/>
      <c r="C67" s="41"/>
      <c r="D67" s="15">
        <f t="shared" si="75"/>
        <v>1660.1</v>
      </c>
      <c r="E67" s="15">
        <v>100</v>
      </c>
      <c r="F67" s="15">
        <v>879.5</v>
      </c>
      <c r="G67" s="15">
        <v>680.6</v>
      </c>
      <c r="H67" s="27"/>
      <c r="I67" s="15"/>
      <c r="J67" s="15" t="s">
        <v>10</v>
      </c>
      <c r="K67" s="87"/>
    </row>
    <row r="68" spans="1:11" ht="18.75" customHeight="1" x14ac:dyDescent="0.25">
      <c r="A68" s="37" t="s">
        <v>22</v>
      </c>
      <c r="B68" s="39" t="s">
        <v>27</v>
      </c>
      <c r="C68" s="39" t="s">
        <v>17</v>
      </c>
      <c r="D68" s="11">
        <f t="shared" ref="D68:I68" si="76">SUM(D69:D70)</f>
        <v>12790</v>
      </c>
      <c r="E68" s="11">
        <f t="shared" si="76"/>
        <v>4378.8999999999996</v>
      </c>
      <c r="F68" s="11">
        <f t="shared" si="76"/>
        <v>3537</v>
      </c>
      <c r="G68" s="11">
        <f t="shared" si="76"/>
        <v>4874.0999999999995</v>
      </c>
      <c r="H68" s="25">
        <f t="shared" si="76"/>
        <v>0</v>
      </c>
      <c r="I68" s="11">
        <f t="shared" si="76"/>
        <v>0</v>
      </c>
      <c r="J68" s="20"/>
      <c r="K68" s="77" t="s">
        <v>62</v>
      </c>
    </row>
    <row r="69" spans="1:11" ht="18.75" customHeight="1" x14ac:dyDescent="0.25">
      <c r="A69" s="32"/>
      <c r="B69" s="40"/>
      <c r="C69" s="40"/>
      <c r="D69" s="12">
        <f t="shared" ref="D69:D70" si="77">SUM(E69:I69)</f>
        <v>11511</v>
      </c>
      <c r="E69" s="12">
        <v>3941</v>
      </c>
      <c r="F69" s="12">
        <v>3183.3</v>
      </c>
      <c r="G69" s="12">
        <v>4386.7</v>
      </c>
      <c r="H69" s="26"/>
      <c r="I69" s="12"/>
      <c r="J69" s="21" t="s">
        <v>9</v>
      </c>
      <c r="K69" s="78"/>
    </row>
    <row r="70" spans="1:11" ht="18.75" customHeight="1" thickBot="1" x14ac:dyDescent="0.3">
      <c r="A70" s="38"/>
      <c r="B70" s="41"/>
      <c r="C70" s="41"/>
      <c r="D70" s="15">
        <f t="shared" si="77"/>
        <v>1279</v>
      </c>
      <c r="E70" s="15">
        <v>437.9</v>
      </c>
      <c r="F70" s="15">
        <v>353.7</v>
      </c>
      <c r="G70" s="15">
        <v>487.4</v>
      </c>
      <c r="H70" s="27"/>
      <c r="I70" s="15"/>
      <c r="J70" s="15" t="s">
        <v>10</v>
      </c>
      <c r="K70" s="79"/>
    </row>
    <row r="71" spans="1:11" ht="17.25" customHeight="1" x14ac:dyDescent="0.25">
      <c r="A71" s="37" t="s">
        <v>52</v>
      </c>
      <c r="B71" s="39" t="s">
        <v>86</v>
      </c>
      <c r="C71" s="39" t="s">
        <v>23</v>
      </c>
      <c r="D71" s="11">
        <f t="shared" ref="D71:I71" si="78">SUM(D72:D73)</f>
        <v>13980</v>
      </c>
      <c r="E71" s="11">
        <f t="shared" si="78"/>
        <v>3823.3</v>
      </c>
      <c r="F71" s="11">
        <f t="shared" si="78"/>
        <v>6111.1</v>
      </c>
      <c r="G71" s="11">
        <f t="shared" si="78"/>
        <v>4045.6</v>
      </c>
      <c r="H71" s="11">
        <f t="shared" si="78"/>
        <v>0</v>
      </c>
      <c r="I71" s="11">
        <f t="shared" si="78"/>
        <v>0</v>
      </c>
      <c r="J71" s="20"/>
      <c r="K71" s="45" t="s">
        <v>61</v>
      </c>
    </row>
    <row r="72" spans="1:11" ht="17.25" customHeight="1" x14ac:dyDescent="0.25">
      <c r="A72" s="32"/>
      <c r="B72" s="40"/>
      <c r="C72" s="40"/>
      <c r="D72" s="12">
        <f t="shared" ref="D72:D73" si="79">SUM(E72:I72)</f>
        <v>12582</v>
      </c>
      <c r="E72" s="12">
        <v>3441</v>
      </c>
      <c r="F72" s="12">
        <v>5500</v>
      </c>
      <c r="G72" s="12">
        <v>3641</v>
      </c>
      <c r="H72" s="12"/>
      <c r="I72" s="12"/>
      <c r="J72" s="21" t="s">
        <v>9</v>
      </c>
      <c r="K72" s="46"/>
    </row>
    <row r="73" spans="1:11" ht="17.25" customHeight="1" thickBot="1" x14ac:dyDescent="0.3">
      <c r="A73" s="38"/>
      <c r="B73" s="41"/>
      <c r="C73" s="41"/>
      <c r="D73" s="15">
        <f t="shared" si="79"/>
        <v>1398</v>
      </c>
      <c r="E73" s="15">
        <v>382.3</v>
      </c>
      <c r="F73" s="15">
        <v>611.1</v>
      </c>
      <c r="G73" s="15">
        <v>404.6</v>
      </c>
      <c r="H73" s="15"/>
      <c r="I73" s="15"/>
      <c r="J73" s="15" t="s">
        <v>10</v>
      </c>
      <c r="K73" s="47"/>
    </row>
    <row r="74" spans="1:11" ht="20.25" customHeight="1" x14ac:dyDescent="0.25">
      <c r="A74" s="37" t="s">
        <v>53</v>
      </c>
      <c r="B74" s="83" t="s">
        <v>87</v>
      </c>
      <c r="C74" s="83" t="s">
        <v>23</v>
      </c>
      <c r="D74" s="11">
        <f t="shared" ref="D74:I74" si="80">SUM(D75:D76)</f>
        <v>13050</v>
      </c>
      <c r="E74" s="11">
        <f t="shared" si="80"/>
        <v>3337.8</v>
      </c>
      <c r="F74" s="11">
        <f t="shared" si="80"/>
        <v>4285.2</v>
      </c>
      <c r="G74" s="11">
        <f t="shared" si="80"/>
        <v>5427</v>
      </c>
      <c r="H74" s="11">
        <f t="shared" si="80"/>
        <v>0</v>
      </c>
      <c r="I74" s="11">
        <f t="shared" si="80"/>
        <v>0</v>
      </c>
      <c r="J74" s="20"/>
      <c r="K74" s="45" t="s">
        <v>60</v>
      </c>
    </row>
    <row r="75" spans="1:11" ht="20.25" customHeight="1" x14ac:dyDescent="0.25">
      <c r="A75" s="32"/>
      <c r="B75" s="35"/>
      <c r="C75" s="35"/>
      <c r="D75" s="12">
        <f t="shared" ref="D75:D76" si="81">SUM(E75:I75)</f>
        <v>11745</v>
      </c>
      <c r="E75" s="12">
        <v>3004</v>
      </c>
      <c r="F75" s="12">
        <v>3856.7</v>
      </c>
      <c r="G75" s="12">
        <v>4884.3</v>
      </c>
      <c r="H75" s="12"/>
      <c r="I75" s="12"/>
      <c r="J75" s="21" t="s">
        <v>9</v>
      </c>
      <c r="K75" s="46"/>
    </row>
    <row r="76" spans="1:11" ht="20.25" customHeight="1" thickBot="1" x14ac:dyDescent="0.3">
      <c r="A76" s="38"/>
      <c r="B76" s="84"/>
      <c r="C76" s="84"/>
      <c r="D76" s="15">
        <f t="shared" si="81"/>
        <v>1305</v>
      </c>
      <c r="E76" s="15">
        <v>333.8</v>
      </c>
      <c r="F76" s="15">
        <v>428.5</v>
      </c>
      <c r="G76" s="15">
        <v>542.70000000000005</v>
      </c>
      <c r="H76" s="15"/>
      <c r="I76" s="15"/>
      <c r="J76" s="15" t="s">
        <v>10</v>
      </c>
      <c r="K76" s="47"/>
    </row>
    <row r="77" spans="1:11" ht="23.25" customHeight="1" x14ac:dyDescent="0.25">
      <c r="A77" s="37" t="s">
        <v>54</v>
      </c>
      <c r="B77" s="83" t="s">
        <v>88</v>
      </c>
      <c r="C77" s="39" t="s">
        <v>11</v>
      </c>
      <c r="D77" s="11">
        <f t="shared" ref="D77:I77" si="82">SUM(D78:D79)</f>
        <v>15800</v>
      </c>
      <c r="E77" s="11">
        <f t="shared" si="82"/>
        <v>0</v>
      </c>
      <c r="F77" s="11">
        <f t="shared" si="82"/>
        <v>0</v>
      </c>
      <c r="G77" s="11">
        <f t="shared" si="82"/>
        <v>0</v>
      </c>
      <c r="H77" s="11">
        <f t="shared" si="82"/>
        <v>800</v>
      </c>
      <c r="I77" s="11">
        <f t="shared" si="82"/>
        <v>15000</v>
      </c>
      <c r="J77" s="20"/>
      <c r="K77" s="45" t="s">
        <v>59</v>
      </c>
    </row>
    <row r="78" spans="1:11" ht="23.25" customHeight="1" x14ac:dyDescent="0.25">
      <c r="A78" s="32"/>
      <c r="B78" s="35"/>
      <c r="C78" s="40"/>
      <c r="D78" s="12">
        <f t="shared" ref="D78:D79" si="83">SUM(E78:I78)</f>
        <v>14220</v>
      </c>
      <c r="E78" s="12"/>
      <c r="F78" s="12"/>
      <c r="G78" s="12"/>
      <c r="H78" s="12">
        <v>720</v>
      </c>
      <c r="I78" s="12">
        <v>13500</v>
      </c>
      <c r="J78" s="21" t="s">
        <v>9</v>
      </c>
      <c r="K78" s="46"/>
    </row>
    <row r="79" spans="1:11" ht="23.25" customHeight="1" thickBot="1" x14ac:dyDescent="0.3">
      <c r="A79" s="38"/>
      <c r="B79" s="84"/>
      <c r="C79" s="41"/>
      <c r="D79" s="15">
        <f t="shared" si="83"/>
        <v>1580</v>
      </c>
      <c r="E79" s="15"/>
      <c r="F79" s="15"/>
      <c r="G79" s="15"/>
      <c r="H79" s="15">
        <v>80</v>
      </c>
      <c r="I79" s="15">
        <v>1500</v>
      </c>
      <c r="J79" s="15" t="s">
        <v>10</v>
      </c>
      <c r="K79" s="47"/>
    </row>
    <row r="80" spans="1:11" ht="21" customHeight="1" x14ac:dyDescent="0.25">
      <c r="A80" s="37" t="s">
        <v>55</v>
      </c>
      <c r="B80" s="39" t="s">
        <v>89</v>
      </c>
      <c r="C80" s="39" t="s">
        <v>11</v>
      </c>
      <c r="D80" s="11">
        <f t="shared" ref="D80:I80" si="84">SUM(D81:D82)</f>
        <v>70000</v>
      </c>
      <c r="E80" s="11">
        <f t="shared" si="84"/>
        <v>0</v>
      </c>
      <c r="F80" s="11">
        <f t="shared" si="84"/>
        <v>0</v>
      </c>
      <c r="G80" s="11">
        <f t="shared" si="84"/>
        <v>0</v>
      </c>
      <c r="H80" s="11">
        <f t="shared" si="84"/>
        <v>35000</v>
      </c>
      <c r="I80" s="11">
        <f t="shared" si="84"/>
        <v>35000</v>
      </c>
      <c r="J80" s="20"/>
      <c r="K80" s="45" t="s">
        <v>58</v>
      </c>
    </row>
    <row r="81" spans="1:11" ht="21" customHeight="1" x14ac:dyDescent="0.25">
      <c r="A81" s="32"/>
      <c r="B81" s="40"/>
      <c r="C81" s="40"/>
      <c r="D81" s="12">
        <f t="shared" ref="D81:D82" si="85">SUM(E81:I81)</f>
        <v>63000</v>
      </c>
      <c r="E81" s="12"/>
      <c r="F81" s="12"/>
      <c r="G81" s="12"/>
      <c r="H81" s="12">
        <v>31500</v>
      </c>
      <c r="I81" s="12">
        <v>31500</v>
      </c>
      <c r="J81" s="21" t="s">
        <v>9</v>
      </c>
      <c r="K81" s="46"/>
    </row>
    <row r="82" spans="1:11" ht="21" customHeight="1" thickBot="1" x14ac:dyDescent="0.3">
      <c r="A82" s="38"/>
      <c r="B82" s="41"/>
      <c r="C82" s="41"/>
      <c r="D82" s="15">
        <f t="shared" si="85"/>
        <v>7000</v>
      </c>
      <c r="E82" s="15"/>
      <c r="F82" s="15"/>
      <c r="G82" s="15"/>
      <c r="H82" s="15">
        <v>3500</v>
      </c>
      <c r="I82" s="15">
        <v>3500</v>
      </c>
      <c r="J82" s="15" t="s">
        <v>10</v>
      </c>
      <c r="K82" s="47"/>
    </row>
    <row r="83" spans="1:11" ht="28.5" customHeight="1" thickBot="1" x14ac:dyDescent="0.3">
      <c r="A83" s="23"/>
      <c r="B83" s="16" t="s">
        <v>56</v>
      </c>
      <c r="C83" s="16"/>
      <c r="D83" s="16">
        <f>D80+D77+D74+D71+D68+D56+D50+D47+D41+D44+D53+D59+D62+D65</f>
        <v>313264.00000000006</v>
      </c>
      <c r="E83" s="16">
        <f t="shared" ref="E83:I83" si="86">E80+E77+E74+E71+E68+E56+E50+E47+E41+E44+E53+E59+E62+E65</f>
        <v>58717</v>
      </c>
      <c r="F83" s="16">
        <f t="shared" si="86"/>
        <v>51378</v>
      </c>
      <c r="G83" s="16">
        <f t="shared" si="86"/>
        <v>62023</v>
      </c>
      <c r="H83" s="16">
        <f t="shared" si="86"/>
        <v>91146</v>
      </c>
      <c r="I83" s="16">
        <f t="shared" si="86"/>
        <v>50000</v>
      </c>
      <c r="J83" s="16"/>
      <c r="K83" s="28"/>
    </row>
    <row r="84" spans="1:11" ht="7.5" customHeight="1" x14ac:dyDescent="0.25">
      <c r="A84" s="29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 s="6" customFormat="1" x14ac:dyDescent="0.25">
      <c r="A85" s="30"/>
      <c r="B85" s="18" t="s">
        <v>1</v>
      </c>
      <c r="C85" s="18"/>
      <c r="D85" s="18">
        <f>D83+D39</f>
        <v>1047352</v>
      </c>
      <c r="E85" s="18">
        <f t="shared" ref="E85:I85" si="87">E83+E39</f>
        <v>187822.2</v>
      </c>
      <c r="F85" s="18">
        <f t="shared" si="87"/>
        <v>109272.8</v>
      </c>
      <c r="G85" s="18">
        <f t="shared" si="87"/>
        <v>112643.8</v>
      </c>
      <c r="H85" s="18">
        <f t="shared" si="87"/>
        <v>401213.2</v>
      </c>
      <c r="I85" s="18">
        <f t="shared" si="87"/>
        <v>236400</v>
      </c>
      <c r="J85" s="18"/>
      <c r="K85" s="18"/>
    </row>
    <row r="86" spans="1:11" s="6" customFormat="1" x14ac:dyDescent="0.25">
      <c r="A86" s="30"/>
      <c r="B86" s="19" t="s">
        <v>39</v>
      </c>
      <c r="C86" s="18"/>
      <c r="D86" s="19">
        <f>D81+D78+D75+D72+D69+D66+D63+D60+D57+D54+D51+D48+D45+D42+D37+D34+D31+D28+D25+D22+D19+D16+D13+D10</f>
        <v>970540.9</v>
      </c>
      <c r="E86" s="19">
        <f t="shared" ref="E86:I86" si="88">E81+E78+E75+E72+E69+E66+E63+E60+E57+E54+E51+E48+E45+E42+E37+E34+E31+E28+E25+E22+E19+E16+E13+E10</f>
        <v>175494.9</v>
      </c>
      <c r="F86" s="19">
        <f t="shared" si="88"/>
        <v>101240</v>
      </c>
      <c r="G86" s="19">
        <f t="shared" si="88"/>
        <v>103909.7</v>
      </c>
      <c r="H86" s="19">
        <f t="shared" si="88"/>
        <v>367816.3</v>
      </c>
      <c r="I86" s="19">
        <f t="shared" si="88"/>
        <v>222080</v>
      </c>
      <c r="J86" s="18"/>
      <c r="K86" s="18"/>
    </row>
    <row r="87" spans="1:11" s="6" customFormat="1" x14ac:dyDescent="0.25">
      <c r="A87" s="30"/>
      <c r="B87" s="19" t="s">
        <v>40</v>
      </c>
      <c r="C87" s="18"/>
      <c r="D87" s="19">
        <f>D82+D79+D76+D73+D70+D67+D64+D61+D58+D55+D52+D49+D46+D43+D38+D35+D32+D29+D26+D23+D20+D17+D14+D11</f>
        <v>76811.100000000006</v>
      </c>
      <c r="E87" s="19">
        <f t="shared" ref="E87:I87" si="89">E82+E79+E76+E73+E70+E67+E64+E61+E58+E55+E52+E49+E46+E43+E38+E35+E32+E29+E26+E23+E20+E17+E14+E11</f>
        <v>12327.3</v>
      </c>
      <c r="F87" s="19">
        <f t="shared" si="89"/>
        <v>8032.8</v>
      </c>
      <c r="G87" s="19">
        <f t="shared" si="89"/>
        <v>8734.1</v>
      </c>
      <c r="H87" s="19">
        <f t="shared" si="89"/>
        <v>33396.9</v>
      </c>
      <c r="I87" s="19">
        <f t="shared" si="89"/>
        <v>14320</v>
      </c>
      <c r="J87" s="18"/>
      <c r="K87" s="18"/>
    </row>
  </sheetData>
  <mergeCells count="107">
    <mergeCell ref="A80:A82"/>
    <mergeCell ref="B80:B82"/>
    <mergeCell ref="C80:C82"/>
    <mergeCell ref="K80:K82"/>
    <mergeCell ref="A77:A79"/>
    <mergeCell ref="B77:B79"/>
    <mergeCell ref="C77:C79"/>
    <mergeCell ref="K59:K61"/>
    <mergeCell ref="A62:A64"/>
    <mergeCell ref="B62:B64"/>
    <mergeCell ref="C62:C64"/>
    <mergeCell ref="K62:K64"/>
    <mergeCell ref="K77:K79"/>
    <mergeCell ref="A71:A73"/>
    <mergeCell ref="B71:B73"/>
    <mergeCell ref="A74:A76"/>
    <mergeCell ref="B74:B76"/>
    <mergeCell ref="C33:C35"/>
    <mergeCell ref="K33:K35"/>
    <mergeCell ref="C71:C73"/>
    <mergeCell ref="K71:K73"/>
    <mergeCell ref="C74:C76"/>
    <mergeCell ref="K74:K76"/>
    <mergeCell ref="K41:K43"/>
    <mergeCell ref="K65:K67"/>
    <mergeCell ref="K56:K58"/>
    <mergeCell ref="A44:A46"/>
    <mergeCell ref="B44:B46"/>
    <mergeCell ref="C44:C46"/>
    <mergeCell ref="K44:K46"/>
    <mergeCell ref="A68:A70"/>
    <mergeCell ref="B68:B70"/>
    <mergeCell ref="C68:C70"/>
    <mergeCell ref="K68:K70"/>
    <mergeCell ref="A50:A52"/>
    <mergeCell ref="B50:B52"/>
    <mergeCell ref="C50:C52"/>
    <mergeCell ref="K50:K52"/>
    <mergeCell ref="A56:A58"/>
    <mergeCell ref="B56:B58"/>
    <mergeCell ref="C56:C58"/>
    <mergeCell ref="B53:B55"/>
    <mergeCell ref="C53:C55"/>
    <mergeCell ref="K53:K55"/>
    <mergeCell ref="A59:A61"/>
    <mergeCell ref="B59:B61"/>
    <mergeCell ref="C59:C61"/>
    <mergeCell ref="A65:A67"/>
    <mergeCell ref="B65:B67"/>
    <mergeCell ref="C65:C67"/>
    <mergeCell ref="A2:K2"/>
    <mergeCell ref="A9:A11"/>
    <mergeCell ref="K36:K38"/>
    <mergeCell ref="A36:A38"/>
    <mergeCell ref="B36:B38"/>
    <mergeCell ref="C36:C38"/>
    <mergeCell ref="D4:I4"/>
    <mergeCell ref="A4:A6"/>
    <mergeCell ref="B4:B6"/>
    <mergeCell ref="C4:C6"/>
    <mergeCell ref="D5:D6"/>
    <mergeCell ref="E5:I5"/>
    <mergeCell ref="J4:J6"/>
    <mergeCell ref="K4:K6"/>
    <mergeCell ref="A8:K8"/>
    <mergeCell ref="B9:B11"/>
    <mergeCell ref="A33:A35"/>
    <mergeCell ref="B33:B35"/>
    <mergeCell ref="C9:C11"/>
    <mergeCell ref="K9:K11"/>
    <mergeCell ref="A12:A14"/>
    <mergeCell ref="B12:B14"/>
    <mergeCell ref="C12:C14"/>
    <mergeCell ref="K12:K14"/>
    <mergeCell ref="C27:C29"/>
    <mergeCell ref="K27:K29"/>
    <mergeCell ref="A30:A32"/>
    <mergeCell ref="B30:B32"/>
    <mergeCell ref="C30:C32"/>
    <mergeCell ref="K30:K32"/>
    <mergeCell ref="A15:A17"/>
    <mergeCell ref="B15:B17"/>
    <mergeCell ref="C15:C17"/>
    <mergeCell ref="K15:K17"/>
    <mergeCell ref="C18:C20"/>
    <mergeCell ref="K18:K20"/>
    <mergeCell ref="A21:A23"/>
    <mergeCell ref="B21:B23"/>
    <mergeCell ref="C21:C23"/>
    <mergeCell ref="K21:K23"/>
    <mergeCell ref="A18:A20"/>
    <mergeCell ref="B18:B20"/>
    <mergeCell ref="A53:A55"/>
    <mergeCell ref="A47:A49"/>
    <mergeCell ref="B47:B49"/>
    <mergeCell ref="C47:C49"/>
    <mergeCell ref="K47:K49"/>
    <mergeCell ref="A40:K40"/>
    <mergeCell ref="A41:A43"/>
    <mergeCell ref="B41:B43"/>
    <mergeCell ref="C41:C43"/>
    <mergeCell ref="A24:A26"/>
    <mergeCell ref="B24:B26"/>
    <mergeCell ref="C24:C26"/>
    <mergeCell ref="K24:K26"/>
    <mergeCell ref="A27:A29"/>
    <mergeCell ref="B27:B29"/>
  </mergeCells>
  <pageMargins left="0.11811023622047245" right="0.11811023622047245" top="0.59055118110236227" bottom="0.15748031496062992" header="0.31496062992125984" footer="0.31496062992125984"/>
  <pageSetup paperSize="9" scale="40" fitToHeight="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2011-11-28T09:25:14Z</dcterms:modified>
</cp:coreProperties>
</file>