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I16" s="1"/>
  <c r="H15"/>
  <c r="H16" s="1"/>
  <c r="G15"/>
  <c r="G16" s="1"/>
  <c r="F15"/>
  <c r="F16" s="1"/>
  <c r="E15"/>
  <c r="E16" s="1"/>
  <c r="D15"/>
  <c r="D16" s="1"/>
  <c r="C15" l="1"/>
  <c r="C16" s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17"/>
  <c r="E32" i="4" l="1"/>
  <c r="H32" l="1"/>
  <c r="J32" s="1"/>
  <c r="E28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<sst xmlns="http://schemas.openxmlformats.org/spreadsheetml/2006/main" count="105" uniqueCount="89">
  <si>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</si>
  <si>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</si>
  <si>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</si>
  <si>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</si>
  <si>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</si>
  <si>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</si>
  <si>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</si>
  <si>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</si>
  <si>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</si>
  <si>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</si>
  <si>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</si>
  <si>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</si>
  <si>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</si>
  <si>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</si>
  <si>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</si>
  <si>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</si>
  <si>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</si>
  <si>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</si>
  <si>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</si>
  <si>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</si>
  <si>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</si>
  <si>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</si>
  <si>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</si>
  <si>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</si>
  <si>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</si>
  <si>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</si>
  <si>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</si>
  <si>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</si>
  <si>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</si>
  <si>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</si>
  <si>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</si>
  <si>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</si>
  <si>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</si>
  <si>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</si>
  <si>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</si>
  <si>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</si>
  <si>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</si>
  <si>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</si>
  <si>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</si>
  <si>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</si>
  <si>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</si>
  <si>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</si>
  <si>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</si>
  <si>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</si>
  <si>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</si>
  <si>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</si>
  <si>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</si>
  <si>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</si>
  <si>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</si>
  <si>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</si>
  <si>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</si>
  <si>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</si>
  <si>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</si>
  <si>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</si>
  <si>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</si>
  <si>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</si>
  <si>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</si>
  <si>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</si>
  <si>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</si>
  <si>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</si>
  <si>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</si>
  <si>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</si>
  <si>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</si>
  <si>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</si>
  <si>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</si>
  <si>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</si>
  <si>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</si>
  <si>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</si>
  <si>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</si>
  <si>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</si>
  <si>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</si>
  <si>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</si>
  <si>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</si>
  <si>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</si>
  <si>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</si>
  <si>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</si>
  <si>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</si>
  <si>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</si>
  <si>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</si>
  <si>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</si>
  <si>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</si>
  <si>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</si>
  <si>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</si>
  <si>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</si>
  <si>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</si>
  <si>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за май 2020 года</t>
  </si>
  <si>
    <t>Исполнение за январь-май от общего доведенного задания на год</t>
  </si>
  <si>
    <t>* проведено 6 наблюдательных совета, из них в мае - 1</t>
  </si>
  <si>
    <t>на единицу (19 606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</si>
</sst>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6549922.79</v>
          </cell>
          <cell r="F18">
            <v>6523922.79</v>
          </cell>
          <cell r="G18">
            <v>6602607.4489999991</v>
          </cell>
          <cell r="H18">
            <v>395706.32900000003</v>
          </cell>
          <cell r="I18">
            <v>76905.481</v>
          </cell>
          <cell r="J18">
            <v>59463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Normal="100" workbookViewId="0">
      <selection activeCell="G44" sqref="G44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11" t="s">
        <v>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.75">
      <c r="A2" s="111" t="s">
        <v>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>
      <c r="A3" s="111" t="s">
        <v>85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109" t="s">
        <v>46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35.25" customHeight="1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7.25" customHeight="1">
      <c r="A7" s="109" t="s">
        <v>48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7.25" customHeight="1">
      <c r="A8" s="109" t="s">
        <v>49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s="15" customFormat="1" ht="42" customHeight="1">
      <c r="A9" s="103" t="s">
        <v>81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ht="30" customHeight="1">
      <c r="A10" s="109" t="s">
        <v>82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7.5" customHeight="1">
      <c r="A11" s="9"/>
    </row>
    <row r="12" spans="1:11" ht="15.75">
      <c r="A12" s="86" t="s">
        <v>52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6.75" customHeight="1" thickBot="1">
      <c r="A13" s="9"/>
    </row>
    <row r="14" spans="1:11" ht="24" customHeight="1" thickBot="1">
      <c r="A14" s="91" t="s">
        <v>11</v>
      </c>
      <c r="B14" s="91" t="s">
        <v>12</v>
      </c>
      <c r="C14" s="104" t="s">
        <v>13</v>
      </c>
      <c r="D14" s="105"/>
      <c r="E14" s="87" t="s">
        <v>14</v>
      </c>
      <c r="F14" s="106"/>
      <c r="G14" s="106"/>
      <c r="H14" s="106"/>
      <c r="I14" s="106"/>
      <c r="J14" s="106"/>
      <c r="K14" s="88"/>
    </row>
    <row r="15" spans="1:11" ht="48" thickBot="1">
      <c r="A15" s="93"/>
      <c r="B15" s="93"/>
      <c r="C15" s="10" t="s">
        <v>15</v>
      </c>
      <c r="D15" s="10" t="s">
        <v>16</v>
      </c>
      <c r="E15" s="87" t="s">
        <v>17</v>
      </c>
      <c r="F15" s="88"/>
      <c r="G15" s="87" t="s">
        <v>18</v>
      </c>
      <c r="H15" s="88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82">
        <v>5</v>
      </c>
      <c r="F16" s="83"/>
      <c r="G16" s="82">
        <v>6</v>
      </c>
      <c r="H16" s="83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107" t="s">
        <v>39</v>
      </c>
      <c r="F17" s="108"/>
      <c r="G17" s="84">
        <v>0.99880000000000002</v>
      </c>
      <c r="H17" s="85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7" t="s">
        <v>25</v>
      </c>
      <c r="F18" s="88"/>
      <c r="G18" s="89">
        <v>0.43</v>
      </c>
      <c r="H18" s="90"/>
      <c r="I18" s="17">
        <v>0</v>
      </c>
      <c r="J18" s="20"/>
      <c r="K18" s="41"/>
    </row>
    <row r="19" spans="1:11" ht="6.75" customHeight="1">
      <c r="A19" s="2"/>
    </row>
    <row r="20" spans="1:11" ht="15.75">
      <c r="A20" s="86" t="s">
        <v>55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5.25" customHeight="1" thickBot="1">
      <c r="A21" s="11"/>
    </row>
    <row r="22" spans="1:11" ht="47.25" customHeight="1" thickBot="1">
      <c r="A22" s="91" t="s">
        <v>11</v>
      </c>
      <c r="B22" s="91" t="s">
        <v>22</v>
      </c>
      <c r="C22" s="87" t="s">
        <v>13</v>
      </c>
      <c r="D22" s="88"/>
      <c r="E22" s="87" t="s">
        <v>14</v>
      </c>
      <c r="F22" s="106"/>
      <c r="G22" s="106"/>
      <c r="H22" s="106"/>
      <c r="I22" s="106"/>
      <c r="J22" s="106"/>
      <c r="K22" s="88"/>
    </row>
    <row r="23" spans="1:11" ht="57.75" customHeight="1" thickBot="1">
      <c r="A23" s="93"/>
      <c r="B23" s="93"/>
      <c r="C23" s="10" t="s">
        <v>15</v>
      </c>
      <c r="D23" s="10" t="s">
        <v>16</v>
      </c>
      <c r="E23" s="87" t="s">
        <v>17</v>
      </c>
      <c r="F23" s="88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91">
        <v>1</v>
      </c>
      <c r="B25" s="91" t="s">
        <v>30</v>
      </c>
      <c r="C25" s="91" t="s">
        <v>31</v>
      </c>
      <c r="D25" s="94" t="s">
        <v>56</v>
      </c>
      <c r="E25" s="21">
        <v>28200</v>
      </c>
      <c r="F25" s="65" t="s">
        <v>26</v>
      </c>
      <c r="G25" s="66">
        <v>9030</v>
      </c>
      <c r="H25" s="67">
        <f>G25/E25*100</f>
        <v>32.021276595744681</v>
      </c>
      <c r="I25" s="34">
        <v>0.05</v>
      </c>
      <c r="J25" s="31">
        <f>H25-100</f>
        <v>-67.978723404255319</v>
      </c>
      <c r="K25" s="100" t="s">
        <v>86</v>
      </c>
    </row>
    <row r="26" spans="1:11" ht="16.5" thickBot="1">
      <c r="A26" s="92"/>
      <c r="B26" s="92"/>
      <c r="C26" s="92"/>
      <c r="D26" s="95"/>
      <c r="E26" s="21">
        <v>13400</v>
      </c>
      <c r="F26" s="65" t="s">
        <v>27</v>
      </c>
      <c r="G26" s="66">
        <v>3942</v>
      </c>
      <c r="H26" s="67">
        <f t="shared" ref="H26:H28" si="0">G26/E26*100</f>
        <v>29.417910447761191</v>
      </c>
      <c r="I26" s="34">
        <v>0.05</v>
      </c>
      <c r="J26" s="31">
        <f t="shared" ref="J26:J28" si="1">H26-100</f>
        <v>-70.582089552238813</v>
      </c>
      <c r="K26" s="101"/>
    </row>
    <row r="27" spans="1:11" ht="26.25" thickBot="1">
      <c r="A27" s="92"/>
      <c r="B27" s="92"/>
      <c r="C27" s="92"/>
      <c r="D27" s="95"/>
      <c r="E27" s="21">
        <v>700</v>
      </c>
      <c r="F27" s="65" t="s">
        <v>28</v>
      </c>
      <c r="G27" s="66">
        <v>190</v>
      </c>
      <c r="H27" s="67">
        <f t="shared" si="0"/>
        <v>27.142857142857142</v>
      </c>
      <c r="I27" s="34">
        <v>0.05</v>
      </c>
      <c r="J27" s="31">
        <f t="shared" si="1"/>
        <v>-72.857142857142861</v>
      </c>
      <c r="K27" s="102"/>
    </row>
    <row r="28" spans="1:11" ht="16.5" thickBot="1">
      <c r="A28" s="92"/>
      <c r="B28" s="92"/>
      <c r="C28" s="92"/>
      <c r="D28" s="95"/>
      <c r="E28" s="27">
        <f>SUM(E25:E27)</f>
        <v>42300</v>
      </c>
      <c r="F28" s="68" t="s">
        <v>29</v>
      </c>
      <c r="G28" s="69">
        <f>SUM(G25:G27)</f>
        <v>13162</v>
      </c>
      <c r="H28" s="67">
        <f t="shared" si="0"/>
        <v>31.115839243498815</v>
      </c>
      <c r="I28" s="34">
        <v>0.05</v>
      </c>
      <c r="J28" s="31">
        <f t="shared" si="1"/>
        <v>-68.884160756501188</v>
      </c>
      <c r="K28" s="76"/>
    </row>
    <row r="29" spans="1:11" ht="40.5" customHeight="1" thickBot="1">
      <c r="A29" s="92"/>
      <c r="B29" s="92"/>
      <c r="C29" s="92"/>
      <c r="D29" s="95"/>
      <c r="E29" s="33">
        <v>6400</v>
      </c>
      <c r="F29" s="70" t="s">
        <v>40</v>
      </c>
      <c r="G29" s="71">
        <v>3213</v>
      </c>
      <c r="H29" s="67">
        <f>G29/E29*100</f>
        <v>50.203125000000007</v>
      </c>
      <c r="I29" s="34">
        <v>0.05</v>
      </c>
      <c r="J29" s="31">
        <f>H29-100</f>
        <v>-49.796874999999993</v>
      </c>
      <c r="K29" s="97" t="s">
        <v>86</v>
      </c>
    </row>
    <row r="30" spans="1:11" ht="40.5" customHeight="1" thickBot="1">
      <c r="A30" s="92"/>
      <c r="B30" s="92"/>
      <c r="C30" s="92"/>
      <c r="D30" s="95"/>
      <c r="E30" s="33">
        <v>5600</v>
      </c>
      <c r="F30" s="70" t="s">
        <v>41</v>
      </c>
      <c r="G30" s="71">
        <v>2379</v>
      </c>
      <c r="H30" s="67">
        <f>G30/E30*100</f>
        <v>42.482142857142854</v>
      </c>
      <c r="I30" s="34">
        <v>0.05</v>
      </c>
      <c r="J30" s="31">
        <f t="shared" ref="J30:J31" si="2">H30-100</f>
        <v>-57.517857142857146</v>
      </c>
      <c r="K30" s="98"/>
    </row>
    <row r="31" spans="1:11" ht="46.5" customHeight="1" thickBot="1">
      <c r="A31" s="92"/>
      <c r="B31" s="92"/>
      <c r="C31" s="92"/>
      <c r="D31" s="95"/>
      <c r="E31" s="33">
        <v>2000</v>
      </c>
      <c r="F31" s="70" t="s">
        <v>42</v>
      </c>
      <c r="G31" s="71">
        <v>852</v>
      </c>
      <c r="H31" s="67">
        <f>G31/E31*100</f>
        <v>42.6</v>
      </c>
      <c r="I31" s="34">
        <v>0.05</v>
      </c>
      <c r="J31" s="31">
        <f t="shared" si="2"/>
        <v>-57.4</v>
      </c>
      <c r="K31" s="99"/>
    </row>
    <row r="32" spans="1:11" ht="16.5" thickBot="1">
      <c r="A32" s="93"/>
      <c r="B32" s="93"/>
      <c r="C32" s="93"/>
      <c r="D32" s="96"/>
      <c r="E32" s="38">
        <f>SUM(E29:E31)</f>
        <v>14000</v>
      </c>
      <c r="F32" s="68" t="s">
        <v>29</v>
      </c>
      <c r="G32" s="69">
        <f>SUM(G29:G31)</f>
        <v>6444</v>
      </c>
      <c r="H32" s="67">
        <f>G32/E32*100</f>
        <v>46.028571428571432</v>
      </c>
      <c r="I32" s="34">
        <v>0.05</v>
      </c>
      <c r="J32" s="31">
        <f>H32-100</f>
        <v>-53.971428571428568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9:K31"/>
    <mergeCell ref="K25:K27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D15" sqref="D1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11936025.15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689022.39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v>689022.39</v>
      </c>
      <c r="I5" s="51"/>
    </row>
    <row r="6" spans="1:9" s="6" customFormat="1" ht="20.25" customHeight="1">
      <c r="A6" s="5" t="s">
        <v>38</v>
      </c>
      <c r="E6" s="29"/>
      <c r="H6" s="78">
        <v>11247002.76</v>
      </c>
      <c r="I6" s="7"/>
    </row>
    <row r="7" spans="1:9" s="6" customFormat="1" ht="20.25" customHeight="1">
      <c r="A7" s="52" t="s">
        <v>37</v>
      </c>
      <c r="E7" s="30"/>
      <c r="H7" s="77">
        <v>11695975.99</v>
      </c>
      <c r="I7" s="7"/>
    </row>
    <row r="8" spans="1:9" s="6" customFormat="1" ht="20.25" customHeight="1">
      <c r="A8" s="5" t="s">
        <v>59</v>
      </c>
      <c r="D8" s="25"/>
      <c r="E8" s="32"/>
      <c r="H8" s="77">
        <v>584798.80000000005</v>
      </c>
      <c r="I8" s="36"/>
    </row>
    <row r="9" spans="1:9" s="50" customFormat="1" ht="20.25" customHeight="1">
      <c r="A9" s="49" t="s">
        <v>44</v>
      </c>
      <c r="D9" s="25"/>
      <c r="E9" s="30"/>
      <c r="H9" s="77">
        <v>584798.80000000005</v>
      </c>
      <c r="I9" s="51"/>
    </row>
    <row r="10" spans="1:9" s="6" customFormat="1" ht="20.25" customHeight="1">
      <c r="A10" s="5" t="s">
        <v>35</v>
      </c>
      <c r="D10" s="29"/>
      <c r="H10" s="78">
        <v>11111177.189999999</v>
      </c>
      <c r="I10" s="36"/>
    </row>
    <row r="11" spans="1:9" ht="16.5" thickBot="1">
      <c r="A11" s="1"/>
      <c r="H11" s="8"/>
      <c r="I11" s="8"/>
    </row>
    <row r="12" spans="1:9" ht="15.75" thickBot="1">
      <c r="A12" s="97" t="s">
        <v>0</v>
      </c>
      <c r="B12" s="97" t="s">
        <v>1</v>
      </c>
      <c r="C12" s="82" t="s">
        <v>2</v>
      </c>
      <c r="D12" s="113"/>
      <c r="E12" s="113"/>
      <c r="F12" s="113"/>
      <c r="G12" s="83"/>
      <c r="H12" s="97" t="s">
        <v>3</v>
      </c>
      <c r="I12" s="97" t="s">
        <v>4</v>
      </c>
    </row>
    <row r="13" spans="1:9" ht="15.75" thickBot="1">
      <c r="A13" s="98"/>
      <c r="B13" s="98"/>
      <c r="C13" s="97" t="s">
        <v>5</v>
      </c>
      <c r="D13" s="82" t="s">
        <v>6</v>
      </c>
      <c r="E13" s="113"/>
      <c r="F13" s="113"/>
      <c r="G13" s="83"/>
      <c r="H13" s="98"/>
      <c r="I13" s="98"/>
    </row>
    <row r="14" spans="1:9" ht="77.25" thickBot="1">
      <c r="A14" s="99"/>
      <c r="B14" s="99"/>
      <c r="C14" s="99"/>
      <c r="D14" s="3" t="s">
        <v>7</v>
      </c>
      <c r="E14" s="3" t="s">
        <v>8</v>
      </c>
      <c r="F14" s="3" t="s">
        <v>51</v>
      </c>
      <c r="G14" s="3" t="s">
        <v>9</v>
      </c>
      <c r="H14" s="99"/>
      <c r="I14" s="99"/>
    </row>
    <row r="15" spans="1:9" ht="99.75" customHeight="1" thickBot="1">
      <c r="A15" s="12">
        <v>1</v>
      </c>
      <c r="B15" s="60" t="s">
        <v>45</v>
      </c>
      <c r="C15" s="61">
        <f>D15+F15</f>
        <v>13152530.239</v>
      </c>
      <c r="D15" s="61">
        <f>'[1]Свод (деньги)'!$E$18</f>
        <v>6549922.79</v>
      </c>
      <c r="E15" s="61">
        <f>'[1]Свод (деньги)'!$F$18</f>
        <v>6523922.79</v>
      </c>
      <c r="F15" s="61">
        <f>'[1]Свод (деньги)'!$G$18</f>
        <v>6602607.4489999991</v>
      </c>
      <c r="G15" s="61">
        <f>'[1]Свод (деньги)'!$H$18</f>
        <v>395706.32900000003</v>
      </c>
      <c r="H15" s="61">
        <f>'[1]Свод (деньги)'!$I$18</f>
        <v>76905.481</v>
      </c>
      <c r="I15" s="79">
        <f>'[1]Свод (деньги)'!$J$18</f>
        <v>59463</v>
      </c>
    </row>
    <row r="16" spans="1:9" ht="16.5" thickBot="1">
      <c r="A16" s="62"/>
      <c r="B16" s="60" t="s">
        <v>88</v>
      </c>
      <c r="C16" s="61">
        <f t="shared" ref="C16:I16" si="0">C15/19606</f>
        <v>670.84210134652653</v>
      </c>
      <c r="D16" s="61">
        <f t="shared" si="0"/>
        <v>334.07746557176375</v>
      </c>
      <c r="E16" s="61">
        <f t="shared" si="0"/>
        <v>332.7513409160461</v>
      </c>
      <c r="F16" s="61">
        <f t="shared" si="0"/>
        <v>336.76463577476278</v>
      </c>
      <c r="G16" s="61">
        <f t="shared" si="0"/>
        <v>20.182919973477507</v>
      </c>
      <c r="H16" s="61">
        <f t="shared" si="0"/>
        <v>3.9225482505355505</v>
      </c>
      <c r="I16" s="61">
        <f t="shared" si="0"/>
        <v>3.0328980924206874</v>
      </c>
    </row>
    <row r="17" spans="1:9" ht="16.5" thickBot="1">
      <c r="A17" s="62"/>
      <c r="B17" s="63" t="s">
        <v>10</v>
      </c>
      <c r="C17" s="61">
        <f>C15</f>
        <v>13152530.239</v>
      </c>
      <c r="D17" s="61">
        <f>D15</f>
        <v>6549922.79</v>
      </c>
      <c r="E17" s="61">
        <f t="shared" ref="E17:I17" si="1">E15</f>
        <v>6523922.79</v>
      </c>
      <c r="F17" s="61">
        <f t="shared" si="1"/>
        <v>6602607.4489999991</v>
      </c>
      <c r="G17" s="61">
        <f t="shared" si="1"/>
        <v>395706.32900000003</v>
      </c>
      <c r="H17" s="61">
        <f t="shared" si="1"/>
        <v>76905.481</v>
      </c>
      <c r="I17" s="61">
        <f t="shared" si="1"/>
        <v>59463</v>
      </c>
    </row>
    <row r="18" spans="1:9" ht="15.75">
      <c r="A18" s="112" t="s">
        <v>87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G11" sqref="G11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57"/>
      <c r="C10" s="57"/>
      <c r="D10" s="57"/>
    </row>
    <row r="11" spans="1:4" ht="21.75" customHeight="1">
      <c r="A11" s="56" t="s">
        <v>66</v>
      </c>
      <c r="B11" s="57"/>
      <c r="C11" s="57"/>
      <c r="D11" s="57"/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5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2020-06-02T11:55:25Z</cp:lastPrinted>
  <dcterms:created xsi:type="dcterms:W3CDTF">2016-02-03T11:00:06Z</dcterms:created>
  <dcterms:modified xsi:type="dcterms:W3CDTF">2020-06-03T05:36:34Z</dcterms:modified>
</cp:coreProperties>
</file>