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900" windowWidth="14808" windowHeight="7836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G50" i="1" l="1"/>
  <c r="G52" i="1"/>
  <c r="I52" i="1"/>
  <c r="H57" i="1"/>
  <c r="F57" i="1"/>
  <c r="E57" i="1"/>
  <c r="F40" i="1"/>
  <c r="E40" i="1"/>
  <c r="I40" i="1"/>
  <c r="G40" i="1"/>
  <c r="H40" i="1"/>
  <c r="I36" i="1"/>
  <c r="H36" i="1"/>
  <c r="H31" i="1"/>
  <c r="F31" i="1"/>
  <c r="F30" i="1"/>
  <c r="F19" i="1"/>
  <c r="F26" i="1"/>
  <c r="I19" i="1" l="1"/>
  <c r="H19" i="1"/>
  <c r="I60" i="1" l="1"/>
  <c r="H62" i="1"/>
  <c r="H30" i="1"/>
  <c r="H16" i="1" l="1"/>
  <c r="H55" i="1" l="1"/>
  <c r="H32" i="1"/>
  <c r="H26" i="1"/>
  <c r="F50" i="1" l="1"/>
  <c r="F52" i="1" s="1"/>
  <c r="E50" i="1"/>
  <c r="E52" i="1" s="1"/>
  <c r="H45" i="1"/>
  <c r="H47" i="1" s="1"/>
  <c r="G47" i="1"/>
  <c r="F45" i="1"/>
  <c r="E45" i="1"/>
  <c r="E47" i="1" s="1"/>
  <c r="I45" i="1" l="1"/>
  <c r="I50" i="1"/>
  <c r="F47" i="1"/>
  <c r="I47" i="1" s="1"/>
  <c r="H52" i="1" l="1"/>
  <c r="H50" i="1"/>
  <c r="I26" i="1"/>
</calcChain>
</file>

<file path=xl/sharedStrings.xml><?xml version="1.0" encoding="utf-8"?>
<sst xmlns="http://schemas.openxmlformats.org/spreadsheetml/2006/main" count="140" uniqueCount="71">
  <si>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</si>
  <si>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</si>
  <si>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</si>
  <si>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</si>
  <si>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</si>
  <si>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</si>
  <si>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</si>
  <si>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</si>
  <si>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</si>
  <si>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</si>
  <si>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</si>
  <si>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</si>
  <si>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</si>
  <si>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</si>
  <si>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</si>
  <si>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</si>
  <si>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</si>
  <si>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</si>
  <si>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Фактическое значение за отчетный период</t>
  </si>
  <si>
    <t>ВСЕГО ПО МУНИЦИПАЛЬНОЙ ПРОГРАММЕ,
в том числе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</si>
  <si>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</si>
  <si>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</si>
  <si>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</si>
  <si>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</si>
  <si>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</si>
  <si>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</si>
  <si>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</si>
  <si>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</si>
  <si>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</si>
  <si>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</si>
  <si>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</si>
  <si>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</si>
  <si>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</si>
  <si>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</si>
  <si>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</si>
  <si>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</si>
  <si>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</si>
  <si>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</si>
  <si>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</si>
  <si>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</si>
  <si>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</si>
  <si>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</si>
  <si>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</si>
  <si>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</si>
  <si>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</si>
  <si>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</si>
  <si>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</si>
  <si>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</si>
  <si>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2017 г.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</si>
  <si>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</si>
  <si>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</si>
  <si>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</si>
  <si>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r>
      <t>Дата составления отчета ____/______________/</t>
    </r>
    <r>
      <rPr>
        <u/>
        <sz val="11"/>
        <color rgb="FF26282F"/>
        <rFont val="Times New Roman"/>
        <family val="1"/>
        <charset val="204"/>
      </rPr>
      <t>2017 год</t>
    </r>
  </si>
  <si>
    <t>МКУ СООМС</t>
  </si>
  <si>
    <t xml:space="preserve">Соисполнитель 3 (МКУ СООМС)
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</si>
  <si>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</si>
  <si>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</si>
  <si>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Барыкина Т.А.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</si>
  <si>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</si>
  <si>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Не проведен аукцион по межеванию и постановке на кадастровый учет земельных участков  </t>
  </si>
  <si>
    <t>Не проведен аукцион по приобретению автомобиля</t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</si>
  <si>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</si>
  <si>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</si>
  <si>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</si>
  <si>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</si>
  <si>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Шакирова А.И.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</si>
  <si>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01 июля</t>
  </si>
  <si>
    <t>Капитальный и текущий ремонт объектов недвижимости, находящихся в муниципальной собственности и приобретение муниципального имущества (показатель 10)</t>
  </si>
  <si>
    <t>по состоянию на</t>
  </si>
  <si>
    <t xml:space="preserve">Оплата ремонтных работ не производилась. </t>
  </si>
  <si>
    <t xml:space="preserve">Оплата взносов в фонд капитального ремонта общего имущества в многоквартирных домах за январь  – май  – 1 769,0 тыс. руб.;  Оплата  за паспортизацию и инвентаризацию объектов муниципальной собственности  – 187,0 тыс. руб.;  Оплата за услуги по оценке рыночной стоимости -                  44,2 тыс.руб.; Оплата за коммунальные услуги по муниципальным квартирам -                            1 500,5 тыс. руб.; Оплата за предоставление права использования и абонентское обслуживание системы «Контурн-Экстерн» - 17,7 тыс. руб.; Оплата НДС и транспортного налога -         2 245,8 тыс. руб.; Оплата основного долга и гос. пошлины ООО "УК Авалон+" - 1 154,0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</si>
</sst>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39" fontId="11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2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52" zoomScale="60" zoomScaleNormal="100" workbookViewId="0">
      <selection activeCell="X66" sqref="X66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5.21875" style="17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25" customHeigh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.75" customHeight="1" x14ac:dyDescent="0.3">
      <c r="A3" s="12"/>
      <c r="B3" s="12"/>
      <c r="C3" s="90" t="s">
        <v>68</v>
      </c>
      <c r="D3" s="90"/>
      <c r="E3" s="90"/>
      <c r="F3" s="13" t="s">
        <v>66</v>
      </c>
      <c r="G3" s="14" t="s">
        <v>48</v>
      </c>
      <c r="H3" s="12"/>
      <c r="I3" s="12"/>
      <c r="J3" s="12"/>
    </row>
    <row r="4" spans="1:10" ht="13.5" customHeight="1" x14ac:dyDescent="0.3">
      <c r="A4" s="1"/>
    </row>
    <row r="5" spans="1:10" ht="16.5" customHeight="1" x14ac:dyDescent="0.3">
      <c r="A5" s="25"/>
      <c r="B5" s="25"/>
      <c r="C5" s="87" t="s">
        <v>20</v>
      </c>
      <c r="D5" s="87"/>
      <c r="E5" s="87"/>
      <c r="F5" s="87"/>
      <c r="G5" s="87"/>
      <c r="H5" s="87"/>
    </row>
    <row r="6" spans="1:10" ht="11.25" customHeight="1" x14ac:dyDescent="0.3">
      <c r="A6" s="26" t="s">
        <v>38</v>
      </c>
      <c r="B6" s="26"/>
      <c r="C6" s="26"/>
      <c r="D6" s="26"/>
      <c r="E6" s="88" t="s">
        <v>39</v>
      </c>
      <c r="F6" s="88"/>
    </row>
    <row r="7" spans="1:10" ht="17.25" customHeight="1" x14ac:dyDescent="0.3">
      <c r="A7" s="27"/>
      <c r="B7" s="27"/>
      <c r="C7" s="89" t="s">
        <v>21</v>
      </c>
      <c r="D7" s="89"/>
      <c r="E7" s="89"/>
      <c r="F7" s="89"/>
      <c r="G7" s="89"/>
      <c r="H7" s="89"/>
    </row>
    <row r="8" spans="1:10" ht="11.25" customHeight="1" x14ac:dyDescent="0.3">
      <c r="A8" s="26" t="s">
        <v>40</v>
      </c>
      <c r="B8" s="26"/>
      <c r="C8" s="26"/>
      <c r="D8" s="26"/>
      <c r="E8" s="91" t="s">
        <v>41</v>
      </c>
      <c r="F8" s="91"/>
    </row>
    <row r="9" spans="1:10" ht="14.25" customHeight="1" x14ac:dyDescent="0.3">
      <c r="A9" s="2" t="s">
        <v>2</v>
      </c>
      <c r="G9" s="11"/>
      <c r="J9" s="28" t="s">
        <v>43</v>
      </c>
    </row>
    <row r="10" spans="1:10" ht="24.75" customHeight="1" x14ac:dyDescent="0.3">
      <c r="A10" s="99" t="s">
        <v>3</v>
      </c>
      <c r="B10" s="98" t="s">
        <v>32</v>
      </c>
      <c r="C10" s="98" t="s">
        <v>33</v>
      </c>
      <c r="D10" s="100" t="s">
        <v>4</v>
      </c>
      <c r="E10" s="98" t="s">
        <v>5</v>
      </c>
      <c r="F10" s="101" t="s">
        <v>6</v>
      </c>
      <c r="G10" s="102" t="s">
        <v>18</v>
      </c>
      <c r="H10" s="97" t="s">
        <v>7</v>
      </c>
      <c r="I10" s="98"/>
      <c r="J10" s="98" t="s">
        <v>34</v>
      </c>
    </row>
    <row r="11" spans="1:10" ht="35.25" customHeight="1" x14ac:dyDescent="0.3">
      <c r="A11" s="99"/>
      <c r="B11" s="98"/>
      <c r="C11" s="98"/>
      <c r="D11" s="100"/>
      <c r="E11" s="98"/>
      <c r="F11" s="101"/>
      <c r="G11" s="103"/>
      <c r="H11" s="10" t="s">
        <v>8</v>
      </c>
      <c r="I11" s="8" t="s">
        <v>9</v>
      </c>
      <c r="J11" s="98"/>
    </row>
    <row r="12" spans="1:10" ht="37.5" customHeight="1" x14ac:dyDescent="0.3">
      <c r="A12" s="99"/>
      <c r="B12" s="98"/>
      <c r="C12" s="98"/>
      <c r="D12" s="100"/>
      <c r="E12" s="98"/>
      <c r="F12" s="101"/>
      <c r="G12" s="104"/>
      <c r="H12" s="10" t="s">
        <v>47</v>
      </c>
      <c r="I12" s="8" t="s">
        <v>10</v>
      </c>
      <c r="J12" s="98"/>
    </row>
    <row r="13" spans="1:10" ht="13.5" customHeight="1" x14ac:dyDescent="0.3">
      <c r="A13" s="8">
        <v>1</v>
      </c>
      <c r="B13" s="8">
        <v>2</v>
      </c>
      <c r="C13" s="8">
        <v>3</v>
      </c>
      <c r="D13" s="18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3">
      <c r="A14" s="92" t="s">
        <v>22</v>
      </c>
      <c r="B14" s="93"/>
      <c r="C14" s="93"/>
      <c r="D14" s="93"/>
      <c r="E14" s="93"/>
      <c r="F14" s="93"/>
      <c r="G14" s="93"/>
      <c r="H14" s="93"/>
      <c r="I14" s="93"/>
      <c r="J14" s="94"/>
    </row>
    <row r="15" spans="1:10" ht="18.75" customHeight="1" x14ac:dyDescent="0.3">
      <c r="A15" s="29"/>
      <c r="B15" s="95" t="s">
        <v>42</v>
      </c>
      <c r="C15" s="96"/>
      <c r="D15" s="96"/>
      <c r="E15" s="96"/>
      <c r="F15" s="96"/>
      <c r="G15" s="96"/>
      <c r="H15" s="96"/>
      <c r="I15" s="96"/>
      <c r="J15" s="96"/>
    </row>
    <row r="16" spans="1:10" ht="33" customHeight="1" x14ac:dyDescent="0.3">
      <c r="A16" s="73" t="s">
        <v>23</v>
      </c>
      <c r="B16" s="70" t="s">
        <v>51</v>
      </c>
      <c r="C16" s="37" t="s">
        <v>28</v>
      </c>
      <c r="D16" s="35" t="s">
        <v>14</v>
      </c>
      <c r="E16" s="38">
        <v>0</v>
      </c>
      <c r="F16" s="38">
        <v>0</v>
      </c>
      <c r="G16" s="38">
        <v>0</v>
      </c>
      <c r="H16" s="38">
        <f>G16-F16</f>
        <v>0</v>
      </c>
      <c r="I16" s="38">
        <v>0</v>
      </c>
      <c r="J16" s="39"/>
    </row>
    <row r="17" spans="1:10" ht="30.75" customHeight="1" x14ac:dyDescent="0.3">
      <c r="A17" s="74"/>
      <c r="B17" s="71"/>
      <c r="D17" s="21" t="s">
        <v>11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9"/>
    </row>
    <row r="18" spans="1:10" ht="39" customHeight="1" x14ac:dyDescent="0.3">
      <c r="A18" s="74"/>
      <c r="B18" s="71"/>
      <c r="C18" s="33"/>
      <c r="D18" s="30" t="s">
        <v>13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15"/>
    </row>
    <row r="19" spans="1:10" ht="75" customHeight="1" x14ac:dyDescent="0.3">
      <c r="A19" s="74"/>
      <c r="B19" s="71"/>
      <c r="C19" s="85" t="s">
        <v>24</v>
      </c>
      <c r="D19" s="82" t="s">
        <v>14</v>
      </c>
      <c r="E19" s="79">
        <v>10650</v>
      </c>
      <c r="F19" s="79">
        <f>E19</f>
        <v>10650</v>
      </c>
      <c r="G19" s="79">
        <v>6918.2</v>
      </c>
      <c r="H19" s="79">
        <f>G19-F19</f>
        <v>-3731.8</v>
      </c>
      <c r="I19" s="76">
        <f>(G19/F19)*100</f>
        <v>64.959624413145534</v>
      </c>
      <c r="J19" s="167" t="s">
        <v>70</v>
      </c>
    </row>
    <row r="20" spans="1:10" ht="54" customHeight="1" x14ac:dyDescent="0.3">
      <c r="A20" s="74"/>
      <c r="B20" s="71"/>
      <c r="C20" s="85"/>
      <c r="D20" s="83"/>
      <c r="E20" s="80"/>
      <c r="F20" s="80"/>
      <c r="G20" s="80"/>
      <c r="H20" s="80"/>
      <c r="I20" s="77"/>
      <c r="J20" s="168"/>
    </row>
    <row r="21" spans="1:10" ht="68.25" customHeight="1" x14ac:dyDescent="0.3">
      <c r="A21" s="74"/>
      <c r="B21" s="71"/>
      <c r="C21" s="85"/>
      <c r="D21" s="83"/>
      <c r="E21" s="80"/>
      <c r="F21" s="80"/>
      <c r="G21" s="80"/>
      <c r="H21" s="80"/>
      <c r="I21" s="77"/>
      <c r="J21" s="168"/>
    </row>
    <row r="22" spans="1:10" ht="68.400000000000006" customHeight="1" x14ac:dyDescent="0.3">
      <c r="A22" s="74"/>
      <c r="B22" s="71"/>
      <c r="C22" s="85"/>
      <c r="D22" s="84"/>
      <c r="E22" s="81"/>
      <c r="F22" s="81"/>
      <c r="G22" s="81"/>
      <c r="H22" s="81"/>
      <c r="I22" s="78"/>
      <c r="J22" s="169"/>
    </row>
    <row r="23" spans="1:10" ht="40.5" customHeight="1" x14ac:dyDescent="0.3">
      <c r="A23" s="75"/>
      <c r="B23" s="72"/>
      <c r="C23" s="34"/>
      <c r="D23" s="21" t="s">
        <v>15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66"/>
    </row>
    <row r="24" spans="1:10" ht="30.75" customHeight="1" x14ac:dyDescent="0.3">
      <c r="A24" s="109" t="s">
        <v>25</v>
      </c>
      <c r="B24" s="111" t="s">
        <v>50</v>
      </c>
      <c r="C24" s="106" t="s">
        <v>24</v>
      </c>
      <c r="D24" s="35" t="s">
        <v>11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23"/>
    </row>
    <row r="25" spans="1:10" ht="36.75" customHeight="1" x14ac:dyDescent="0.3">
      <c r="A25" s="110"/>
      <c r="B25" s="112"/>
      <c r="C25" s="107"/>
      <c r="D25" s="35" t="s">
        <v>13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23"/>
    </row>
    <row r="26" spans="1:10" ht="67.5" customHeight="1" x14ac:dyDescent="0.3">
      <c r="A26" s="110"/>
      <c r="B26" s="112"/>
      <c r="C26" s="107"/>
      <c r="D26" s="35" t="s">
        <v>14</v>
      </c>
      <c r="E26" s="59">
        <v>2854</v>
      </c>
      <c r="F26" s="59">
        <f>E26</f>
        <v>2854</v>
      </c>
      <c r="G26" s="59">
        <v>0</v>
      </c>
      <c r="H26" s="59">
        <f>G26-F26</f>
        <v>-2854</v>
      </c>
      <c r="I26" s="58">
        <f t="shared" ref="I26" si="0">G26/F26*100</f>
        <v>0</v>
      </c>
      <c r="J26" s="123" t="s">
        <v>59</v>
      </c>
    </row>
    <row r="27" spans="1:10" ht="35.25" customHeight="1" x14ac:dyDescent="0.3">
      <c r="A27" s="110"/>
      <c r="B27" s="113"/>
      <c r="C27" s="108"/>
      <c r="D27" s="35" t="s">
        <v>15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40"/>
    </row>
    <row r="28" spans="1:10" ht="28.5" customHeight="1" x14ac:dyDescent="0.3">
      <c r="A28" s="119" t="s">
        <v>26</v>
      </c>
      <c r="B28" s="120" t="s">
        <v>67</v>
      </c>
      <c r="C28" s="121" t="s">
        <v>24</v>
      </c>
      <c r="D28" s="122" t="s">
        <v>11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23"/>
    </row>
    <row r="29" spans="1:10" ht="39" customHeight="1" x14ac:dyDescent="0.3">
      <c r="A29" s="124"/>
      <c r="B29" s="125"/>
      <c r="C29" s="121" t="s">
        <v>24</v>
      </c>
      <c r="D29" s="122" t="s">
        <v>13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123"/>
    </row>
    <row r="30" spans="1:10" ht="39" customHeight="1" x14ac:dyDescent="0.3">
      <c r="A30" s="124"/>
      <c r="B30" s="125"/>
      <c r="C30" s="121" t="s">
        <v>53</v>
      </c>
      <c r="D30" s="126" t="s">
        <v>14</v>
      </c>
      <c r="E30" s="58">
        <v>1750</v>
      </c>
      <c r="F30" s="58">
        <f>E30</f>
        <v>1750</v>
      </c>
      <c r="G30" s="58">
        <v>0</v>
      </c>
      <c r="H30" s="47">
        <f>G30-F30</f>
        <v>-1750</v>
      </c>
      <c r="I30" s="117">
        <v>0</v>
      </c>
      <c r="J30" s="127" t="s">
        <v>60</v>
      </c>
    </row>
    <row r="31" spans="1:10" ht="30" customHeight="1" x14ac:dyDescent="0.3">
      <c r="A31" s="124"/>
      <c r="B31" s="125"/>
      <c r="C31" s="128" t="s">
        <v>28</v>
      </c>
      <c r="D31" s="126" t="s">
        <v>14</v>
      </c>
      <c r="E31" s="58">
        <v>100</v>
      </c>
      <c r="F31" s="58">
        <f>E31</f>
        <v>100</v>
      </c>
      <c r="G31" s="58">
        <v>0</v>
      </c>
      <c r="H31" s="47">
        <f>G31-F31</f>
        <v>-100</v>
      </c>
      <c r="I31" s="118">
        <v>0</v>
      </c>
      <c r="J31" s="127" t="s">
        <v>69</v>
      </c>
    </row>
    <row r="32" spans="1:10" ht="28.5" customHeight="1" x14ac:dyDescent="0.3">
      <c r="A32" s="124"/>
      <c r="B32" s="125"/>
      <c r="C32" s="121" t="s">
        <v>24</v>
      </c>
      <c r="D32" s="122" t="s">
        <v>14</v>
      </c>
      <c r="E32" s="47">
        <v>0</v>
      </c>
      <c r="F32" s="47">
        <v>0</v>
      </c>
      <c r="G32" s="47">
        <v>0</v>
      </c>
      <c r="H32" s="47">
        <f>G32-F32</f>
        <v>0</v>
      </c>
      <c r="I32" s="117">
        <v>0</v>
      </c>
      <c r="J32" s="127"/>
    </row>
    <row r="33" spans="1:10" ht="38.25" customHeight="1" x14ac:dyDescent="0.3">
      <c r="A33" s="129"/>
      <c r="B33" s="130"/>
      <c r="C33" s="121" t="s">
        <v>24</v>
      </c>
      <c r="D33" s="122" t="s">
        <v>15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31"/>
    </row>
    <row r="34" spans="1:10" ht="28.5" customHeight="1" x14ac:dyDescent="0.3">
      <c r="A34" s="119" t="s">
        <v>27</v>
      </c>
      <c r="B34" s="120" t="s">
        <v>49</v>
      </c>
      <c r="C34" s="121" t="s">
        <v>24</v>
      </c>
      <c r="D34" s="122" t="s">
        <v>11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23"/>
    </row>
    <row r="35" spans="1:10" ht="39.75" customHeight="1" x14ac:dyDescent="0.3">
      <c r="A35" s="124"/>
      <c r="B35" s="125"/>
      <c r="C35" s="121" t="s">
        <v>24</v>
      </c>
      <c r="D35" s="122" t="s">
        <v>13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23"/>
    </row>
    <row r="36" spans="1:10" ht="64.5" customHeight="1" x14ac:dyDescent="0.3">
      <c r="A36" s="124"/>
      <c r="B36" s="125"/>
      <c r="C36" s="121" t="s">
        <v>35</v>
      </c>
      <c r="D36" s="122" t="s">
        <v>14</v>
      </c>
      <c r="E36" s="59">
        <v>41700</v>
      </c>
      <c r="F36" s="59">
        <v>41700</v>
      </c>
      <c r="G36" s="59">
        <v>22785</v>
      </c>
      <c r="H36" s="59">
        <f>G36-F36</f>
        <v>-18915</v>
      </c>
      <c r="I36" s="58">
        <f>G36/F36*100</f>
        <v>54.640287769784166</v>
      </c>
      <c r="J36" s="123"/>
    </row>
    <row r="37" spans="1:10" ht="40.5" customHeight="1" thickBot="1" x14ac:dyDescent="0.35">
      <c r="A37" s="132"/>
      <c r="B37" s="130"/>
      <c r="C37" s="121" t="s">
        <v>24</v>
      </c>
      <c r="D37" s="122" t="s">
        <v>15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23"/>
    </row>
    <row r="38" spans="1:10" s="17" customFormat="1" ht="27" customHeight="1" thickBot="1" x14ac:dyDescent="0.35">
      <c r="A38" s="133" t="s">
        <v>19</v>
      </c>
      <c r="B38" s="134"/>
      <c r="C38" s="135"/>
      <c r="D38" s="136" t="s">
        <v>11</v>
      </c>
      <c r="E38" s="137">
        <v>0</v>
      </c>
      <c r="F38" s="137">
        <v>0</v>
      </c>
      <c r="G38" s="137">
        <v>0</v>
      </c>
      <c r="H38" s="137">
        <v>0</v>
      </c>
      <c r="I38" s="137">
        <v>0</v>
      </c>
      <c r="J38" s="136" t="s">
        <v>12</v>
      </c>
    </row>
    <row r="39" spans="1:10" s="17" customFormat="1" ht="41.25" customHeight="1" thickBot="1" x14ac:dyDescent="0.35">
      <c r="A39" s="138"/>
      <c r="B39" s="139"/>
      <c r="C39" s="140"/>
      <c r="D39" s="136" t="s">
        <v>13</v>
      </c>
      <c r="E39" s="137">
        <v>0</v>
      </c>
      <c r="F39" s="137">
        <v>0</v>
      </c>
      <c r="G39" s="137">
        <v>0</v>
      </c>
      <c r="H39" s="137">
        <v>0</v>
      </c>
      <c r="I39" s="137">
        <v>0</v>
      </c>
      <c r="J39" s="136" t="s">
        <v>12</v>
      </c>
    </row>
    <row r="40" spans="1:10" s="17" customFormat="1" ht="24" customHeight="1" thickBot="1" x14ac:dyDescent="0.35">
      <c r="A40" s="138"/>
      <c r="B40" s="139"/>
      <c r="C40" s="140"/>
      <c r="D40" s="136" t="s">
        <v>14</v>
      </c>
      <c r="E40" s="31">
        <f>E19+E26+E30+E31+E36</f>
        <v>57054</v>
      </c>
      <c r="F40" s="31">
        <f>F19+F26+F30+F31+F36</f>
        <v>57054</v>
      </c>
      <c r="G40" s="31">
        <f>G16+G19+G26+G36</f>
        <v>29703.200000000001</v>
      </c>
      <c r="H40" s="31">
        <f>H19+H26+H30+H32+H36</f>
        <v>-27250.799999999999</v>
      </c>
      <c r="I40" s="32">
        <f>G40/F40*100</f>
        <v>52.061555719143271</v>
      </c>
      <c r="J40" s="136" t="s">
        <v>12</v>
      </c>
    </row>
    <row r="41" spans="1:10" s="17" customFormat="1" ht="42" customHeight="1" thickBot="1" x14ac:dyDescent="0.35">
      <c r="A41" s="141"/>
      <c r="B41" s="142"/>
      <c r="C41" s="143"/>
      <c r="D41" s="136" t="s">
        <v>15</v>
      </c>
      <c r="E41" s="137">
        <v>0</v>
      </c>
      <c r="F41" s="137">
        <v>0</v>
      </c>
      <c r="G41" s="137">
        <v>0</v>
      </c>
      <c r="H41" s="137">
        <v>0</v>
      </c>
      <c r="I41" s="137">
        <v>0</v>
      </c>
      <c r="J41" s="136" t="s">
        <v>12</v>
      </c>
    </row>
    <row r="42" spans="1:10" s="17" customFormat="1" ht="17.25" customHeight="1" x14ac:dyDescent="0.3">
      <c r="A42" s="144" t="s">
        <v>16</v>
      </c>
      <c r="B42" s="145"/>
      <c r="C42" s="145"/>
      <c r="D42" s="145"/>
      <c r="E42" s="145"/>
      <c r="F42" s="145"/>
      <c r="G42" s="145"/>
      <c r="H42" s="145"/>
      <c r="I42" s="145"/>
      <c r="J42" s="145"/>
    </row>
    <row r="43" spans="1:10" s="17" customFormat="1" ht="27" customHeight="1" x14ac:dyDescent="0.3">
      <c r="A43" s="146" t="s">
        <v>29</v>
      </c>
      <c r="B43" s="147"/>
      <c r="C43" s="147"/>
      <c r="D43" s="148" t="s">
        <v>11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 t="s">
        <v>12</v>
      </c>
    </row>
    <row r="44" spans="1:10" s="17" customFormat="1" ht="39.75" customHeight="1" x14ac:dyDescent="0.3">
      <c r="A44" s="151"/>
      <c r="B44" s="152"/>
      <c r="C44" s="152"/>
      <c r="D44" s="153" t="s">
        <v>13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5" t="s">
        <v>12</v>
      </c>
    </row>
    <row r="45" spans="1:10" s="17" customFormat="1" ht="19.5" customHeight="1" x14ac:dyDescent="0.3">
      <c r="A45" s="151"/>
      <c r="B45" s="152"/>
      <c r="C45" s="152"/>
      <c r="D45" s="153" t="s">
        <v>14</v>
      </c>
      <c r="E45" s="47">
        <f>SUM(E19,E26,E32)</f>
        <v>13504</v>
      </c>
      <c r="F45" s="47">
        <f>SUM(F19,F26,F32)</f>
        <v>13504</v>
      </c>
      <c r="G45" s="47">
        <v>2258.6</v>
      </c>
      <c r="H45" s="47">
        <f>SUM(H19,H26,H32)</f>
        <v>-6585.8</v>
      </c>
      <c r="I45" s="47">
        <f>G45/F45*100</f>
        <v>16.725414691943126</v>
      </c>
      <c r="J45" s="155"/>
    </row>
    <row r="46" spans="1:10" s="17" customFormat="1" ht="39.75" customHeight="1" x14ac:dyDescent="0.3">
      <c r="A46" s="151"/>
      <c r="B46" s="152"/>
      <c r="C46" s="152"/>
      <c r="D46" s="153" t="s">
        <v>15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155" t="s">
        <v>12</v>
      </c>
    </row>
    <row r="47" spans="1:10" s="17" customFormat="1" ht="18.75" customHeight="1" x14ac:dyDescent="0.3">
      <c r="A47" s="151"/>
      <c r="B47" s="152"/>
      <c r="C47" s="152"/>
      <c r="D47" s="156" t="s">
        <v>17</v>
      </c>
      <c r="E47" s="48">
        <f>SUM(E45)</f>
        <v>13504</v>
      </c>
      <c r="F47" s="48">
        <f>SUM(F45)</f>
        <v>13504</v>
      </c>
      <c r="G47" s="48">
        <f>SUM(G45)</f>
        <v>2258.6</v>
      </c>
      <c r="H47" s="48">
        <f>SUM(H45)</f>
        <v>-6585.8</v>
      </c>
      <c r="I47" s="48">
        <f>G47/F47*100</f>
        <v>16.725414691943126</v>
      </c>
      <c r="J47" s="155" t="s">
        <v>12</v>
      </c>
    </row>
    <row r="48" spans="1:10" s="17" customFormat="1" ht="26.25" customHeight="1" x14ac:dyDescent="0.3">
      <c r="A48" s="157" t="s">
        <v>36</v>
      </c>
      <c r="B48" s="158"/>
      <c r="C48" s="159"/>
      <c r="D48" s="153" t="s">
        <v>11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5" t="s">
        <v>12</v>
      </c>
    </row>
    <row r="49" spans="1:10" s="17" customFormat="1" ht="39" customHeight="1" x14ac:dyDescent="0.3">
      <c r="A49" s="160"/>
      <c r="B49" s="161"/>
      <c r="C49" s="162"/>
      <c r="D49" s="153" t="s">
        <v>13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  <c r="J49" s="155" t="s">
        <v>12</v>
      </c>
    </row>
    <row r="50" spans="1:10" s="17" customFormat="1" ht="21.75" customHeight="1" x14ac:dyDescent="0.3">
      <c r="A50" s="160"/>
      <c r="B50" s="161"/>
      <c r="C50" s="162"/>
      <c r="D50" s="153" t="s">
        <v>14</v>
      </c>
      <c r="E50" s="41">
        <f>SUM(E36)</f>
        <v>41700</v>
      </c>
      <c r="F50" s="41">
        <f>SUM(F36)</f>
        <v>41700</v>
      </c>
      <c r="G50" s="41">
        <f>SUM(G36)</f>
        <v>22785</v>
      </c>
      <c r="H50" s="41">
        <f>F50-G50</f>
        <v>18915</v>
      </c>
      <c r="I50" s="41">
        <f>G50/F50*100</f>
        <v>54.640287769784166</v>
      </c>
      <c r="J50" s="155" t="s">
        <v>12</v>
      </c>
    </row>
    <row r="51" spans="1:10" s="17" customFormat="1" ht="37.5" customHeight="1" x14ac:dyDescent="0.3">
      <c r="A51" s="160"/>
      <c r="B51" s="161"/>
      <c r="C51" s="162"/>
      <c r="D51" s="153" t="s">
        <v>15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155" t="s">
        <v>12</v>
      </c>
    </row>
    <row r="52" spans="1:10" s="17" customFormat="1" ht="18" customHeight="1" x14ac:dyDescent="0.3">
      <c r="A52" s="163"/>
      <c r="B52" s="164"/>
      <c r="C52" s="165"/>
      <c r="D52" s="156" t="s">
        <v>17</v>
      </c>
      <c r="E52" s="50">
        <f>SUM(E50)</f>
        <v>41700</v>
      </c>
      <c r="F52" s="50">
        <f>SUM(F50)</f>
        <v>41700</v>
      </c>
      <c r="G52" s="50">
        <f>SUM(G50)</f>
        <v>22785</v>
      </c>
      <c r="H52" s="50">
        <f>G52-F52</f>
        <v>-18915</v>
      </c>
      <c r="I52" s="50">
        <f>G52/F52*100</f>
        <v>54.640287769784166</v>
      </c>
      <c r="J52" s="155" t="s">
        <v>12</v>
      </c>
    </row>
    <row r="53" spans="1:10" s="17" customFormat="1" ht="27" customHeight="1" x14ac:dyDescent="0.3">
      <c r="A53" s="60" t="s">
        <v>30</v>
      </c>
      <c r="B53" s="61"/>
      <c r="C53" s="62"/>
      <c r="D53" s="19" t="s">
        <v>11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20" t="s">
        <v>12</v>
      </c>
    </row>
    <row r="54" spans="1:10" s="17" customFormat="1" ht="39" customHeight="1" x14ac:dyDescent="0.3">
      <c r="A54" s="63"/>
      <c r="B54" s="64"/>
      <c r="C54" s="65"/>
      <c r="D54" s="19" t="s">
        <v>13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20" t="s">
        <v>12</v>
      </c>
    </row>
    <row r="55" spans="1:10" s="17" customFormat="1" ht="19.5" customHeight="1" x14ac:dyDescent="0.3">
      <c r="A55" s="63"/>
      <c r="B55" s="64"/>
      <c r="C55" s="65"/>
      <c r="D55" s="19" t="s">
        <v>14</v>
      </c>
      <c r="E55" s="51">
        <v>100</v>
      </c>
      <c r="F55" s="51">
        <v>100</v>
      </c>
      <c r="G55" s="52">
        <v>0</v>
      </c>
      <c r="H55" s="52">
        <f>SUM(H16)</f>
        <v>0</v>
      </c>
      <c r="I55" s="52">
        <v>0</v>
      </c>
      <c r="J55" s="20" t="s">
        <v>12</v>
      </c>
    </row>
    <row r="56" spans="1:10" s="17" customFormat="1" ht="36.75" customHeight="1" x14ac:dyDescent="0.3">
      <c r="A56" s="63"/>
      <c r="B56" s="64"/>
      <c r="C56" s="65"/>
      <c r="D56" s="19" t="s">
        <v>15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20" t="s">
        <v>12</v>
      </c>
    </row>
    <row r="57" spans="1:10" s="17" customFormat="1" ht="19.5" customHeight="1" x14ac:dyDescent="0.3">
      <c r="A57" s="66"/>
      <c r="B57" s="67"/>
      <c r="C57" s="68"/>
      <c r="D57" s="24" t="s">
        <v>17</v>
      </c>
      <c r="E57" s="49">
        <f>E55</f>
        <v>100</v>
      </c>
      <c r="F57" s="49">
        <f>F55</f>
        <v>100</v>
      </c>
      <c r="G57" s="50">
        <v>0</v>
      </c>
      <c r="H57" s="50">
        <f>G57-F57</f>
        <v>-100</v>
      </c>
      <c r="I57" s="50">
        <v>0</v>
      </c>
      <c r="J57" s="20" t="s">
        <v>12</v>
      </c>
    </row>
    <row r="58" spans="1:10" ht="32.549999999999997" customHeight="1" x14ac:dyDescent="0.3">
      <c r="A58" s="60" t="s">
        <v>54</v>
      </c>
      <c r="B58" s="61"/>
      <c r="C58" s="62"/>
      <c r="D58" s="42" t="s">
        <v>11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0" t="s">
        <v>12</v>
      </c>
    </row>
    <row r="59" spans="1:10" ht="43.05" customHeight="1" x14ac:dyDescent="0.3">
      <c r="A59" s="63"/>
      <c r="B59" s="64"/>
      <c r="C59" s="65"/>
      <c r="D59" s="42" t="s">
        <v>13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0" t="s">
        <v>12</v>
      </c>
    </row>
    <row r="60" spans="1:10" x14ac:dyDescent="0.3">
      <c r="A60" s="63"/>
      <c r="B60" s="64"/>
      <c r="C60" s="65"/>
      <c r="D60" s="42" t="s">
        <v>14</v>
      </c>
      <c r="E60" s="51">
        <v>1750</v>
      </c>
      <c r="F60" s="51">
        <v>1750</v>
      </c>
      <c r="G60" s="52">
        <v>0</v>
      </c>
      <c r="H60" s="52">
        <v>-1750</v>
      </c>
      <c r="I60" s="52">
        <f>G60/F60*100</f>
        <v>0</v>
      </c>
      <c r="J60" s="20" t="s">
        <v>12</v>
      </c>
    </row>
    <row r="61" spans="1:10" ht="39.6" x14ac:dyDescent="0.3">
      <c r="A61" s="63"/>
      <c r="B61" s="64"/>
      <c r="C61" s="65"/>
      <c r="D61" s="42" t="s">
        <v>15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20" t="s">
        <v>12</v>
      </c>
    </row>
    <row r="62" spans="1:10" x14ac:dyDescent="0.3">
      <c r="A62" s="66"/>
      <c r="B62" s="67"/>
      <c r="C62" s="68"/>
      <c r="D62" s="45" t="s">
        <v>17</v>
      </c>
      <c r="E62" s="53">
        <v>1750</v>
      </c>
      <c r="F62" s="53">
        <v>1750</v>
      </c>
      <c r="G62" s="54">
        <v>0</v>
      </c>
      <c r="H62" s="54">
        <f>SUM(H60)</f>
        <v>-1750</v>
      </c>
      <c r="I62" s="54">
        <v>0</v>
      </c>
      <c r="J62" s="46" t="s">
        <v>12</v>
      </c>
    </row>
    <row r="63" spans="1:10" x14ac:dyDescent="0.3">
      <c r="A63" s="43"/>
      <c r="B63" s="43"/>
      <c r="C63" s="43"/>
      <c r="D63" s="44"/>
      <c r="E63" s="55"/>
      <c r="F63" s="55"/>
      <c r="G63" s="56"/>
      <c r="H63" s="56"/>
      <c r="I63" s="56"/>
      <c r="J63" s="57"/>
    </row>
    <row r="64" spans="1:10" ht="15.6" x14ac:dyDescent="0.3">
      <c r="A64" s="3"/>
      <c r="J64" s="57"/>
    </row>
    <row r="65" spans="1:10" ht="15.6" x14ac:dyDescent="0.3">
      <c r="A65" s="5" t="s">
        <v>65</v>
      </c>
      <c r="J65" s="57"/>
    </row>
    <row r="66" spans="1:10" x14ac:dyDescent="0.3">
      <c r="A66" s="4" t="s">
        <v>45</v>
      </c>
      <c r="J66" s="57"/>
    </row>
    <row r="67" spans="1:10" ht="11.4" customHeight="1" x14ac:dyDescent="0.3">
      <c r="A67" s="69" t="s">
        <v>64</v>
      </c>
      <c r="B67" s="69"/>
      <c r="C67" s="69"/>
      <c r="D67" s="69"/>
      <c r="E67" s="69"/>
      <c r="F67" s="69"/>
      <c r="G67" s="69"/>
      <c r="H67" s="69"/>
      <c r="I67" s="69"/>
      <c r="J67" s="69"/>
    </row>
    <row r="68" spans="1:10" x14ac:dyDescent="0.3">
      <c r="A68" s="4"/>
    </row>
    <row r="69" spans="1:10" ht="15.6" x14ac:dyDescent="0.3">
      <c r="A69" s="114" t="s">
        <v>37</v>
      </c>
      <c r="B69" s="114"/>
    </row>
    <row r="70" spans="1:10" ht="15.6" x14ac:dyDescent="0.3">
      <c r="A70" s="5" t="s">
        <v>31</v>
      </c>
    </row>
    <row r="71" spans="1:10" ht="15.6" x14ac:dyDescent="0.3">
      <c r="A71" s="5" t="s">
        <v>57</v>
      </c>
    </row>
    <row r="72" spans="1:10" x14ac:dyDescent="0.3">
      <c r="A72" s="4" t="s">
        <v>46</v>
      </c>
    </row>
    <row r="73" spans="1:10" x14ac:dyDescent="0.3">
      <c r="A73" s="105" t="s">
        <v>63</v>
      </c>
      <c r="B73" s="105"/>
      <c r="C73" s="105"/>
      <c r="D73" s="105"/>
      <c r="E73" s="105"/>
      <c r="F73" s="105"/>
      <c r="G73" s="105"/>
    </row>
    <row r="74" spans="1:10" ht="15.6" x14ac:dyDescent="0.3">
      <c r="A74" s="5" t="s">
        <v>56</v>
      </c>
    </row>
    <row r="75" spans="1:10" x14ac:dyDescent="0.3">
      <c r="A75" s="4" t="s">
        <v>44</v>
      </c>
    </row>
    <row r="76" spans="1:10" x14ac:dyDescent="0.3">
      <c r="A76" s="105" t="s">
        <v>62</v>
      </c>
      <c r="B76" s="105"/>
      <c r="C76" s="105"/>
      <c r="D76" s="105"/>
      <c r="E76" s="105"/>
      <c r="F76" s="105"/>
      <c r="G76" s="105"/>
      <c r="H76" s="105"/>
    </row>
    <row r="77" spans="1:10" ht="6" customHeight="1" x14ac:dyDescent="0.3">
      <c r="A77" s="6"/>
    </row>
    <row r="79" spans="1:10" ht="15.6" x14ac:dyDescent="0.3">
      <c r="A79" s="5" t="s">
        <v>58</v>
      </c>
    </row>
    <row r="80" spans="1:10" x14ac:dyDescent="0.3">
      <c r="A80" s="4" t="s">
        <v>55</v>
      </c>
    </row>
    <row r="81" spans="1:8" x14ac:dyDescent="0.3">
      <c r="A81" s="105" t="s">
        <v>61</v>
      </c>
      <c r="B81" s="105"/>
      <c r="C81" s="105"/>
      <c r="D81" s="105"/>
      <c r="E81" s="105"/>
      <c r="F81" s="105"/>
      <c r="G81" s="105"/>
      <c r="H81" s="105"/>
    </row>
    <row r="83" spans="1:8" x14ac:dyDescent="0.3">
      <c r="A83" s="7" t="s">
        <v>52</v>
      </c>
    </row>
  </sheetData>
  <mergeCells count="46">
    <mergeCell ref="A73:G73"/>
    <mergeCell ref="A76:H76"/>
    <mergeCell ref="A81:H81"/>
    <mergeCell ref="C24:C27"/>
    <mergeCell ref="A24:A27"/>
    <mergeCell ref="B24:B27"/>
    <mergeCell ref="A69:B69"/>
    <mergeCell ref="B28:B33"/>
    <mergeCell ref="A28:A33"/>
    <mergeCell ref="B34:B37"/>
    <mergeCell ref="A34:A37"/>
    <mergeCell ref="A48:C52"/>
    <mergeCell ref="A53:C57"/>
    <mergeCell ref="A38:C41"/>
    <mergeCell ref="A42:J42"/>
    <mergeCell ref="A43:C4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C3:E3"/>
    <mergeCell ref="A58:C62"/>
    <mergeCell ref="A67:J67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C19:C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rowBreaks count="2" manualBreakCount="2">
    <brk id="23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2017-07-11T06:33:14Z</dcterms:modified>
</cp:coreProperties>
</file>