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8" windowWidth="14808" windowHeight="7836"/>
  </bookViews>
  <sheets>
    <sheet name="Лист1" sheetId="1" r:id="rId1"/>
  </sheets>
  <calcPr calcId="145621"/>
</workbook>
</file>

<file path=xl/calcChain.xml><?xml version="1.0" encoding="utf-8"?>
<calcChain xmlns="http://schemas.openxmlformats.org/spreadsheetml/2006/main">
  <c r="E46" i="1" l="1"/>
  <c r="E45" i="1"/>
  <c r="G39" i="1"/>
  <c r="F39" i="1"/>
  <c r="E39" i="1"/>
  <c r="E43" i="1" s="1"/>
  <c r="G37" i="1"/>
  <c r="H37" i="1" s="1"/>
  <c r="F37" i="1"/>
  <c r="I37" i="1" s="1"/>
  <c r="E37" i="1"/>
  <c r="I36" i="1"/>
  <c r="H36" i="1"/>
  <c r="G28" i="1"/>
  <c r="H28" i="1" s="1"/>
  <c r="I25" i="1"/>
  <c r="I22" i="1"/>
  <c r="G17" i="1"/>
  <c r="G16" i="1"/>
  <c r="I28" i="1" l="1"/>
  <c r="E27" i="1"/>
  <c r="G27" i="1"/>
  <c r="F25" i="1"/>
  <c r="H25" i="1" s="1"/>
  <c r="E21" i="1"/>
  <c r="F17" i="1"/>
  <c r="E28" i="1"/>
  <c r="E42" i="1" s="1"/>
  <c r="F28" i="1" l="1"/>
  <c r="F46" i="1"/>
  <c r="F45" i="1"/>
  <c r="F26" i="1"/>
  <c r="F27" i="1" s="1"/>
  <c r="H27" i="1" s="1"/>
  <c r="F16" i="1"/>
  <c r="H52" i="1" l="1"/>
  <c r="H38" i="1"/>
  <c r="H33" i="1"/>
  <c r="H26" i="1"/>
  <c r="H17" i="1"/>
  <c r="H18" i="1"/>
  <c r="H19" i="1"/>
  <c r="H16" i="1"/>
  <c r="F47" i="1" l="1"/>
  <c r="E47" i="1"/>
  <c r="I19" i="1" l="1"/>
  <c r="I16" i="1"/>
  <c r="F34" i="1"/>
  <c r="G34" i="1"/>
  <c r="I33" i="1"/>
  <c r="E34" i="1"/>
  <c r="G29" i="1"/>
  <c r="G30" i="1" s="1"/>
  <c r="I26" i="1"/>
  <c r="E22" i="1"/>
  <c r="F22" i="1"/>
  <c r="F20" i="1"/>
  <c r="E20" i="1"/>
  <c r="G53" i="1"/>
  <c r="F49" i="1"/>
  <c r="E49" i="1"/>
  <c r="F29" i="1"/>
  <c r="G21" i="1"/>
  <c r="F21" i="1"/>
  <c r="E29" i="1"/>
  <c r="E30" i="1" s="1"/>
  <c r="F53" i="1"/>
  <c r="F54" i="1" s="1"/>
  <c r="E53" i="1"/>
  <c r="E54" i="1" s="1"/>
  <c r="H53" i="1" l="1"/>
  <c r="G54" i="1"/>
  <c r="H54" i="1" s="1"/>
  <c r="E40" i="1"/>
  <c r="G45" i="1"/>
  <c r="I45" i="1" s="1"/>
  <c r="G42" i="1"/>
  <c r="H34" i="1"/>
  <c r="I34" i="1"/>
  <c r="H29" i="1"/>
  <c r="G40" i="1"/>
  <c r="H39" i="1"/>
  <c r="F42" i="1"/>
  <c r="H21" i="1"/>
  <c r="I21" i="1"/>
  <c r="I17" i="1"/>
  <c r="F43" i="1"/>
  <c r="F23" i="1"/>
  <c r="E23" i="1"/>
  <c r="I27" i="1"/>
  <c r="I29" i="1"/>
  <c r="I53" i="1"/>
  <c r="I39" i="1"/>
  <c r="E50" i="1"/>
  <c r="E51" i="1" s="1"/>
  <c r="F30" i="1"/>
  <c r="H30" i="1" s="1"/>
  <c r="F50" i="1"/>
  <c r="G20" i="1"/>
  <c r="H20" i="1" s="1"/>
  <c r="G22" i="1"/>
  <c r="F40" i="1"/>
  <c r="H22" i="1" l="1"/>
  <c r="G46" i="1"/>
  <c r="H45" i="1"/>
  <c r="H40" i="1"/>
  <c r="I40" i="1"/>
  <c r="H42" i="1"/>
  <c r="I42" i="1"/>
  <c r="F51" i="1"/>
  <c r="F41" i="1"/>
  <c r="E41" i="1"/>
  <c r="G49" i="1"/>
  <c r="H49" i="1" s="1"/>
  <c r="I54" i="1"/>
  <c r="I30" i="1"/>
  <c r="G43" i="1"/>
  <c r="G50" i="1" s="1"/>
  <c r="G23" i="1"/>
  <c r="I23" i="1" s="1"/>
  <c r="I20" i="1"/>
  <c r="G41" i="1" l="1"/>
  <c r="H41" i="1" s="1"/>
  <c r="H46" i="1"/>
  <c r="I46" i="1"/>
  <c r="G47" i="1"/>
  <c r="I43" i="1"/>
  <c r="H23" i="1"/>
  <c r="H43" i="1"/>
  <c r="I49" i="1"/>
  <c r="I41" i="1" l="1"/>
  <c r="I47" i="1"/>
  <c r="H47" i="1"/>
  <c r="G51" i="1"/>
  <c r="H50" i="1"/>
  <c r="I50" i="1"/>
  <c r="I51" i="1" l="1"/>
  <c r="H51" i="1"/>
</calcChain>
</file>

<file path=xl/sharedStrings.xml><?xml version="1.0" encoding="utf-8"?>
<sst xmlns="http://schemas.openxmlformats.org/spreadsheetml/2006/main" count="107" uniqueCount="61">
  <si>
    <t xml:space="preserve">Отчет </t>
  </si>
  <si>
    <t>об исполнении муниципальной программы</t>
  </si>
  <si>
    <t xml:space="preserve">                           (наименование программы)</t>
  </si>
  <si>
    <t xml:space="preserve">                           (ответственный исполнитель)</t>
  </si>
  <si>
    <t>№</t>
  </si>
  <si>
    <t>Источники финансирования</t>
  </si>
  <si>
    <t>Утверждено по программе (план по программе)</t>
  </si>
  <si>
    <t xml:space="preserve">Утверждено в бюджете </t>
  </si>
  <si>
    <t>Отклонение</t>
  </si>
  <si>
    <t>Абсолютное значение</t>
  </si>
  <si>
    <t>Относительное значение, %</t>
  </si>
  <si>
    <t>(гр.7/ гр.6*100%)</t>
  </si>
  <si>
    <t>Итого по задаче 1, в том числе:</t>
  </si>
  <si>
    <t>Х</t>
  </si>
  <si>
    <t>бюджет автономного округа</t>
  </si>
  <si>
    <t>местный бюджет</t>
  </si>
  <si>
    <t>в том числе:</t>
  </si>
  <si>
    <t xml:space="preserve"> </t>
  </si>
  <si>
    <t>по</t>
  </si>
  <si>
    <t>состоянию на</t>
  </si>
  <si>
    <t>Фактическое значение за отчетный период</t>
  </si>
  <si>
    <t>Департамент жилищно-коммунального и строительного комплекса</t>
  </si>
  <si>
    <t>ДЖКиСК</t>
  </si>
  <si>
    <t>Итого по задаче 2, в том числе:</t>
  </si>
  <si>
    <t>Итого по задаче 3, в том числе:</t>
  </si>
  <si>
    <t>Ответственный исполнитель ДЖКиСК</t>
  </si>
  <si>
    <t>Развитие сети автомобильных дорог и транспорта в городе Югорске на 2014-2020 годы</t>
  </si>
  <si>
    <t>Цель : Создание условий для устойчивого развития сети автомобильных дорог местного значения и транспорта, обеспечивающее повышение доступности и безопасности транспортных услуг</t>
  </si>
  <si>
    <r>
      <t>Задача 1 . Строительство, реконструкция и капитальный ремонт автомобильных дорог общего пользования местного значения.</t>
    </r>
    <r>
      <rPr>
        <sz val="10"/>
        <color theme="1"/>
        <rFont val="Times New Roman"/>
        <family val="1"/>
        <charset val="204"/>
      </rPr>
      <t xml:space="preserve"> </t>
    </r>
  </si>
  <si>
    <t>1</t>
  </si>
  <si>
    <t>ДМСиГ</t>
  </si>
  <si>
    <t>Задача 2. Обеспечение функционирования сети автомобильных дорог общего пользования местного значения.</t>
  </si>
  <si>
    <t>2</t>
  </si>
  <si>
    <t>Текущее содержание и ремонт городских дорог</t>
  </si>
  <si>
    <t>Задача 3. Обеспечение доступности и повышение качества транспортных услуг автомобильным транспортом.</t>
  </si>
  <si>
    <t>3</t>
  </si>
  <si>
    <t>Соисполнитель 1 ДМСиГ</t>
  </si>
  <si>
    <t xml:space="preserve">                                                                                                                                                                                 составление формы)                                      </t>
  </si>
  <si>
    <t xml:space="preserve">                                                                                                                                                                                                                                                                            составление формы)                                        </t>
  </si>
  <si>
    <t>Выполнение работ по строительству(реконструкции), капитальному ремонту автомобильных дорог общего пользования местного значения</t>
  </si>
  <si>
    <t>ИТОГО</t>
  </si>
  <si>
    <t>Инвестиции в объекты муниципальной собственности</t>
  </si>
  <si>
    <t xml:space="preserve">ВСЕГО ПО МУНИЦИПАЛЬНОЙ ПРОГРАММЕ,
</t>
  </si>
  <si>
    <t>Всего</t>
  </si>
  <si>
    <t xml:space="preserve">Предоставление субсидии организациям автомобильного транспорта на возмещение убытков от пассажирских перевозок  на территории города 
Югорска по регулируемым тарифам </t>
  </si>
  <si>
    <t>Наименование                                            основного мероприятия</t>
  </si>
  <si>
    <t>Ответственный исполнитель/ соисполнитель (наименование органа или структурного подразделения, учреждения)</t>
  </si>
  <si>
    <t>(гр.7- гр.6)</t>
  </si>
  <si>
    <t>Результаты реализации муниципальной программы</t>
  </si>
  <si>
    <r>
      <rPr>
        <u/>
        <sz val="12"/>
        <color theme="1"/>
        <rFont val="Times New Roman"/>
        <family val="1"/>
        <charset val="204"/>
      </rPr>
      <t>Департамент жилищно-коммунального и строительного комплекса</t>
    </r>
    <r>
      <rPr>
        <sz val="12"/>
        <color theme="1"/>
        <rFont val="Times New Roman"/>
        <family val="1"/>
        <charset val="204"/>
      </rPr>
      <t xml:space="preserve">  </t>
    </r>
    <r>
      <rPr>
        <u/>
        <sz val="12"/>
        <color theme="1"/>
        <rFont val="Times New Roman"/>
        <family val="1"/>
        <charset val="204"/>
      </rPr>
      <t xml:space="preserve"> Бандурин В.К.</t>
    </r>
    <r>
      <rPr>
        <sz val="12"/>
        <color theme="1"/>
        <rFont val="Times New Roman"/>
        <family val="1"/>
        <charset val="204"/>
      </rPr>
      <t xml:space="preserve">/_____________         </t>
    </r>
    <r>
      <rPr>
        <u/>
        <sz val="12"/>
        <color theme="1"/>
        <rFont val="Times New Roman"/>
        <family val="1"/>
        <charset val="204"/>
      </rPr>
      <t>Максимчук Наталия Сергеевна</t>
    </r>
    <r>
      <rPr>
        <sz val="12"/>
        <color theme="1"/>
        <rFont val="Times New Roman"/>
        <family val="1"/>
        <charset val="204"/>
      </rPr>
      <t>/______________/</t>
    </r>
    <r>
      <rPr>
        <u/>
        <sz val="12"/>
        <color theme="1"/>
        <rFont val="Times New Roman"/>
        <family val="1"/>
        <charset val="204"/>
      </rPr>
      <t xml:space="preserve"> 7-43-03</t>
    </r>
  </si>
  <si>
    <t xml:space="preserve">  (ответственный исполнитель)                                                                                   (ФИО руководителя)                              (подпись)                              (ФИО исполнителя, ответственного за                    (подпись)        (телефон)</t>
  </si>
  <si>
    <t xml:space="preserve">                         (соисполнитель 1)                                                                                                     (ФИО руководителя)                (подпись)                               (ФИО исполнителя, ответственного за                                   (телефон)    </t>
  </si>
  <si>
    <t>01 января</t>
  </si>
  <si>
    <t>2017 г.</t>
  </si>
  <si>
    <t>Введены в эксплуатацию 1 очередь строительства транспортной развязки, дорога ул.Защитников Отечества-Солнечная-Покровская, дорога по ул.Менделеева. Выполнены проектные работы по реконструкции дорог ул.Звездная, ул.Уральская. Начаты проектные работы по реконструкции дорог ул.Садовая, ул.Магистральная, ул.40 лет Победы. Ведутся работы по строительству 2 очереди транспортной развязки</t>
  </si>
  <si>
    <t>4</t>
  </si>
  <si>
    <t>Выполнение мероприятий по разработке программ, нормативных документов в сфере дорожной деятельности</t>
  </si>
  <si>
    <r>
      <t>Дата составления отчета</t>
    </r>
    <r>
      <rPr>
        <u/>
        <sz val="11"/>
        <color rgb="FF26282F"/>
        <rFont val="Times New Roman"/>
        <family val="1"/>
        <charset val="204"/>
      </rPr>
      <t xml:space="preserve"> 12 января 2017 год</t>
    </r>
  </si>
  <si>
    <r>
      <rPr>
        <u/>
        <sz val="12"/>
        <color theme="1"/>
        <rFont val="Times New Roman"/>
        <family val="1"/>
        <charset val="204"/>
      </rPr>
      <t>Департамент муниципальной собственности и градостроительства</t>
    </r>
    <r>
      <rPr>
        <sz val="12"/>
        <color theme="1"/>
        <rFont val="Times New Roman"/>
        <family val="1"/>
        <charset val="204"/>
      </rPr>
      <t xml:space="preserve">   </t>
    </r>
    <r>
      <rPr>
        <u/>
        <sz val="12"/>
        <color theme="1"/>
        <rFont val="Times New Roman"/>
        <family val="1"/>
        <charset val="204"/>
      </rPr>
      <t>Голин С.Д.</t>
    </r>
    <r>
      <rPr>
        <sz val="12"/>
        <color theme="1"/>
        <rFont val="Times New Roman"/>
        <family val="1"/>
        <charset val="204"/>
      </rPr>
      <t xml:space="preserve">/_____________          </t>
    </r>
    <r>
      <rPr>
        <u/>
        <sz val="12"/>
        <color theme="1"/>
        <rFont val="Times New Roman"/>
        <family val="1"/>
        <charset val="204"/>
      </rPr>
      <t>Краева Светлана Викторовна</t>
    </r>
    <r>
      <rPr>
        <sz val="12"/>
        <color theme="1"/>
        <rFont val="Times New Roman"/>
        <family val="1"/>
        <charset val="204"/>
      </rPr>
      <t xml:space="preserve">/________________/ </t>
    </r>
    <r>
      <rPr>
        <u/>
        <sz val="12"/>
        <color theme="1"/>
        <rFont val="Times New Roman"/>
        <family val="1"/>
        <charset val="204"/>
      </rPr>
      <t>5-00-14</t>
    </r>
  </si>
  <si>
    <t>Выполнены работы по  ремонту  проезжей части дороги по ул. Газовиков-ул. Толстого (от ул. Толстого дом№8 до ул. Свердлова), по ул. Славянская (от газовой  заправки до ул. Калинина), по ул. Таежная (от  ул. Гастелло до ул. Мира), по ул. Студенческая ( от ул.Садовая до ул.Менделеева),  по уширению проезжей части автомобильной дороги  по ул. Кирова (от ул. Лесозаготовителей до ул. Геологов), по ремонту покрытия проезжей части по ул. Студенческая. Выполнены работы по ежегодному содержанию дорг</t>
  </si>
  <si>
    <t>Выполнено 23 664 рейса по пассажирским перевозкам</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</si>
</sst>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20"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sz val="10"/>
      <color theme="1"/>
      <name val="Times New Roman"/>
      <family val="1"/>
      <charset val="204"/>
    </font>
    <font>
      <b/>
      <sz val="10"/>
      <color theme="1"/>
      <name val="Times New Roman"/>
      <family val="1"/>
      <charset val="204"/>
    </font>
    <font>
      <sz val="9"/>
      <color theme="1"/>
      <name val="Times New Roman"/>
      <family val="1"/>
      <charset val="204"/>
    </font>
    <font>
      <sz val="11"/>
      <color rgb="FF26282F"/>
      <name val="Times New Roman"/>
      <family val="1"/>
      <charset val="204"/>
    </font>
    <font>
      <sz val="11"/>
      <color theme="1"/>
      <name val="Times New Roman"/>
      <family val="1"/>
      <charset val="204"/>
    </font>
    <font>
      <u/>
      <sz val="12"/>
      <color theme="1"/>
      <name val="Times New Roman"/>
      <family val="1"/>
      <charset val="204"/>
    </font>
    <font>
      <u/>
      <sz val="11"/>
      <color rgb="FF26282F"/>
      <name val="Times New Roman"/>
      <family val="1"/>
      <charset val="204"/>
    </font>
    <font>
      <b/>
      <sz val="9"/>
      <color theme="1"/>
      <name val="Times New Roman"/>
      <family val="1"/>
      <charset val="204"/>
    </font>
    <font>
      <b/>
      <sz val="11"/>
      <color theme="1"/>
      <name val="Calibri"/>
      <family val="2"/>
      <scheme val="minor"/>
    </font>
    <font>
      <sz val="9"/>
      <color rgb="FFFF0000"/>
      <name val="Times New Roman"/>
      <family val="1"/>
      <charset val="204"/>
    </font>
    <font>
      <sz val="10"/>
      <name val="Times New Roman"/>
      <family val="1"/>
      <charset val="204"/>
    </font>
    <font>
      <sz val="9"/>
      <name val="Times New Roman"/>
      <family val="1"/>
      <charset val="204"/>
    </font>
    <font>
      <sz val="11"/>
      <color theme="1"/>
      <name val="Calibri"/>
      <family val="2"/>
      <scheme val="minor"/>
    </font>
    <font>
      <b/>
      <sz val="10"/>
      <name val="Times New Roman"/>
      <family val="1"/>
      <charset val="204"/>
    </font>
    <font>
      <b/>
      <sz val="9"/>
      <color rgb="FFFF0000"/>
      <name val="Times New Roman"/>
      <family val="1"/>
      <charset val="204"/>
    </font>
    <font>
      <b/>
      <sz val="14"/>
      <color theme="1"/>
      <name val="Times New Roman"/>
      <family val="1"/>
      <charset val="204"/>
    </font>
  </fonts>
  <fills count="2">
    <fill>
      <patternFill patternType="none"/>
    </fill>
    <fill>
      <patternFill patternType="gray125"/>
    </fill>
  </fills>
  <borders count="8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medium">
        <color rgb="FF000000"/>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rgb="FF000000"/>
      </right>
      <top style="medium">
        <color indexed="64"/>
      </top>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style="thin">
        <color rgb="FF000000"/>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top/>
      <bottom style="thin">
        <color indexed="64"/>
      </bottom>
      <diagonal/>
    </border>
    <border>
      <left/>
      <right style="thin">
        <color rgb="FF000000"/>
      </right>
      <top/>
      <bottom style="thin">
        <color rgb="FF00000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rgb="FF000000"/>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top/>
      <bottom style="thin">
        <color rgb="FF000000"/>
      </bottom>
      <diagonal/>
    </border>
    <border>
      <left/>
      <right/>
      <top/>
      <bottom style="thin">
        <color rgb="FF000000"/>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164" fontId="16" fillId="0" borderId="0" applyFont="0" applyFill="0" applyBorder="0" applyAlignment="0" applyProtection="0"/>
  </cellStyleXfs>
  <cellXfs count="182">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2" fillId="0" borderId="0" xfId="0" applyFont="1" applyAlignment="1">
      <alignment vertical="center"/>
    </xf>
    <xf numFmtId="0" fontId="7" fillId="0" borderId="0" xfId="0" applyFont="1"/>
    <xf numFmtId="0" fontId="4"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0" fillId="0" borderId="0" xfId="0" applyFill="1"/>
    <xf numFmtId="165" fontId="4" fillId="0" borderId="1" xfId="0" applyNumberFormat="1" applyFont="1" applyFill="1" applyBorder="1" applyAlignment="1">
      <alignment horizontal="center" vertical="center" wrapText="1"/>
    </xf>
    <xf numFmtId="0" fontId="1" fillId="0" borderId="0" xfId="0" applyFont="1" applyAlignment="1">
      <alignment horizontal="center" vertical="center"/>
    </xf>
    <xf numFmtId="165" fontId="5" fillId="0" borderId="14" xfId="0" applyNumberFormat="1" applyFont="1" applyFill="1" applyBorder="1" applyAlignment="1">
      <alignment horizontal="center" vertical="center" wrapText="1"/>
    </xf>
    <xf numFmtId="0" fontId="8" fillId="0" borderId="0" xfId="0" applyFont="1"/>
    <xf numFmtId="0" fontId="8" fillId="0" borderId="0" xfId="0" applyFont="1" applyFill="1"/>
    <xf numFmtId="0" fontId="3" fillId="0" borderId="0" xfId="0" applyFont="1" applyAlignment="1">
      <alignment horizontal="center" vertical="center" shrinkToFit="1"/>
    </xf>
    <xf numFmtId="0" fontId="4" fillId="0" borderId="1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5" xfId="0" applyFont="1" applyBorder="1" applyAlignment="1">
      <alignment vertical="center" wrapText="1"/>
    </xf>
    <xf numFmtId="0" fontId="6" fillId="0" borderId="25"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25" xfId="0" applyFont="1" applyFill="1" applyBorder="1" applyAlignment="1">
      <alignment horizontal="center" vertical="center" wrapText="1"/>
    </xf>
    <xf numFmtId="0" fontId="6" fillId="0" borderId="34" xfId="0" applyFont="1" applyBorder="1" applyAlignment="1">
      <alignment horizontal="justify" vertical="center" wrapText="1"/>
    </xf>
    <xf numFmtId="165" fontId="5" fillId="0" borderId="44"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165" fontId="4" fillId="0" borderId="16"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2" fillId="0" borderId="0" xfId="0" applyFont="1" applyFill="1"/>
    <xf numFmtId="0" fontId="5" fillId="0" borderId="42" xfId="0" applyFont="1" applyFill="1" applyBorder="1" applyAlignment="1">
      <alignment horizontal="center" vertical="center" wrapText="1"/>
    </xf>
    <xf numFmtId="165" fontId="5" fillId="0" borderId="42" xfId="0" applyNumberFormat="1" applyFont="1" applyFill="1" applyBorder="1" applyAlignment="1">
      <alignment horizontal="center" vertical="center" wrapText="1"/>
    </xf>
    <xf numFmtId="0" fontId="11" fillId="0" borderId="43" xfId="0" applyFont="1" applyFill="1" applyBorder="1" applyAlignment="1">
      <alignment horizontal="center" vertical="center" wrapText="1"/>
    </xf>
    <xf numFmtId="0" fontId="4" fillId="0" borderId="50" xfId="0" applyFont="1" applyFill="1" applyBorder="1" applyAlignment="1">
      <alignment horizontal="center" vertical="center" wrapText="1"/>
    </xf>
    <xf numFmtId="165" fontId="14" fillId="0" borderId="50" xfId="0" applyNumberFormat="1" applyFont="1" applyBorder="1" applyAlignment="1">
      <alignment horizontal="center" vertical="center" wrapText="1"/>
    </xf>
    <xf numFmtId="165" fontId="1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53"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2" xfId="0" applyFont="1" applyFill="1" applyBorder="1" applyAlignment="1">
      <alignment horizontal="center" vertical="center" wrapText="1"/>
    </xf>
    <xf numFmtId="165" fontId="5" fillId="0" borderId="57" xfId="0" applyNumberFormat="1" applyFont="1" applyBorder="1" applyAlignment="1">
      <alignment horizontal="center" vertical="center" wrapText="1"/>
    </xf>
    <xf numFmtId="165" fontId="5" fillId="0" borderId="52" xfId="0" applyNumberFormat="1" applyFont="1" applyBorder="1" applyAlignment="1">
      <alignment horizontal="center" vertical="center" wrapText="1"/>
    </xf>
    <xf numFmtId="165" fontId="4" fillId="0" borderId="1" xfId="1" applyNumberFormat="1" applyFont="1" applyBorder="1" applyAlignment="1">
      <alignment horizontal="center" vertical="center" wrapText="1"/>
    </xf>
    <xf numFmtId="165" fontId="4" fillId="0" borderId="58"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6" fillId="0" borderId="30" xfId="0" applyFont="1" applyBorder="1" applyAlignment="1">
      <alignment horizontal="justify" vertical="center" wrapText="1"/>
    </xf>
    <xf numFmtId="0" fontId="4"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6" fillId="0" borderId="34" xfId="0" applyFont="1" applyBorder="1" applyAlignment="1">
      <alignment horizontal="center" vertical="center" wrapText="1"/>
    </xf>
    <xf numFmtId="0" fontId="5" fillId="0" borderId="73" xfId="0" applyFont="1" applyBorder="1" applyAlignment="1">
      <alignment horizontal="center" vertical="center" wrapText="1"/>
    </xf>
    <xf numFmtId="165" fontId="17" fillId="0" borderId="67" xfId="0" applyNumberFormat="1" applyFont="1" applyBorder="1" applyAlignment="1">
      <alignment horizontal="center" vertical="center" wrapText="1"/>
    </xf>
    <xf numFmtId="0" fontId="18" fillId="0" borderId="72" xfId="0" applyFont="1" applyBorder="1" applyAlignment="1">
      <alignment vertical="center" wrapText="1"/>
    </xf>
    <xf numFmtId="0" fontId="12" fillId="0" borderId="0" xfId="0" applyFont="1"/>
    <xf numFmtId="0" fontId="5" fillId="0" borderId="4" xfId="0" applyFont="1" applyFill="1" applyBorder="1" applyAlignment="1">
      <alignment horizontal="center" vertical="center" wrapText="1"/>
    </xf>
    <xf numFmtId="165" fontId="5" fillId="0" borderId="4" xfId="0" applyNumberFormat="1" applyFont="1" applyBorder="1" applyAlignment="1">
      <alignment horizontal="center" vertical="center" wrapText="1"/>
    </xf>
    <xf numFmtId="165" fontId="5" fillId="0" borderId="16" xfId="0" applyNumberFormat="1" applyFont="1" applyBorder="1" applyAlignment="1">
      <alignment horizontal="center" vertical="center" wrapText="1"/>
    </xf>
    <xf numFmtId="0" fontId="5" fillId="0" borderId="46" xfId="0" applyFont="1" applyFill="1" applyBorder="1" applyAlignment="1">
      <alignment horizontal="center" vertical="center" wrapText="1"/>
    </xf>
    <xf numFmtId="165" fontId="5" fillId="0" borderId="46"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15" fillId="0" borderId="76" xfId="0" applyFont="1" applyBorder="1" applyAlignment="1">
      <alignment horizontal="center" vertical="center" wrapText="1"/>
    </xf>
    <xf numFmtId="165" fontId="5" fillId="0" borderId="79" xfId="0" applyNumberFormat="1" applyFont="1" applyBorder="1" applyAlignment="1">
      <alignment horizontal="center" vertical="center" wrapText="1"/>
    </xf>
    <xf numFmtId="165" fontId="5" fillId="0" borderId="80" xfId="0" applyNumberFormat="1" applyFont="1" applyFill="1" applyBorder="1" applyAlignment="1">
      <alignment horizontal="center" vertical="center" wrapText="1"/>
    </xf>
    <xf numFmtId="0" fontId="5" fillId="0" borderId="81"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84" xfId="0" applyNumberFormat="1" applyFont="1" applyFill="1" applyBorder="1" applyAlignment="1">
      <alignment horizontal="center" vertical="center" wrapText="1"/>
    </xf>
    <xf numFmtId="165" fontId="5" fillId="0" borderId="86" xfId="0" applyNumberFormat="1" applyFont="1" applyBorder="1" applyAlignment="1">
      <alignment horizontal="center" vertical="center" wrapText="1"/>
    </xf>
    <xf numFmtId="165" fontId="5" fillId="0" borderId="87" xfId="0" applyNumberFormat="1" applyFont="1" applyBorder="1" applyAlignment="1">
      <alignment horizontal="center" vertical="center" wrapText="1"/>
    </xf>
    <xf numFmtId="165" fontId="5" fillId="0" borderId="88" xfId="0" applyNumberFormat="1" applyFont="1" applyBorder="1" applyAlignment="1">
      <alignment horizontal="center" vertical="center" wrapText="1"/>
    </xf>
    <xf numFmtId="165" fontId="5" fillId="0" borderId="1" xfId="1" applyNumberFormat="1" applyFont="1" applyBorder="1" applyAlignment="1">
      <alignment horizontal="center" vertical="center" wrapText="1"/>
    </xf>
    <xf numFmtId="165" fontId="4" fillId="0" borderId="42" xfId="1" applyNumberFormat="1" applyFont="1" applyBorder="1" applyAlignment="1">
      <alignment horizontal="center" vertical="center" wrapText="1"/>
    </xf>
    <xf numFmtId="0" fontId="5" fillId="0" borderId="85" xfId="0" applyFont="1" applyBorder="1" applyAlignment="1">
      <alignment horizontal="center" vertical="center" wrapText="1"/>
    </xf>
    <xf numFmtId="0" fontId="5" fillId="0" borderId="85" xfId="0" applyFont="1" applyFill="1" applyBorder="1" applyAlignment="1">
      <alignment horizontal="center" vertical="center" wrapText="1"/>
    </xf>
    <xf numFmtId="0" fontId="3" fillId="0" borderId="0" xfId="0" applyFont="1" applyAlignment="1">
      <alignment horizontal="right" vertical="top"/>
    </xf>
    <xf numFmtId="0" fontId="0" fillId="0" borderId="0" xfId="0" applyAlignment="1">
      <alignment horizontal="right" vertical="top"/>
    </xf>
    <xf numFmtId="0" fontId="2" fillId="0" borderId="0" xfId="0" applyFont="1" applyAlignment="1"/>
    <xf numFmtId="0" fontId="8" fillId="0" borderId="0" xfId="0" applyFont="1" applyAlignment="1"/>
    <xf numFmtId="0" fontId="8" fillId="0" borderId="0" xfId="0" applyFont="1" applyFill="1" applyAlignment="1"/>
    <xf numFmtId="0" fontId="0" fillId="0" borderId="0" xfId="0" applyAlignment="1"/>
    <xf numFmtId="0" fontId="13" fillId="0" borderId="51" xfId="0" applyFont="1" applyFill="1" applyBorder="1" applyAlignment="1">
      <alignment vertical="center" wrapText="1"/>
    </xf>
    <xf numFmtId="0" fontId="19" fillId="0" borderId="0" xfId="0" applyFont="1" applyAlignment="1">
      <alignment vertical="center"/>
    </xf>
    <xf numFmtId="0" fontId="19" fillId="0" borderId="0" xfId="0" applyFont="1" applyFill="1" applyAlignment="1">
      <alignment horizontal="right"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left" vertical="center"/>
    </xf>
    <xf numFmtId="0" fontId="4" fillId="0" borderId="4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vertical="top"/>
    </xf>
    <xf numFmtId="0" fontId="0" fillId="0" borderId="0" xfId="0" applyAlignment="1">
      <alignment horizontal="center" vertical="top"/>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30" xfId="0" applyFont="1" applyBorder="1" applyAlignment="1">
      <alignment horizontal="center" vertical="center" wrapText="1"/>
    </xf>
    <xf numFmtId="0" fontId="3" fillId="0" borderId="0" xfId="0" applyFont="1" applyAlignment="1">
      <alignment horizontal="right" vertical="top"/>
    </xf>
    <xf numFmtId="0" fontId="0" fillId="0" borderId="0" xfId="0" applyAlignment="1">
      <alignment horizontal="right" vertical="top"/>
    </xf>
    <xf numFmtId="0" fontId="4" fillId="0" borderId="36" xfId="0" applyFont="1" applyFill="1" applyBorder="1" applyAlignment="1">
      <alignment vertical="center" wrapText="1"/>
    </xf>
    <xf numFmtId="0" fontId="4" fillId="0" borderId="5" xfId="0" applyFont="1" applyFill="1" applyBorder="1" applyAlignment="1">
      <alignment vertical="center" wrapText="1"/>
    </xf>
    <xf numFmtId="0" fontId="4" fillId="0" borderId="37" xfId="0" applyFont="1" applyFill="1" applyBorder="1" applyAlignment="1">
      <alignment vertical="center" wrapText="1"/>
    </xf>
    <xf numFmtId="0" fontId="5" fillId="0" borderId="3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48"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2" xfId="0" applyFont="1" applyFill="1" applyBorder="1" applyAlignment="1">
      <alignment horizontal="center" vertical="center" wrapText="1"/>
    </xf>
    <xf numFmtId="0" fontId="4" fillId="0" borderId="83" xfId="0" applyFont="1" applyFill="1" applyBorder="1" applyAlignment="1">
      <alignment horizontal="center" vertical="center" wrapText="1"/>
    </xf>
    <xf numFmtId="0" fontId="4" fillId="0" borderId="69" xfId="0" applyFont="1" applyFill="1" applyBorder="1" applyAlignment="1">
      <alignment horizontal="center" vertical="center" wrapText="1"/>
    </xf>
    <xf numFmtId="49" fontId="4" fillId="0" borderId="45"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60" xfId="0" applyFont="1" applyFill="1" applyBorder="1" applyAlignment="1">
      <alignment horizontal="center" vertical="center" wrapText="1"/>
    </xf>
    <xf numFmtId="0" fontId="8" fillId="0" borderId="64" xfId="0" applyFont="1" applyBorder="1" applyAlignment="1">
      <alignment horizontal="center" vertical="center" wrapText="1"/>
    </xf>
    <xf numFmtId="0" fontId="5" fillId="0" borderId="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27" xfId="0" applyFont="1" applyBorder="1" applyAlignment="1">
      <alignment horizontal="center" vertical="center" wrapText="1"/>
    </xf>
    <xf numFmtId="0" fontId="15" fillId="0" borderId="3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2" xfId="0" applyFont="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shrinkToFi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8" fillId="0" borderId="65" xfId="0" applyFont="1" applyBorder="1" applyAlignment="1">
      <alignment horizontal="center" vertical="center" wrapText="1"/>
    </xf>
    <xf numFmtId="49" fontId="4" fillId="0" borderId="46"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6" fillId="0" borderId="73"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zoomScale="80" zoomScaleNormal="80" workbookViewId="0">
      <selection activeCell="J28" sqref="J28"/>
    </sheetView>
  </sheetViews>
  <sheetFormatPr defaultRowHeight="14.4" x14ac:dyDescent="0.3"/>
  <cols>
    <col min="1" max="1" width="5.6640625" customWidth="1"/>
    <col min="2" max="2" width="32.88671875" customWidth="1"/>
    <col min="3" max="3" width="18.33203125" customWidth="1"/>
    <col min="4" max="4" width="14.33203125" style="7" customWidth="1"/>
    <col min="5" max="5" width="17.33203125" customWidth="1"/>
    <col min="6" max="6" width="13.44140625" customWidth="1"/>
    <col min="7" max="7" width="15.44140625" customWidth="1"/>
    <col min="8" max="8" width="14" customWidth="1"/>
    <col min="9" max="9" width="15.33203125" customWidth="1"/>
    <col min="10" max="10" width="20.88671875" customWidth="1"/>
  </cols>
  <sheetData>
    <row r="1" spans="1:10" ht="17.399999999999999" x14ac:dyDescent="0.3">
      <c r="A1" s="164" t="s">
        <v>0</v>
      </c>
      <c r="B1" s="164"/>
      <c r="C1" s="164"/>
      <c r="D1" s="164"/>
      <c r="E1" s="164"/>
      <c r="F1" s="164"/>
      <c r="G1" s="164"/>
      <c r="H1" s="164"/>
      <c r="I1" s="164"/>
      <c r="J1" s="164"/>
    </row>
    <row r="2" spans="1:10" ht="17.399999999999999" x14ac:dyDescent="0.3">
      <c r="A2" s="164" t="s">
        <v>1</v>
      </c>
      <c r="B2" s="164"/>
      <c r="C2" s="164"/>
      <c r="D2" s="164"/>
      <c r="E2" s="164"/>
      <c r="F2" s="164"/>
      <c r="G2" s="164"/>
      <c r="H2" s="164"/>
      <c r="I2" s="164"/>
      <c r="J2" s="164"/>
    </row>
    <row r="3" spans="1:10" ht="17.399999999999999" x14ac:dyDescent="0.3">
      <c r="A3" s="87"/>
      <c r="B3" s="87"/>
      <c r="C3" s="87"/>
      <c r="D3" s="88" t="s">
        <v>18</v>
      </c>
      <c r="E3" s="89" t="s">
        <v>19</v>
      </c>
      <c r="F3" s="90" t="s">
        <v>52</v>
      </c>
      <c r="G3" s="91" t="s">
        <v>53</v>
      </c>
      <c r="H3" s="87"/>
      <c r="I3" s="87"/>
      <c r="J3" s="87"/>
    </row>
    <row r="4" spans="1:10" ht="15.6" x14ac:dyDescent="0.3">
      <c r="A4" s="9"/>
      <c r="B4" s="11"/>
      <c r="C4" s="11"/>
      <c r="D4" s="12"/>
      <c r="E4" s="11"/>
      <c r="F4" s="11"/>
      <c r="G4" s="11"/>
      <c r="H4" s="11"/>
      <c r="I4" s="11"/>
      <c r="J4" s="11"/>
    </row>
    <row r="5" spans="1:10" ht="27.75" customHeight="1" x14ac:dyDescent="0.3">
      <c r="A5" s="166" t="s">
        <v>26</v>
      </c>
      <c r="B5" s="166"/>
      <c r="C5" s="166"/>
      <c r="D5" s="166"/>
      <c r="E5" s="11"/>
      <c r="F5" s="11"/>
      <c r="G5" s="11"/>
      <c r="H5" s="11"/>
      <c r="I5" s="11"/>
      <c r="J5" s="11"/>
    </row>
    <row r="6" spans="1:10" ht="21.75" customHeight="1" x14ac:dyDescent="0.3">
      <c r="A6" s="165" t="s">
        <v>2</v>
      </c>
      <c r="B6" s="165"/>
      <c r="C6" s="165"/>
      <c r="D6" s="165"/>
      <c r="E6" s="11"/>
      <c r="F6" s="11"/>
      <c r="G6" s="11"/>
      <c r="H6" s="11"/>
      <c r="I6" s="11"/>
      <c r="J6" s="11"/>
    </row>
    <row r="7" spans="1:10" ht="15" customHeight="1" x14ac:dyDescent="0.3">
      <c r="A7" s="167" t="s">
        <v>21</v>
      </c>
      <c r="B7" s="167"/>
      <c r="C7" s="167"/>
      <c r="D7" s="167"/>
      <c r="E7" s="11"/>
      <c r="F7" s="11"/>
      <c r="G7" s="11"/>
      <c r="H7" s="11"/>
      <c r="I7" s="11"/>
      <c r="J7" s="11"/>
    </row>
    <row r="8" spans="1:10" ht="15.75" customHeight="1" x14ac:dyDescent="0.3">
      <c r="A8" s="165" t="s">
        <v>3</v>
      </c>
      <c r="B8" s="165"/>
      <c r="C8" s="165"/>
      <c r="D8" s="165"/>
      <c r="E8" s="11"/>
      <c r="F8" s="11"/>
      <c r="G8" s="11"/>
      <c r="H8" s="11"/>
      <c r="I8" s="11"/>
      <c r="J8" s="11"/>
    </row>
    <row r="9" spans="1:10" ht="15" thickBot="1" x14ac:dyDescent="0.35">
      <c r="A9" s="13"/>
      <c r="B9" s="13"/>
      <c r="C9" s="13"/>
      <c r="D9" s="13"/>
      <c r="E9" s="11"/>
      <c r="F9" s="11"/>
      <c r="G9" s="11"/>
      <c r="H9" s="11"/>
      <c r="I9" s="11"/>
      <c r="J9" s="11"/>
    </row>
    <row r="10" spans="1:10" ht="27.75" customHeight="1" x14ac:dyDescent="0.3">
      <c r="A10" s="151" t="s">
        <v>4</v>
      </c>
      <c r="B10" s="148" t="s">
        <v>45</v>
      </c>
      <c r="C10" s="148" t="s">
        <v>46</v>
      </c>
      <c r="D10" s="153" t="s">
        <v>5</v>
      </c>
      <c r="E10" s="148" t="s">
        <v>6</v>
      </c>
      <c r="F10" s="158" t="s">
        <v>7</v>
      </c>
      <c r="G10" s="138" t="s">
        <v>20</v>
      </c>
      <c r="H10" s="147" t="s">
        <v>8</v>
      </c>
      <c r="I10" s="148"/>
      <c r="J10" s="149" t="s">
        <v>48</v>
      </c>
    </row>
    <row r="11" spans="1:10" ht="39" customHeight="1" x14ac:dyDescent="0.3">
      <c r="A11" s="152"/>
      <c r="B11" s="157"/>
      <c r="C11" s="157"/>
      <c r="D11" s="154"/>
      <c r="E11" s="157"/>
      <c r="F11" s="159"/>
      <c r="G11" s="139"/>
      <c r="H11" s="15" t="s">
        <v>9</v>
      </c>
      <c r="I11" s="40" t="s">
        <v>10</v>
      </c>
      <c r="J11" s="150"/>
    </row>
    <row r="12" spans="1:10" ht="38.25" customHeight="1" x14ac:dyDescent="0.3">
      <c r="A12" s="152"/>
      <c r="B12" s="157"/>
      <c r="C12" s="157"/>
      <c r="D12" s="154"/>
      <c r="E12" s="157"/>
      <c r="F12" s="159"/>
      <c r="G12" s="140"/>
      <c r="H12" s="15" t="s">
        <v>47</v>
      </c>
      <c r="I12" s="40" t="s">
        <v>11</v>
      </c>
      <c r="J12" s="150"/>
    </row>
    <row r="13" spans="1:10" x14ac:dyDescent="0.3">
      <c r="A13" s="39">
        <v>1</v>
      </c>
      <c r="B13" s="40">
        <v>2</v>
      </c>
      <c r="C13" s="40">
        <v>3</v>
      </c>
      <c r="D13" s="37">
        <v>4</v>
      </c>
      <c r="E13" s="40">
        <v>5</v>
      </c>
      <c r="F13" s="40">
        <v>6</v>
      </c>
      <c r="G13" s="6">
        <v>7</v>
      </c>
      <c r="H13" s="40">
        <v>8</v>
      </c>
      <c r="I13" s="40">
        <v>9</v>
      </c>
      <c r="J13" s="38">
        <v>10</v>
      </c>
    </row>
    <row r="14" spans="1:10" ht="30.6" customHeight="1" x14ac:dyDescent="0.3">
      <c r="A14" s="141" t="s">
        <v>27</v>
      </c>
      <c r="B14" s="142"/>
      <c r="C14" s="142"/>
      <c r="D14" s="142"/>
      <c r="E14" s="142"/>
      <c r="F14" s="142"/>
      <c r="G14" s="142"/>
      <c r="H14" s="142"/>
      <c r="I14" s="142"/>
      <c r="J14" s="143"/>
    </row>
    <row r="15" spans="1:10" ht="15.6" customHeight="1" x14ac:dyDescent="0.3">
      <c r="A15" s="51">
        <v>1</v>
      </c>
      <c r="B15" s="146" t="s">
        <v>28</v>
      </c>
      <c r="C15" s="142"/>
      <c r="D15" s="142"/>
      <c r="E15" s="142"/>
      <c r="F15" s="142"/>
      <c r="G15" s="142"/>
      <c r="H15" s="142"/>
      <c r="I15" s="142"/>
      <c r="J15" s="143"/>
    </row>
    <row r="16" spans="1:10" ht="131.25" customHeight="1" x14ac:dyDescent="0.3">
      <c r="A16" s="132" t="s">
        <v>29</v>
      </c>
      <c r="B16" s="169" t="s">
        <v>39</v>
      </c>
      <c r="C16" s="144" t="s">
        <v>22</v>
      </c>
      <c r="D16" s="37" t="s">
        <v>14</v>
      </c>
      <c r="E16" s="23">
        <v>119059.7</v>
      </c>
      <c r="F16" s="23">
        <f>E16</f>
        <v>119059.7</v>
      </c>
      <c r="G16" s="23">
        <f>39284.9+79774.8</f>
        <v>119059.70000000001</v>
      </c>
      <c r="H16" s="23">
        <f>G16-F16</f>
        <v>0</v>
      </c>
      <c r="I16" s="8">
        <f>G16/F16*100</f>
        <v>100.00000000000003</v>
      </c>
      <c r="J16" s="155" t="s">
        <v>54</v>
      </c>
    </row>
    <row r="17" spans="1:10" ht="126" customHeight="1" x14ac:dyDescent="0.3">
      <c r="A17" s="133"/>
      <c r="B17" s="170"/>
      <c r="C17" s="145"/>
      <c r="D17" s="37" t="s">
        <v>15</v>
      </c>
      <c r="E17" s="24">
        <v>19572.099999999999</v>
      </c>
      <c r="F17" s="24">
        <f>E17</f>
        <v>19572.099999999999</v>
      </c>
      <c r="G17" s="24">
        <f>9288.8+547.7+5885.6+1416.6+1445.9+260+475+252</f>
        <v>19571.600000000002</v>
      </c>
      <c r="H17" s="23">
        <f t="shared" ref="H17:H23" si="0">G17-F17</f>
        <v>-0.49999999999636202</v>
      </c>
      <c r="I17" s="8">
        <f t="shared" ref="I17:I23" si="1">G17/F17*100</f>
        <v>99.997445343115984</v>
      </c>
      <c r="J17" s="156"/>
    </row>
    <row r="18" spans="1:10" ht="52.5" customHeight="1" x14ac:dyDescent="0.3">
      <c r="A18" s="133"/>
      <c r="B18" s="170"/>
      <c r="C18" s="125" t="s">
        <v>30</v>
      </c>
      <c r="D18" s="37" t="s">
        <v>14</v>
      </c>
      <c r="E18" s="23">
        <v>0</v>
      </c>
      <c r="F18" s="23">
        <v>0</v>
      </c>
      <c r="G18" s="23">
        <v>0</v>
      </c>
      <c r="H18" s="23">
        <f t="shared" si="0"/>
        <v>0</v>
      </c>
      <c r="I18" s="8">
        <v>0</v>
      </c>
      <c r="J18" s="16"/>
    </row>
    <row r="19" spans="1:10" ht="44.25" customHeight="1" x14ac:dyDescent="0.3">
      <c r="A19" s="133"/>
      <c r="B19" s="170"/>
      <c r="C19" s="168"/>
      <c r="D19" s="34" t="s">
        <v>15</v>
      </c>
      <c r="E19" s="35">
        <v>11000</v>
      </c>
      <c r="F19" s="35">
        <v>11000</v>
      </c>
      <c r="G19" s="35">
        <v>11000</v>
      </c>
      <c r="H19" s="23">
        <f t="shared" si="0"/>
        <v>0</v>
      </c>
      <c r="I19" s="8">
        <f t="shared" si="1"/>
        <v>100</v>
      </c>
      <c r="J19" s="86"/>
    </row>
    <row r="20" spans="1:10" s="59" customFormat="1" ht="24" customHeight="1" x14ac:dyDescent="0.3">
      <c r="A20" s="134"/>
      <c r="B20" s="171"/>
      <c r="C20" s="172" t="s">
        <v>43</v>
      </c>
      <c r="D20" s="173"/>
      <c r="E20" s="57">
        <f>SUM(E16:E19)</f>
        <v>149631.79999999999</v>
      </c>
      <c r="F20" s="57">
        <f t="shared" ref="F20:G20" si="2">SUM(F16:F19)</f>
        <v>149631.79999999999</v>
      </c>
      <c r="G20" s="57">
        <f t="shared" si="2"/>
        <v>149631.30000000002</v>
      </c>
      <c r="H20" s="65">
        <f t="shared" si="0"/>
        <v>-0.49999999997089617</v>
      </c>
      <c r="I20" s="28">
        <f t="shared" si="1"/>
        <v>99.999665846431057</v>
      </c>
      <c r="J20" s="58"/>
    </row>
    <row r="21" spans="1:10" ht="45" customHeight="1" x14ac:dyDescent="0.3">
      <c r="A21" s="179"/>
      <c r="B21" s="99" t="s">
        <v>12</v>
      </c>
      <c r="C21" s="109"/>
      <c r="D21" s="53" t="s">
        <v>14</v>
      </c>
      <c r="E21" s="23">
        <f>E16</f>
        <v>119059.7</v>
      </c>
      <c r="F21" s="23">
        <f>F16</f>
        <v>119059.7</v>
      </c>
      <c r="G21" s="23">
        <f>G16</f>
        <v>119059.70000000001</v>
      </c>
      <c r="H21" s="23">
        <f t="shared" si="0"/>
        <v>0</v>
      </c>
      <c r="I21" s="8">
        <f t="shared" si="1"/>
        <v>100.00000000000003</v>
      </c>
      <c r="J21" s="17" t="s">
        <v>13</v>
      </c>
    </row>
    <row r="22" spans="1:10" ht="33.6" customHeight="1" x14ac:dyDescent="0.3">
      <c r="A22" s="180"/>
      <c r="B22" s="177"/>
      <c r="C22" s="111"/>
      <c r="D22" s="53" t="s">
        <v>15</v>
      </c>
      <c r="E22" s="24">
        <f>E17+E19</f>
        <v>30572.1</v>
      </c>
      <c r="F22" s="24">
        <f>F17+F19</f>
        <v>30572.1</v>
      </c>
      <c r="G22" s="24">
        <f>G17+G19</f>
        <v>30571.600000000002</v>
      </c>
      <c r="H22" s="23">
        <f t="shared" si="0"/>
        <v>-0.49999999999636202</v>
      </c>
      <c r="I22" s="8">
        <f>G22/F22*100</f>
        <v>99.998364521900697</v>
      </c>
      <c r="J22" s="17" t="s">
        <v>13</v>
      </c>
    </row>
    <row r="23" spans="1:10" ht="30" customHeight="1" x14ac:dyDescent="0.3">
      <c r="A23" s="181"/>
      <c r="B23" s="178"/>
      <c r="C23" s="163"/>
      <c r="D23" s="60" t="s">
        <v>43</v>
      </c>
      <c r="E23" s="61">
        <f>SUM(E21:E22)</f>
        <v>149631.79999999999</v>
      </c>
      <c r="F23" s="61">
        <f>SUM(F21:F22)</f>
        <v>149631.79999999999</v>
      </c>
      <c r="G23" s="61">
        <f>SUM(G21:G22)</f>
        <v>149631.30000000002</v>
      </c>
      <c r="H23" s="65">
        <f t="shared" si="0"/>
        <v>-0.49999999997089617</v>
      </c>
      <c r="I23" s="28">
        <f t="shared" si="1"/>
        <v>99.999665846431057</v>
      </c>
      <c r="J23" s="55"/>
    </row>
    <row r="24" spans="1:10" ht="22.2" customHeight="1" x14ac:dyDescent="0.3">
      <c r="A24" s="97" t="s">
        <v>31</v>
      </c>
      <c r="B24" s="98"/>
      <c r="C24" s="98"/>
      <c r="D24" s="98"/>
      <c r="E24" s="98"/>
      <c r="F24" s="98"/>
      <c r="G24" s="98"/>
      <c r="H24" s="98"/>
      <c r="I24" s="98"/>
      <c r="J24" s="100"/>
    </row>
    <row r="25" spans="1:10" ht="117.75" customHeight="1" x14ac:dyDescent="0.3">
      <c r="A25" s="132" t="s">
        <v>32</v>
      </c>
      <c r="B25" s="92" t="s">
        <v>33</v>
      </c>
      <c r="C25" s="92" t="s">
        <v>22</v>
      </c>
      <c r="D25" s="14" t="s">
        <v>14</v>
      </c>
      <c r="E25" s="25">
        <v>23931</v>
      </c>
      <c r="F25" s="25">
        <f>E25</f>
        <v>23931</v>
      </c>
      <c r="G25" s="25">
        <v>23930</v>
      </c>
      <c r="H25" s="23">
        <f>G25-F25</f>
        <v>-1</v>
      </c>
      <c r="I25" s="25">
        <f>G25/F25*100</f>
        <v>99.995821319627268</v>
      </c>
      <c r="J25" s="174" t="s">
        <v>59</v>
      </c>
    </row>
    <row r="26" spans="1:10" ht="93.75" customHeight="1" x14ac:dyDescent="0.3">
      <c r="A26" s="133"/>
      <c r="B26" s="93"/>
      <c r="C26" s="93"/>
      <c r="D26" s="5" t="s">
        <v>15</v>
      </c>
      <c r="E26" s="26">
        <v>99706.3</v>
      </c>
      <c r="F26" s="26">
        <f>E26</f>
        <v>99706.3</v>
      </c>
      <c r="G26" s="26">
        <v>99705.9</v>
      </c>
      <c r="H26" s="23">
        <f>G26-F26</f>
        <v>-0.40000000000873115</v>
      </c>
      <c r="I26" s="25">
        <f t="shared" ref="I26:I30" si="3">G26/F26*100</f>
        <v>99.99959882173944</v>
      </c>
      <c r="J26" s="175"/>
    </row>
    <row r="27" spans="1:10" ht="105.75" customHeight="1" x14ac:dyDescent="0.3">
      <c r="A27" s="134"/>
      <c r="B27" s="94"/>
      <c r="C27" s="94"/>
      <c r="D27" s="60" t="s">
        <v>43</v>
      </c>
      <c r="E27" s="61">
        <f>SUM(E25:E26)</f>
        <v>123637.3</v>
      </c>
      <c r="F27" s="61">
        <f>SUM(F25:F26)</f>
        <v>123637.3</v>
      </c>
      <c r="G27" s="61">
        <f>SUM(G25:G26)</f>
        <v>123635.9</v>
      </c>
      <c r="H27" s="65">
        <f>G27-F27</f>
        <v>-1.4000000000087311</v>
      </c>
      <c r="I27" s="62">
        <f t="shared" si="3"/>
        <v>99.998867655634655</v>
      </c>
      <c r="J27" s="176"/>
    </row>
    <row r="28" spans="1:10" ht="46.2" customHeight="1" x14ac:dyDescent="0.3">
      <c r="A28" s="160"/>
      <c r="B28" s="108" t="s">
        <v>23</v>
      </c>
      <c r="C28" s="109"/>
      <c r="D28" s="5" t="s">
        <v>14</v>
      </c>
      <c r="E28" s="26">
        <f>E25</f>
        <v>23931</v>
      </c>
      <c r="F28" s="26">
        <f>E28</f>
        <v>23931</v>
      </c>
      <c r="G28" s="26">
        <f>G25</f>
        <v>23930</v>
      </c>
      <c r="H28" s="23">
        <f>G28-F28</f>
        <v>-1</v>
      </c>
      <c r="I28" s="25">
        <f>G28/F28*100</f>
        <v>99.995821319627268</v>
      </c>
      <c r="J28" s="19"/>
    </row>
    <row r="29" spans="1:10" ht="30.6" customHeight="1" x14ac:dyDescent="0.3">
      <c r="A29" s="160"/>
      <c r="B29" s="110"/>
      <c r="C29" s="111"/>
      <c r="D29" s="5" t="s">
        <v>15</v>
      </c>
      <c r="E29" s="26">
        <f>E26</f>
        <v>99706.3</v>
      </c>
      <c r="F29" s="26">
        <f>F26</f>
        <v>99706.3</v>
      </c>
      <c r="G29" s="26">
        <f>G26</f>
        <v>99705.9</v>
      </c>
      <c r="H29" s="23">
        <f t="shared" ref="H29:H30" si="4">G29-F29</f>
        <v>-0.40000000000873115</v>
      </c>
      <c r="I29" s="25">
        <f t="shared" si="3"/>
        <v>99.99959882173944</v>
      </c>
      <c r="J29" s="21"/>
    </row>
    <row r="30" spans="1:10" ht="20.399999999999999" customHeight="1" x14ac:dyDescent="0.3">
      <c r="A30" s="161"/>
      <c r="B30" s="162"/>
      <c r="C30" s="163"/>
      <c r="D30" s="60" t="s">
        <v>43</v>
      </c>
      <c r="E30" s="61">
        <f>SUM(E28:E29)</f>
        <v>123637.3</v>
      </c>
      <c r="F30" s="61">
        <f>SUM(F28:F29)</f>
        <v>123637.3</v>
      </c>
      <c r="G30" s="61">
        <f>SUM(G28:G29)</f>
        <v>123635.9</v>
      </c>
      <c r="H30" s="65">
        <f t="shared" si="4"/>
        <v>-1.4000000000087311</v>
      </c>
      <c r="I30" s="62">
        <f t="shared" si="3"/>
        <v>99.998867655634655</v>
      </c>
      <c r="J30" s="19"/>
    </row>
    <row r="31" spans="1:10" ht="32.4" customHeight="1" x14ac:dyDescent="0.3">
      <c r="A31" s="97" t="s">
        <v>34</v>
      </c>
      <c r="B31" s="98"/>
      <c r="C31" s="98"/>
      <c r="D31" s="98"/>
      <c r="E31" s="98"/>
      <c r="F31" s="98"/>
      <c r="G31" s="98"/>
      <c r="H31" s="98"/>
      <c r="I31" s="99"/>
      <c r="J31" s="100"/>
    </row>
    <row r="32" spans="1:10" ht="45" customHeight="1" x14ac:dyDescent="0.3">
      <c r="A32" s="132" t="s">
        <v>35</v>
      </c>
      <c r="B32" s="92" t="s">
        <v>44</v>
      </c>
      <c r="C32" s="92" t="s">
        <v>22</v>
      </c>
      <c r="D32" s="14" t="s">
        <v>14</v>
      </c>
      <c r="E32" s="25">
        <v>0</v>
      </c>
      <c r="F32" s="25">
        <v>0</v>
      </c>
      <c r="G32" s="25">
        <v>0</v>
      </c>
      <c r="H32" s="47">
        <v>0</v>
      </c>
      <c r="I32" s="26">
        <v>0</v>
      </c>
      <c r="J32" s="18"/>
    </row>
    <row r="33" spans="1:10" ht="51.6" customHeight="1" x14ac:dyDescent="0.3">
      <c r="A33" s="133"/>
      <c r="B33" s="93"/>
      <c r="C33" s="93"/>
      <c r="D33" s="5" t="s">
        <v>15</v>
      </c>
      <c r="E33" s="26">
        <v>17600</v>
      </c>
      <c r="F33" s="26">
        <v>17600</v>
      </c>
      <c r="G33" s="26">
        <v>17600</v>
      </c>
      <c r="H33" s="48">
        <f>G33-F33</f>
        <v>0</v>
      </c>
      <c r="I33" s="26">
        <f>G33/F33*100</f>
        <v>100</v>
      </c>
      <c r="J33" s="66" t="s">
        <v>60</v>
      </c>
    </row>
    <row r="34" spans="1:10" ht="25.95" customHeight="1" x14ac:dyDescent="0.3">
      <c r="A34" s="134"/>
      <c r="B34" s="94"/>
      <c r="C34" s="94"/>
      <c r="D34" s="60" t="s">
        <v>43</v>
      </c>
      <c r="E34" s="61">
        <f>SUM(E32:E33)</f>
        <v>17600</v>
      </c>
      <c r="F34" s="61">
        <f t="shared" ref="F34:G34" si="5">SUM(F32:F33)</f>
        <v>17600</v>
      </c>
      <c r="G34" s="61">
        <f t="shared" si="5"/>
        <v>17600</v>
      </c>
      <c r="H34" s="71">
        <f t="shared" ref="H34:H43" si="6">G34-F34</f>
        <v>0</v>
      </c>
      <c r="I34" s="61">
        <f>G34/F34*100</f>
        <v>100</v>
      </c>
      <c r="J34" s="55"/>
    </row>
    <row r="35" spans="1:10" ht="45" customHeight="1" x14ac:dyDescent="0.3">
      <c r="A35" s="132" t="s">
        <v>55</v>
      </c>
      <c r="B35" s="92" t="s">
        <v>56</v>
      </c>
      <c r="C35" s="92" t="s">
        <v>22</v>
      </c>
      <c r="D35" s="14" t="s">
        <v>14</v>
      </c>
      <c r="E35" s="25">
        <v>0</v>
      </c>
      <c r="F35" s="25">
        <v>0</v>
      </c>
      <c r="G35" s="25">
        <v>0</v>
      </c>
      <c r="H35" s="47">
        <v>0</v>
      </c>
      <c r="I35" s="26">
        <v>0</v>
      </c>
      <c r="J35" s="18"/>
    </row>
    <row r="36" spans="1:10" ht="51.6" customHeight="1" x14ac:dyDescent="0.3">
      <c r="A36" s="133"/>
      <c r="B36" s="93"/>
      <c r="C36" s="93"/>
      <c r="D36" s="5" t="s">
        <v>15</v>
      </c>
      <c r="E36" s="26">
        <v>456</v>
      </c>
      <c r="F36" s="26">
        <v>456</v>
      </c>
      <c r="G36" s="26">
        <v>456</v>
      </c>
      <c r="H36" s="48">
        <f>G36-F36</f>
        <v>0</v>
      </c>
      <c r="I36" s="26">
        <f>G36/F36*100</f>
        <v>100</v>
      </c>
      <c r="J36" s="66"/>
    </row>
    <row r="37" spans="1:10" ht="25.95" customHeight="1" x14ac:dyDescent="0.3">
      <c r="A37" s="134"/>
      <c r="B37" s="94"/>
      <c r="C37" s="94"/>
      <c r="D37" s="60" t="s">
        <v>43</v>
      </c>
      <c r="E37" s="61">
        <f>SUM(E35:E36)</f>
        <v>456</v>
      </c>
      <c r="F37" s="61">
        <f t="shared" ref="F37:G37" si="7">SUM(F35:F36)</f>
        <v>456</v>
      </c>
      <c r="G37" s="61">
        <f t="shared" si="7"/>
        <v>456</v>
      </c>
      <c r="H37" s="71">
        <f t="shared" ref="H37" si="8">G37-F37</f>
        <v>0</v>
      </c>
      <c r="I37" s="61">
        <f>G37/F37*100</f>
        <v>100</v>
      </c>
      <c r="J37" s="52"/>
    </row>
    <row r="38" spans="1:10" ht="42.6" customHeight="1" x14ac:dyDescent="0.3">
      <c r="A38" s="106"/>
      <c r="B38" s="108" t="s">
        <v>24</v>
      </c>
      <c r="C38" s="109"/>
      <c r="D38" s="54" t="s">
        <v>14</v>
      </c>
      <c r="E38" s="26">
        <v>0</v>
      </c>
      <c r="F38" s="26">
        <v>0</v>
      </c>
      <c r="G38" s="26">
        <v>0</v>
      </c>
      <c r="H38" s="48">
        <f t="shared" si="6"/>
        <v>0</v>
      </c>
      <c r="I38" s="26">
        <v>0</v>
      </c>
      <c r="J38" s="49"/>
    </row>
    <row r="39" spans="1:10" ht="32.4" customHeight="1" x14ac:dyDescent="0.3">
      <c r="A39" s="106"/>
      <c r="B39" s="110"/>
      <c r="C39" s="111"/>
      <c r="D39" s="54" t="s">
        <v>15</v>
      </c>
      <c r="E39" s="26">
        <f>E33+E36</f>
        <v>18056</v>
      </c>
      <c r="F39" s="26">
        <f>F33+F36</f>
        <v>18056</v>
      </c>
      <c r="G39" s="26">
        <f>G33+G36</f>
        <v>18056</v>
      </c>
      <c r="H39" s="48">
        <f t="shared" si="6"/>
        <v>0</v>
      </c>
      <c r="I39" s="26">
        <f t="shared" ref="I39:I43" si="9">G39/F39*100</f>
        <v>100</v>
      </c>
      <c r="J39" s="50"/>
    </row>
    <row r="40" spans="1:10" ht="28.95" customHeight="1" thickBot="1" x14ac:dyDescent="0.35">
      <c r="A40" s="107"/>
      <c r="B40" s="112"/>
      <c r="C40" s="113"/>
      <c r="D40" s="63" t="s">
        <v>43</v>
      </c>
      <c r="E40" s="64">
        <f>SUM(E38:E39)</f>
        <v>18056</v>
      </c>
      <c r="F40" s="64">
        <f>SUM(F38:F39)</f>
        <v>18056</v>
      </c>
      <c r="G40" s="64">
        <f>SUM(G38:G39)</f>
        <v>18056</v>
      </c>
      <c r="H40" s="73">
        <f t="shared" si="6"/>
        <v>0</v>
      </c>
      <c r="I40" s="64">
        <f t="shared" si="9"/>
        <v>100</v>
      </c>
      <c r="J40" s="56"/>
    </row>
    <row r="41" spans="1:10" ht="35.4" customHeight="1" thickBot="1" x14ac:dyDescent="0.35">
      <c r="A41" s="114" t="s">
        <v>42</v>
      </c>
      <c r="B41" s="115"/>
      <c r="C41" s="116"/>
      <c r="D41" s="43" t="s">
        <v>40</v>
      </c>
      <c r="E41" s="67">
        <f>E42+E43</f>
        <v>291325.09999999998</v>
      </c>
      <c r="F41" s="45">
        <f t="shared" ref="F41" si="10">F42+F43</f>
        <v>291325.09999999998</v>
      </c>
      <c r="G41" s="44">
        <f>G42+G43</f>
        <v>291323.2</v>
      </c>
      <c r="H41" s="74">
        <f t="shared" si="6"/>
        <v>-1.8999999999650754</v>
      </c>
      <c r="I41" s="74">
        <f t="shared" si="9"/>
        <v>99.999347807655454</v>
      </c>
      <c r="J41" s="78" t="s">
        <v>13</v>
      </c>
    </row>
    <row r="42" spans="1:10" s="7" customFormat="1" ht="45.6" customHeight="1" thickBot="1" x14ac:dyDescent="0.35">
      <c r="A42" s="117"/>
      <c r="B42" s="118"/>
      <c r="C42" s="119"/>
      <c r="D42" s="41" t="s">
        <v>14</v>
      </c>
      <c r="E42" s="22">
        <f t="shared" ref="E42:G43" si="11">E38+E28+E21</f>
        <v>142990.70000000001</v>
      </c>
      <c r="F42" s="22">
        <f t="shared" si="11"/>
        <v>142990.70000000001</v>
      </c>
      <c r="G42" s="72">
        <f t="shared" si="11"/>
        <v>142989.70000000001</v>
      </c>
      <c r="H42" s="45">
        <f t="shared" si="6"/>
        <v>-1</v>
      </c>
      <c r="I42" s="45">
        <f t="shared" si="9"/>
        <v>99.99930065381875</v>
      </c>
      <c r="J42" s="79" t="s">
        <v>13</v>
      </c>
    </row>
    <row r="43" spans="1:10" s="7" customFormat="1" ht="31.95" customHeight="1" thickBot="1" x14ac:dyDescent="0.35">
      <c r="A43" s="120"/>
      <c r="B43" s="121"/>
      <c r="C43" s="122"/>
      <c r="D43" s="42" t="s">
        <v>15</v>
      </c>
      <c r="E43" s="10">
        <f t="shared" si="11"/>
        <v>148334.39999999999</v>
      </c>
      <c r="F43" s="10">
        <f t="shared" si="11"/>
        <v>148334.39999999999</v>
      </c>
      <c r="G43" s="68">
        <f t="shared" si="11"/>
        <v>148333.5</v>
      </c>
      <c r="H43" s="75">
        <f t="shared" si="6"/>
        <v>-0.89999999999417923</v>
      </c>
      <c r="I43" s="75">
        <f t="shared" si="9"/>
        <v>99.999393262790022</v>
      </c>
      <c r="J43" s="69" t="s">
        <v>13</v>
      </c>
    </row>
    <row r="44" spans="1:10" s="7" customFormat="1" ht="13.2" customHeight="1" x14ac:dyDescent="0.3">
      <c r="A44" s="103" t="s">
        <v>16</v>
      </c>
      <c r="B44" s="104"/>
      <c r="C44" s="104"/>
      <c r="D44" s="104"/>
      <c r="E44" s="104"/>
      <c r="F44" s="104"/>
      <c r="G44" s="104"/>
      <c r="H44" s="104"/>
      <c r="I44" s="104"/>
      <c r="J44" s="105"/>
    </row>
    <row r="45" spans="1:10" s="7" customFormat="1" ht="44.4" customHeight="1" x14ac:dyDescent="0.3">
      <c r="A45" s="123" t="s">
        <v>41</v>
      </c>
      <c r="B45" s="124"/>
      <c r="C45" s="125"/>
      <c r="D45" s="37" t="s">
        <v>14</v>
      </c>
      <c r="E45" s="8">
        <f>E16</f>
        <v>119059.7</v>
      </c>
      <c r="F45" s="8">
        <f>E45</f>
        <v>119059.7</v>
      </c>
      <c r="G45" s="8">
        <f>G21</f>
        <v>119059.70000000001</v>
      </c>
      <c r="H45" s="46">
        <f>G45-F45</f>
        <v>0</v>
      </c>
      <c r="I45" s="8">
        <f t="shared" ref="I45:I47" si="12">G45/F45*100</f>
        <v>100.00000000000003</v>
      </c>
      <c r="J45" s="20" t="s">
        <v>13</v>
      </c>
    </row>
    <row r="46" spans="1:10" s="7" customFormat="1" ht="28.95" customHeight="1" x14ac:dyDescent="0.3">
      <c r="A46" s="126"/>
      <c r="B46" s="127"/>
      <c r="C46" s="128"/>
      <c r="D46" s="37" t="s">
        <v>15</v>
      </c>
      <c r="E46" s="8">
        <f>E17+E19</f>
        <v>30572.1</v>
      </c>
      <c r="F46" s="8">
        <f>E46</f>
        <v>30572.1</v>
      </c>
      <c r="G46" s="8">
        <f>G22</f>
        <v>30571.600000000002</v>
      </c>
      <c r="H46" s="46">
        <f>G46-F46</f>
        <v>-0.49999999999636202</v>
      </c>
      <c r="I46" s="8">
        <f t="shared" si="12"/>
        <v>99.998364521900697</v>
      </c>
      <c r="J46" s="20"/>
    </row>
    <row r="47" spans="1:10" s="30" customFormat="1" ht="22.95" customHeight="1" x14ac:dyDescent="0.3">
      <c r="A47" s="129"/>
      <c r="B47" s="130"/>
      <c r="C47" s="131"/>
      <c r="D47" s="27" t="s">
        <v>43</v>
      </c>
      <c r="E47" s="28">
        <f>E45+E46</f>
        <v>149631.79999999999</v>
      </c>
      <c r="F47" s="28">
        <f t="shared" ref="F47:G47" si="13">F45+F46</f>
        <v>149631.79999999999</v>
      </c>
      <c r="G47" s="28">
        <f t="shared" si="13"/>
        <v>149631.30000000002</v>
      </c>
      <c r="H47" s="76">
        <f>G47-F47</f>
        <v>-0.49999999997089617</v>
      </c>
      <c r="I47" s="28">
        <f t="shared" si="12"/>
        <v>99.999665846431057</v>
      </c>
      <c r="J47" s="29" t="s">
        <v>13</v>
      </c>
    </row>
    <row r="48" spans="1:10" s="7" customFormat="1" ht="13.2" customHeight="1" x14ac:dyDescent="0.3">
      <c r="A48" s="103" t="s">
        <v>16</v>
      </c>
      <c r="B48" s="104"/>
      <c r="C48" s="104"/>
      <c r="D48" s="104"/>
      <c r="E48" s="104"/>
      <c r="F48" s="104"/>
      <c r="G48" s="104"/>
      <c r="H48" s="104"/>
      <c r="I48" s="104"/>
      <c r="J48" s="105"/>
    </row>
    <row r="49" spans="1:10" s="7" customFormat="1" ht="46.2" customHeight="1" x14ac:dyDescent="0.3">
      <c r="A49" s="123" t="s">
        <v>25</v>
      </c>
      <c r="B49" s="124"/>
      <c r="C49" s="125"/>
      <c r="D49" s="37" t="s">
        <v>14</v>
      </c>
      <c r="E49" s="8">
        <f>E16+E25+E32</f>
        <v>142990.70000000001</v>
      </c>
      <c r="F49" s="8">
        <f>F16+F25+F32</f>
        <v>142990.70000000001</v>
      </c>
      <c r="G49" s="8">
        <f>G42</f>
        <v>142989.70000000001</v>
      </c>
      <c r="H49" s="46">
        <f>G49-F49</f>
        <v>-1</v>
      </c>
      <c r="I49" s="8">
        <f t="shared" ref="I49:I51" si="14">G49/F49*100</f>
        <v>99.99930065381875</v>
      </c>
      <c r="J49" s="20" t="s">
        <v>13</v>
      </c>
    </row>
    <row r="50" spans="1:10" s="7" customFormat="1" ht="31.2" customHeight="1" x14ac:dyDescent="0.3">
      <c r="A50" s="126"/>
      <c r="B50" s="127"/>
      <c r="C50" s="128"/>
      <c r="D50" s="37" t="s">
        <v>15</v>
      </c>
      <c r="E50" s="8">
        <f>E39+E29+E17</f>
        <v>137334.39999999999</v>
      </c>
      <c r="F50" s="8">
        <f>F39+F29+F17</f>
        <v>137334.39999999999</v>
      </c>
      <c r="G50" s="8">
        <f>G43-G53</f>
        <v>137333.5</v>
      </c>
      <c r="H50" s="46">
        <f t="shared" ref="H50:H54" si="15">G50-F50</f>
        <v>-0.89999999999417923</v>
      </c>
      <c r="I50" s="8">
        <f t="shared" si="14"/>
        <v>99.999344665284156</v>
      </c>
      <c r="J50" s="20"/>
    </row>
    <row r="51" spans="1:10" s="30" customFormat="1" ht="17.399999999999999" customHeight="1" x14ac:dyDescent="0.3">
      <c r="A51" s="129"/>
      <c r="B51" s="130"/>
      <c r="C51" s="131"/>
      <c r="D51" s="27" t="s">
        <v>43</v>
      </c>
      <c r="E51" s="28">
        <f>E49+E50</f>
        <v>280325.09999999998</v>
      </c>
      <c r="F51" s="28">
        <f t="shared" ref="F51:G51" si="16">F49+F50</f>
        <v>280325.09999999998</v>
      </c>
      <c r="G51" s="28">
        <f t="shared" si="16"/>
        <v>280323.20000000001</v>
      </c>
      <c r="H51" s="76">
        <f t="shared" si="15"/>
        <v>-1.8999999999650754</v>
      </c>
      <c r="I51" s="28">
        <f t="shared" si="14"/>
        <v>99.999322215527627</v>
      </c>
      <c r="J51" s="29" t="s">
        <v>13</v>
      </c>
    </row>
    <row r="52" spans="1:10" s="7" customFormat="1" ht="44.4" customHeight="1" x14ac:dyDescent="0.3">
      <c r="A52" s="123" t="s">
        <v>36</v>
      </c>
      <c r="B52" s="124"/>
      <c r="C52" s="125"/>
      <c r="D52" s="70" t="s">
        <v>14</v>
      </c>
      <c r="E52" s="8">
        <v>0</v>
      </c>
      <c r="F52" s="8">
        <v>0</v>
      </c>
      <c r="G52" s="8">
        <v>0</v>
      </c>
      <c r="H52" s="46">
        <f t="shared" si="15"/>
        <v>0</v>
      </c>
      <c r="I52" s="8">
        <v>0</v>
      </c>
      <c r="J52" s="20" t="s">
        <v>13</v>
      </c>
    </row>
    <row r="53" spans="1:10" s="7" customFormat="1" ht="27" customHeight="1" x14ac:dyDescent="0.3">
      <c r="A53" s="126"/>
      <c r="B53" s="127"/>
      <c r="C53" s="128"/>
      <c r="D53" s="70" t="s">
        <v>15</v>
      </c>
      <c r="E53" s="36">
        <f>E19</f>
        <v>11000</v>
      </c>
      <c r="F53" s="36">
        <f>F19</f>
        <v>11000</v>
      </c>
      <c r="G53" s="36">
        <f>G19</f>
        <v>11000</v>
      </c>
      <c r="H53" s="46">
        <f t="shared" si="15"/>
        <v>0</v>
      </c>
      <c r="I53" s="8">
        <f t="shared" ref="I53:I54" si="17">G53/F53*100</f>
        <v>100</v>
      </c>
      <c r="J53" s="20" t="s">
        <v>13</v>
      </c>
    </row>
    <row r="54" spans="1:10" s="30" customFormat="1" ht="21" customHeight="1" thickBot="1" x14ac:dyDescent="0.35">
      <c r="A54" s="135"/>
      <c r="B54" s="136"/>
      <c r="C54" s="137"/>
      <c r="D54" s="31" t="s">
        <v>43</v>
      </c>
      <c r="E54" s="32">
        <f>E52+E53</f>
        <v>11000</v>
      </c>
      <c r="F54" s="32">
        <f t="shared" ref="F54:G54" si="18">F52+F53</f>
        <v>11000</v>
      </c>
      <c r="G54" s="32">
        <f t="shared" si="18"/>
        <v>11000</v>
      </c>
      <c r="H54" s="77">
        <f t="shared" si="15"/>
        <v>0</v>
      </c>
      <c r="I54" s="32">
        <f t="shared" si="17"/>
        <v>100</v>
      </c>
      <c r="J54" s="33" t="s">
        <v>13</v>
      </c>
    </row>
    <row r="55" spans="1:10" ht="15.6" x14ac:dyDescent="0.3">
      <c r="A55" s="1" t="s">
        <v>17</v>
      </c>
      <c r="B55" s="11"/>
      <c r="C55" s="11"/>
      <c r="D55" s="12"/>
      <c r="E55" s="11"/>
      <c r="F55" s="11"/>
      <c r="G55" s="11"/>
      <c r="H55" s="11"/>
      <c r="I55" s="11"/>
      <c r="J55" s="11"/>
    </row>
    <row r="56" spans="1:10" s="85" customFormat="1" ht="45" customHeight="1" x14ac:dyDescent="0.3">
      <c r="A56" s="82" t="s">
        <v>49</v>
      </c>
      <c r="B56" s="83"/>
      <c r="C56" s="83"/>
      <c r="D56" s="84"/>
      <c r="E56" s="83"/>
      <c r="F56" s="83"/>
      <c r="G56" s="83"/>
      <c r="H56" s="83"/>
      <c r="I56" s="83"/>
      <c r="J56" s="83"/>
    </row>
    <row r="57" spans="1:10" x14ac:dyDescent="0.3">
      <c r="A57" s="2" t="s">
        <v>50</v>
      </c>
      <c r="B57" s="11"/>
      <c r="C57" s="11"/>
      <c r="D57" s="12"/>
      <c r="E57" s="11"/>
      <c r="F57" s="11"/>
      <c r="G57" s="11"/>
      <c r="H57" s="11"/>
      <c r="I57" s="11"/>
      <c r="J57" s="11"/>
    </row>
    <row r="58" spans="1:10" ht="18" customHeight="1" x14ac:dyDescent="0.3">
      <c r="A58" s="101" t="s">
        <v>37</v>
      </c>
      <c r="B58" s="102"/>
      <c r="C58" s="102"/>
      <c r="D58" s="102"/>
      <c r="E58" s="102"/>
      <c r="F58" s="102"/>
      <c r="G58" s="102"/>
      <c r="H58" s="102"/>
      <c r="I58" s="11"/>
      <c r="J58" s="11"/>
    </row>
    <row r="59" spans="1:10" ht="14.4" customHeight="1" x14ac:dyDescent="0.3">
      <c r="A59" s="80"/>
      <c r="B59" s="81"/>
      <c r="C59" s="81"/>
      <c r="D59" s="81"/>
      <c r="E59" s="81"/>
      <c r="F59" s="81"/>
      <c r="G59" s="81"/>
      <c r="H59" s="81"/>
      <c r="I59" s="11"/>
      <c r="J59" s="11"/>
    </row>
    <row r="60" spans="1:10" ht="16.2" customHeight="1" x14ac:dyDescent="0.3">
      <c r="A60" s="3" t="s">
        <v>58</v>
      </c>
      <c r="B60" s="11"/>
      <c r="C60" s="11"/>
      <c r="D60" s="12"/>
      <c r="E60" s="11"/>
      <c r="F60" s="11"/>
      <c r="G60" s="11"/>
      <c r="H60" s="11"/>
      <c r="I60" s="11"/>
      <c r="J60" s="11"/>
    </row>
    <row r="61" spans="1:10" x14ac:dyDescent="0.3">
      <c r="A61" s="2" t="s">
        <v>51</v>
      </c>
      <c r="B61" s="11"/>
      <c r="C61" s="11"/>
      <c r="D61" s="12"/>
      <c r="E61" s="11"/>
      <c r="F61" s="11"/>
      <c r="G61" s="11"/>
      <c r="H61" s="11"/>
      <c r="I61" s="11"/>
      <c r="J61" s="11"/>
    </row>
    <row r="62" spans="1:10" x14ac:dyDescent="0.3">
      <c r="A62" s="95" t="s">
        <v>38</v>
      </c>
      <c r="B62" s="96"/>
      <c r="C62" s="96"/>
      <c r="D62" s="96"/>
      <c r="E62" s="96"/>
      <c r="F62" s="96"/>
      <c r="G62" s="96"/>
      <c r="H62" s="96"/>
      <c r="I62" s="96"/>
      <c r="J62" s="11"/>
    </row>
    <row r="63" spans="1:10" x14ac:dyDescent="0.3">
      <c r="A63" s="4" t="s">
        <v>57</v>
      </c>
      <c r="B63" s="11"/>
      <c r="C63" s="11"/>
      <c r="D63" s="12"/>
      <c r="E63" s="11"/>
      <c r="F63" s="11"/>
      <c r="G63" s="11"/>
      <c r="H63" s="11"/>
      <c r="I63" s="11"/>
      <c r="J63" s="11"/>
    </row>
    <row r="64" spans="1:10" x14ac:dyDescent="0.3">
      <c r="A64" s="11"/>
      <c r="B64" s="11"/>
      <c r="C64" s="11"/>
      <c r="D64" s="12"/>
      <c r="E64" s="11"/>
      <c r="F64" s="11"/>
      <c r="G64" s="11"/>
      <c r="H64" s="11"/>
      <c r="I64" s="11"/>
      <c r="J64" s="11"/>
    </row>
    <row r="65" spans="1:10" x14ac:dyDescent="0.3">
      <c r="A65" s="11"/>
      <c r="B65" s="11"/>
      <c r="C65" s="11"/>
      <c r="D65" s="12"/>
      <c r="E65" s="11"/>
      <c r="F65" s="11"/>
      <c r="G65" s="11"/>
      <c r="H65" s="11"/>
      <c r="I65" s="11"/>
      <c r="J65" s="11"/>
    </row>
    <row r="66" spans="1:10" x14ac:dyDescent="0.3">
      <c r="A66" s="11"/>
      <c r="B66" s="11"/>
      <c r="C66" s="11"/>
      <c r="D66" s="12"/>
      <c r="E66" s="11"/>
      <c r="F66" s="11"/>
      <c r="G66" s="11"/>
      <c r="H66" s="11"/>
      <c r="I66" s="11"/>
      <c r="J66" s="11"/>
    </row>
  </sheetData>
  <mergeCells count="49">
    <mergeCell ref="C18:C19"/>
    <mergeCell ref="A16:A20"/>
    <mergeCell ref="B16:B20"/>
    <mergeCell ref="C20:D20"/>
    <mergeCell ref="A25:A27"/>
    <mergeCell ref="B25:B27"/>
    <mergeCell ref="C25:C27"/>
    <mergeCell ref="A24:J24"/>
    <mergeCell ref="J25:J27"/>
    <mergeCell ref="B21:C23"/>
    <mergeCell ref="A21:A23"/>
    <mergeCell ref="A1:J1"/>
    <mergeCell ref="A2:J2"/>
    <mergeCell ref="A6:D6"/>
    <mergeCell ref="A8:D8"/>
    <mergeCell ref="A5:D5"/>
    <mergeCell ref="A7:D7"/>
    <mergeCell ref="B35:B37"/>
    <mergeCell ref="G10:G12"/>
    <mergeCell ref="A14:J14"/>
    <mergeCell ref="C16:C17"/>
    <mergeCell ref="B15:J15"/>
    <mergeCell ref="H10:I10"/>
    <mergeCell ref="J10:J12"/>
    <mergeCell ref="A10:A12"/>
    <mergeCell ref="D10:D12"/>
    <mergeCell ref="J16:J17"/>
    <mergeCell ref="E10:E12"/>
    <mergeCell ref="F10:F12"/>
    <mergeCell ref="B10:B12"/>
    <mergeCell ref="C10:C12"/>
    <mergeCell ref="A28:A30"/>
    <mergeCell ref="B28:C30"/>
    <mergeCell ref="C35:C37"/>
    <mergeCell ref="A62:I62"/>
    <mergeCell ref="A31:J31"/>
    <mergeCell ref="A58:H58"/>
    <mergeCell ref="A44:J44"/>
    <mergeCell ref="A48:J48"/>
    <mergeCell ref="A38:A40"/>
    <mergeCell ref="B38:C40"/>
    <mergeCell ref="A41:C43"/>
    <mergeCell ref="A45:C47"/>
    <mergeCell ref="A32:A34"/>
    <mergeCell ref="B32:B34"/>
    <mergeCell ref="C32:C34"/>
    <mergeCell ref="A49:C51"/>
    <mergeCell ref="A52:C54"/>
    <mergeCell ref="A35:A37"/>
  </mergeCells>
  <pageMargins left="0.55118110236220474" right="0.39370078740157483" top="0.39370078740157483" bottom="0.47244094488188981" header="0.15748031496062992"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2017-03-27T08:39:43Z</dcterms:modified>
</cp:coreProperties>
</file>