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870" windowHeight="11925" activeTab="1"/>
  </bookViews>
  <sheets>
    <sheet name="Расчет информац. издержек" sheetId="1" r:id="rId1"/>
    <sheet name="расчет содержательных издержек" sheetId="2" r:id="rId2"/>
  </sheets>
  <definedNames>
    <definedName name="_xlnm.Print_Area" localSheetId="0">'Расчет информац. издержек'!$A$1:$F$47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  <c r="E26" i="1" l="1"/>
  <c r="E17" i="2" l="1"/>
  <c r="E40" i="1"/>
  <c r="E18" i="1" l="1"/>
  <c r="E17" i="1"/>
  <c r="D36" i="1" l="1"/>
  <c r="E16" i="1" l="1"/>
  <c r="E15" i="1" s="1"/>
  <c r="E36" i="1" l="1"/>
  <c r="E34" i="1"/>
  <c r="E35" i="1" s="1"/>
  <c r="E41" i="1" l="1"/>
  <c r="E38" i="1"/>
  <c r="E22" i="1"/>
  <c r="E21" i="1"/>
  <c r="E11" i="1"/>
  <c r="E9" i="1"/>
  <c r="E10" i="1" s="1"/>
  <c r="E43" i="1" l="1"/>
  <c r="E46" i="1" s="1"/>
  <c r="E13" i="1"/>
  <c r="E23" i="1" s="1"/>
  <c r="E47" i="1" l="1"/>
</calcChain>
</file>

<file path=xl/sharedStrings.xml><?xml version="1.0" encoding="utf-8"?>
<sst xmlns="http://schemas.openxmlformats.org/spreadsheetml/2006/main" count="161" uniqueCount="88">
  <si>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</si>
  <si>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</si>
  <si>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</si>
  <si>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</si>
  <si>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</si>
  <si>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</si>
  <si>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</si>
  <si>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</si>
  <si>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</si>
  <si>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</si>
  <si>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</si>
  <si>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</si>
  <si>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</si>
  <si>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</si>
  <si>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</si>
  <si>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</si>
  <si>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</si>
  <si>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</si>
  <si>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</si>
  <si>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</si>
  <si>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</si>
  <si>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</si>
  <si>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</si>
  <si>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</si>
  <si>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Стоимость бумаги для офисной техники SvetoCopy (A4, 80 г/кв.м, белизна 146% CIE, 500 листов) составляет 225,00 руб.</t>
  </si>
  <si>
    <t>3.1.2</t>
  </si>
  <si>
    <t>картридж (листов)</t>
  </si>
  <si>
    <t>Итого стоимость приобретений (руб.):</t>
  </si>
  <si>
    <t>4.</t>
  </si>
  <si>
    <t>Транспортные расходы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</si>
  <si>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</si>
  <si>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</si>
  <si>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</si>
  <si>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</si>
  <si>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</si>
  <si>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</si>
  <si>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ИТОГО сумма информационных издержек по требованию №2</t>
  </si>
  <si>
    <t>норма рабочего времени при 40-часовой рабочей недели (1970) в 2018 году - данные "Гарант"/производственный календарь</t>
  </si>
  <si>
    <t>II. Расчет информационных издержек №2</t>
  </si>
  <si>
    <t>Данные из итогов СЭР г. Югорска за 2017 год (Среднемесячная номинальная начисленная заработная плата одного работника по крупным и средним предприятиям)</t>
  </si>
  <si>
    <t>Стоимость картриджа  для HP laserjet 3052 черный (на 2000 листов) составляет 940,00 руб.</t>
  </si>
  <si>
    <t>оценочно по средней стоимость проезда городским транспортом (общественный, такси)</t>
  </si>
  <si>
    <t>3.1.3</t>
  </si>
  <si>
    <t>DVD диск</t>
  </si>
  <si>
    <t>средняя стоимость DVD диска  составляет 110,00 руб. (данные сети Интернет)</t>
  </si>
  <si>
    <t>Расчет стандартных издержек 
субъектов предпринимательской и инвестиционной деятельности, а также бюджета города Югорска, возникающих в связи с исполнением требований регулирования</t>
  </si>
  <si>
    <r>
      <t xml:space="preserve"> состоят из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</si>
  <si>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r>
      <t xml:space="preserve">   1. Стандартные издержки</t>
    </r>
    <r>
      <rPr>
        <b/>
        <sz val="12"/>
        <color theme="1"/>
        <rFont val="Times New Roman"/>
        <family val="1"/>
        <charset val="204"/>
      </rPr>
      <t xml:space="preserve"> субъектов предпринимательской деятельности</t>
    </r>
    <r>
      <rPr>
        <sz val="12"/>
        <color theme="1"/>
        <rFont val="Times New Roman"/>
        <family val="1"/>
        <charset val="204"/>
      </rPr>
      <t xml:space="preserve">, возникающие в связи с планируемым </t>
    </r>
    <r>
      <rPr>
        <strike/>
        <sz val="12"/>
        <color theme="1"/>
        <rFont val="Times New Roman"/>
        <family val="1"/>
        <charset val="204"/>
      </rPr>
      <t>(действующем)</t>
    </r>
    <r>
      <rPr>
        <sz val="12"/>
        <color theme="1"/>
        <rFont val="Times New Roman"/>
        <family val="1"/>
        <charset val="204"/>
      </rPr>
      <t xml:space="preserve"> исполнением требования постановления администрации города Югорска "Об утверждении Порядка выдачи согласия владельца автомобильной дороги на капитальный ремонт, ремонт пересечений и примыканий в отношении автодорог федерального, регионального или межмуниципального значения с автомобильными дорогами местного значения города Югорска"    </t>
    </r>
    <r>
      <rPr>
        <i/>
        <sz val="10"/>
        <color theme="1"/>
        <rFont val="Times New Roman"/>
        <family val="1"/>
        <charset val="204"/>
      </rPr>
      <t xml:space="preserve">     </t>
    </r>
  </si>
  <si>
    <r>
      <t xml:space="preserve">Наименование информационного требования (из текста проекта (действующего) мнпа): </t>
    </r>
    <r>
      <rPr>
        <sz val="11"/>
        <color theme="1"/>
        <rFont val="Times New Roman"/>
        <family val="1"/>
        <charset val="204"/>
      </rPr>
      <t>п. 7 Порядка устанвливаются требования к Уполномоченному органу осуществляющему  выдачу согласия</t>
    </r>
  </si>
  <si>
    <t>Определение затрат рабочего времени: рассмотрение  согласование заявления субъекта предпринимательской деятельности</t>
  </si>
  <si>
    <t>Данные бухгалтерской отчетности администрации города Югорска за 2017 год (Среднемесячная номинальная начисленная заработная плата одного работника по крупным и средним предприятиям)</t>
  </si>
  <si>
    <t xml:space="preserve">  </t>
  </si>
  <si>
    <t>Расходы на содержание одного работника ОМСУ  по результатам за 2017 год (форма бухгалтерского отчета 14 МО). (без учета затрат на оплату труда и начислений на оплату труда)</t>
  </si>
  <si>
    <t>документы  предоставляются  (согласовываются)   1 раз</t>
  </si>
  <si>
    <t>Итого сумма информационных издержек возникающие в связи с планируемым  исполнением требования постановления:</t>
  </si>
  <si>
    <t>Примечание: издержки, возникающие в отношении одного заявителя (одной заявки)</t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</si>
  <si>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Согласование и подписание документов в соответствии с информационным требованиям и их доставку в Управление образования  осуществляет индивидуальный предприниматель</t>
    </r>
  </si>
  <si>
    <t>документы предоставляются в Управление образования  1 раз</t>
  </si>
  <si>
    <r>
      <t xml:space="preserve">   1. Стандартные издержки</t>
    </r>
    <r>
      <rPr>
        <b/>
        <sz val="10"/>
        <color theme="1"/>
        <rFont val="Times New Roman"/>
        <family val="1"/>
        <charset val="204"/>
      </rPr>
      <t xml:space="preserve"> субъектов предпринимательской деятельности</t>
    </r>
    <r>
      <rPr>
        <sz val="10"/>
        <color theme="1"/>
        <rFont val="Times New Roman"/>
        <family val="1"/>
        <charset val="204"/>
      </rPr>
      <t xml:space="preserve">, возникающие в связи с планируемым </t>
    </r>
    <r>
      <rPr>
        <strike/>
        <sz val="10"/>
        <color theme="1"/>
        <rFont val="Times New Roman"/>
        <family val="1"/>
        <charset val="204"/>
      </rPr>
      <t>(действующем)</t>
    </r>
    <r>
      <rPr>
        <sz val="10"/>
        <color theme="1"/>
        <rFont val="Times New Roman"/>
        <family val="1"/>
        <charset val="204"/>
      </rPr>
      <t xml:space="preserve"> исполнением требования постановления администрации города Югорска "Об утверждении Порядка предоставления субсидии негосударственным образовательным организациям, в том числе некоммерческим образовательным организациям и индивидуальным предпринимателям, осуществляющим на территории города Югорска услуги по присмотру и уходу за детьми, по психолого-педагогическому консультированию обучающихся, их родителей (законных представителей) и педагогических работников;  частным организациям, осуществляющим деятельность по предоставлению услуги (работы) «Организация проведения общественно-значимых мероприятий в области образования, науки и молодежной политики» состоят  только из информационных  издержек.</t>
    </r>
    <r>
      <rPr>
        <i/>
        <sz val="10"/>
        <color theme="1"/>
        <rFont val="Times New Roman"/>
        <family val="1"/>
        <charset val="204"/>
      </rPr>
      <t xml:space="preserve">     </t>
    </r>
  </si>
  <si>
    <r>
      <t xml:space="preserve">   2. Стандартные издержки</t>
    </r>
    <r>
      <rPr>
        <b/>
        <sz val="10"/>
        <color theme="1"/>
        <rFont val="Times New Roman"/>
        <family val="1"/>
        <charset val="204"/>
      </rPr>
      <t xml:space="preserve"> бюджета города Югорска</t>
    </r>
    <r>
      <rPr>
        <sz val="10"/>
        <color theme="1"/>
        <rFont val="Times New Roman"/>
        <family val="1"/>
        <charset val="204"/>
      </rPr>
      <t xml:space="preserve">, возникающие в связи с планируемым </t>
    </r>
    <r>
      <rPr>
        <strike/>
        <sz val="10"/>
        <color theme="1"/>
        <rFont val="Times New Roman"/>
        <family val="1"/>
        <charset val="204"/>
      </rPr>
      <t>(действующем)</t>
    </r>
    <r>
      <rPr>
        <sz val="10"/>
        <color theme="1"/>
        <rFont val="Times New Roman"/>
        <family val="1"/>
        <charset val="204"/>
      </rPr>
      <t xml:space="preserve"> исполнением требования постановления администрации города Югорска "Об утверждении Порядка предоставления субсидии негосударственным образовательным организациям, в том числе некоммерческим образовательным организациям и индивидуальным предпринимателям, осуществляющим на территории города Югорска услуги по присмотру и уходу за детьми, по психолого-педагогическому консультированию обучающихся, их родителей (законных представителей) и педагогических работников;  частным организациям, осуществляющим деятельность по предоставлению услуги (работы) «Организация проведения общественно-значимых мероприятий в области образования, науки и молодежной политики»</t>
    </r>
  </si>
  <si>
    <r>
      <t xml:space="preserve">Наименование информационного требования (из текста проекта (действующего) мнпа): </t>
    </r>
    <r>
      <rPr>
        <sz val="11"/>
        <color theme="1"/>
        <rFont val="Times New Roman"/>
        <family val="1"/>
        <charset val="204"/>
      </rPr>
      <t>п. 2.1 раздела 2 Порядка устанавливает требования к доументам, предоставляемых получателем субсидии</t>
    </r>
  </si>
  <si>
    <t>задействовано 5 специалистов администрации города (в среднем по 1 часу работы)</t>
  </si>
  <si>
    <r>
      <t xml:space="preserve">Наименование информационного требования (из текста проекта (действующего) мнпа): </t>
    </r>
    <r>
      <rPr>
        <sz val="11"/>
        <color theme="1"/>
        <rFont val="Times New Roman"/>
        <family val="1"/>
        <charset val="204"/>
      </rPr>
      <t>п. 2.1 раздела 2 Порядка устанавливает требования к документам, предоставляемых получателем субсидии</t>
    </r>
  </si>
  <si>
    <t>Наименование информационного требования (из текста проекта (действующего) мнпа): п. 1.7 Порядка устанавливает требования к документам, предоставляемых получателем субсидии</t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</si>
  <si>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Управление образования осуществляет специалист организации (индивидуальный предприниматель)</t>
    </r>
  </si>
  <si>
    <t>документы предоставляются в Управление обраования  1 раз</t>
  </si>
  <si>
    <t>II. Расчет содержательных издержек №2</t>
  </si>
  <si>
    <t xml:space="preserve">Сумма затрат индивидуального предпринимателя для получения лицензии на право ведения образовельной деятельности </t>
  </si>
  <si>
    <t>ИТОГО сумма содержательных издержек по требованию №1</t>
  </si>
  <si>
    <t>Итого сумма содержательных издержек возникающих в связи с планируемым  исполнением требования постановления:</t>
  </si>
  <si>
    <t>оценочно по средней стоимость проезда общественным транспортом в г. Ханты-Мансийск (общественный)</t>
  </si>
  <si>
    <t>A26:F38A25:F3A19:F38</t>
  </si>
  <si>
    <t>I. Расчет содержательных издержек</t>
  </si>
  <si>
    <t>3</t>
  </si>
  <si>
    <t>Получение лицензии на право ведения образовательной деятельности</t>
  </si>
  <si>
    <t xml:space="preserve">4. </t>
  </si>
  <si>
    <t xml:space="preserve">4.1. </t>
  </si>
  <si>
    <t>Приобретение необходимого материально-технического оборудовния для организации психолого-педагогического консультирования обучающихся, их родителей (законных представтелей)</t>
  </si>
  <si>
    <t xml:space="preserve">4.2. </t>
  </si>
  <si>
    <t>компьютерное оборудование</t>
  </si>
  <si>
    <t>мебель (стол, стул, стиллаж, мягкая мебель)</t>
  </si>
  <si>
    <t>4.3.</t>
  </si>
  <si>
    <t>диагностический инструментарий</t>
  </si>
  <si>
    <t>4.4.</t>
  </si>
  <si>
    <t>канцтовары</t>
  </si>
  <si>
    <t xml:space="preserve">5. </t>
  </si>
  <si>
    <t>Аренда помещения</t>
  </si>
  <si>
    <t>Оценочная стоимость с учетом доставки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</si>
</sst>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trike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top"/>
    </xf>
    <xf numFmtId="0" fontId="8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10" fillId="0" borderId="1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top" wrapText="1"/>
    </xf>
    <xf numFmtId="0" fontId="10" fillId="0" borderId="17" xfId="0" applyFont="1" applyBorder="1" applyAlignment="1">
      <alignment vertical="center" wrapText="1"/>
    </xf>
    <xf numFmtId="10" fontId="12" fillId="0" borderId="16" xfId="0" applyNumberFormat="1" applyFont="1" applyBorder="1" applyAlignment="1">
      <alignment horizontal="center" vertical="center" wrapText="1"/>
    </xf>
    <xf numFmtId="2" fontId="12" fillId="0" borderId="18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/>
    <xf numFmtId="0" fontId="3" fillId="0" borderId="11" xfId="0" applyFont="1" applyBorder="1" applyAlignment="1"/>
    <xf numFmtId="0" fontId="2" fillId="0" borderId="20" xfId="0" applyFont="1" applyBorder="1" applyAlignment="1"/>
    <xf numFmtId="0" fontId="2" fillId="0" borderId="17" xfId="0" applyFont="1" applyBorder="1" applyAlignment="1"/>
    <xf numFmtId="0" fontId="14" fillId="0" borderId="17" xfId="0" applyFont="1" applyBorder="1" applyAlignment="1">
      <alignment horizontal="center" wrapText="1"/>
    </xf>
    <xf numFmtId="49" fontId="3" fillId="0" borderId="15" xfId="0" applyNumberFormat="1" applyFont="1" applyBorder="1" applyAlignment="1">
      <alignment vertical="top"/>
    </xf>
    <xf numFmtId="0" fontId="2" fillId="0" borderId="17" xfId="0" applyFont="1" applyBorder="1"/>
    <xf numFmtId="0" fontId="12" fillId="0" borderId="21" xfId="0" applyFont="1" applyBorder="1" applyAlignment="1">
      <alignment horizontal="center" vertical="center" wrapText="1"/>
    </xf>
    <xf numFmtId="2" fontId="12" fillId="0" borderId="22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vertical="top"/>
    </xf>
    <xf numFmtId="0" fontId="14" fillId="0" borderId="23" xfId="0" applyFont="1" applyBorder="1"/>
    <xf numFmtId="0" fontId="12" fillId="0" borderId="18" xfId="0" applyFont="1" applyBorder="1" applyAlignment="1">
      <alignment horizontal="center" vertical="center" wrapText="1"/>
    </xf>
    <xf numFmtId="0" fontId="2" fillId="0" borderId="9" xfId="0" applyFont="1" applyBorder="1"/>
    <xf numFmtId="0" fontId="15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14" fillId="0" borderId="25" xfId="0" applyFont="1" applyBorder="1"/>
    <xf numFmtId="0" fontId="8" fillId="0" borderId="27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49" fontId="3" fillId="0" borderId="32" xfId="0" applyNumberFormat="1" applyFont="1" applyBorder="1" applyAlignment="1">
      <alignment vertical="top" wrapText="1"/>
    </xf>
    <xf numFmtId="0" fontId="12" fillId="0" borderId="34" xfId="0" applyFont="1" applyBorder="1" applyAlignment="1">
      <alignment horizontal="center" vertical="center" wrapText="1"/>
    </xf>
    <xf numFmtId="2" fontId="12" fillId="0" borderId="35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vertical="top" wrapText="1"/>
    </xf>
    <xf numFmtId="0" fontId="6" fillId="0" borderId="12" xfId="0" applyFont="1" applyBorder="1" applyAlignment="1">
      <alignment horizontal="left" vertical="top" wrapText="1"/>
    </xf>
    <xf numFmtId="0" fontId="2" fillId="0" borderId="0" xfId="0" applyFont="1" applyBorder="1"/>
    <xf numFmtId="49" fontId="3" fillId="0" borderId="39" xfId="0" applyNumberFormat="1" applyFont="1" applyBorder="1" applyAlignment="1">
      <alignment vertical="top" wrapText="1"/>
    </xf>
    <xf numFmtId="0" fontId="2" fillId="0" borderId="19" xfId="0" applyFont="1" applyBorder="1"/>
    <xf numFmtId="0" fontId="15" fillId="0" borderId="39" xfId="0" applyFont="1" applyBorder="1"/>
    <xf numFmtId="0" fontId="2" fillId="0" borderId="40" xfId="0" applyFont="1" applyBorder="1"/>
    <xf numFmtId="0" fontId="14" fillId="0" borderId="17" xfId="0" applyFont="1" applyBorder="1"/>
    <xf numFmtId="0" fontId="14" fillId="0" borderId="41" xfId="0" applyFont="1" applyBorder="1"/>
    <xf numFmtId="0" fontId="15" fillId="0" borderId="42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2" fillId="0" borderId="8" xfId="0" applyFont="1" applyBorder="1"/>
    <xf numFmtId="0" fontId="17" fillId="0" borderId="4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/>
    </xf>
    <xf numFmtId="2" fontId="18" fillId="0" borderId="13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7" fillId="0" borderId="46" xfId="0" applyFont="1" applyBorder="1" applyAlignment="1">
      <alignment horizontal="center" vertical="center" wrapText="1"/>
    </xf>
    <xf numFmtId="0" fontId="2" fillId="0" borderId="47" xfId="0" applyFont="1" applyBorder="1"/>
    <xf numFmtId="0" fontId="13" fillId="0" borderId="48" xfId="0" applyFont="1" applyBorder="1" applyAlignment="1">
      <alignment wrapText="1"/>
    </xf>
    <xf numFmtId="2" fontId="18" fillId="0" borderId="50" xfId="0" applyNumberFormat="1" applyFont="1" applyBorder="1" applyAlignment="1">
      <alignment horizontal="center" vertical="center" wrapText="1"/>
    </xf>
    <xf numFmtId="0" fontId="2" fillId="0" borderId="51" xfId="0" applyFont="1" applyBorder="1"/>
    <xf numFmtId="0" fontId="19" fillId="0" borderId="0" xfId="0" applyFont="1"/>
    <xf numFmtId="2" fontId="3" fillId="0" borderId="0" xfId="0" applyNumberFormat="1" applyFont="1"/>
    <xf numFmtId="0" fontId="16" fillId="0" borderId="33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21" fillId="0" borderId="14" xfId="0" applyFont="1" applyBorder="1" applyAlignment="1">
      <alignment wrapText="1"/>
    </xf>
    <xf numFmtId="0" fontId="18" fillId="0" borderId="19" xfId="0" applyFont="1" applyBorder="1" applyAlignment="1">
      <alignment vertical="top" wrapText="1"/>
    </xf>
    <xf numFmtId="0" fontId="3" fillId="0" borderId="9" xfId="0" applyFont="1" applyBorder="1"/>
    <xf numFmtId="0" fontId="3" fillId="0" borderId="31" xfId="0" applyFont="1" applyBorder="1" applyAlignment="1">
      <alignment vertical="top" wrapText="1"/>
    </xf>
    <xf numFmtId="0" fontId="18" fillId="0" borderId="19" xfId="0" applyFont="1" applyBorder="1" applyAlignment="1">
      <alignment wrapText="1"/>
    </xf>
    <xf numFmtId="0" fontId="3" fillId="0" borderId="19" xfId="0" applyFont="1" applyBorder="1"/>
    <xf numFmtId="0" fontId="18" fillId="0" borderId="19" xfId="0" applyFont="1" applyBorder="1" applyAlignment="1">
      <alignment horizontal="left" vertical="center" wrapText="1"/>
    </xf>
    <xf numFmtId="0" fontId="3" fillId="0" borderId="31" xfId="0" applyFont="1" applyBorder="1"/>
    <xf numFmtId="0" fontId="18" fillId="0" borderId="9" xfId="0" applyFont="1" applyBorder="1" applyAlignment="1">
      <alignment wrapText="1"/>
    </xf>
    <xf numFmtId="0" fontId="18" fillId="0" borderId="48" xfId="0" applyFont="1" applyBorder="1" applyAlignment="1">
      <alignment wrapText="1"/>
    </xf>
    <xf numFmtId="0" fontId="3" fillId="0" borderId="51" xfId="0" applyFont="1" applyBorder="1"/>
    <xf numFmtId="0" fontId="6" fillId="0" borderId="13" xfId="0" applyFont="1" applyBorder="1" applyAlignment="1">
      <alignment horizontal="center" vertical="center" wrapText="1"/>
    </xf>
    <xf numFmtId="10" fontId="6" fillId="0" borderId="16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0" fontId="16" fillId="0" borderId="20" xfId="0" applyFont="1" applyBorder="1" applyAlignment="1"/>
    <xf numFmtId="0" fontId="16" fillId="0" borderId="17" xfId="0" applyFont="1" applyBorder="1" applyAlignment="1"/>
    <xf numFmtId="0" fontId="16" fillId="0" borderId="17" xfId="0" applyFont="1" applyBorder="1" applyAlignment="1">
      <alignment horizontal="center" wrapText="1"/>
    </xf>
    <xf numFmtId="0" fontId="16" fillId="0" borderId="17" xfId="0" applyFont="1" applyBorder="1"/>
    <xf numFmtId="0" fontId="6" fillId="0" borderId="21" xfId="0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center" vertical="center" wrapText="1"/>
    </xf>
    <xf numFmtId="0" fontId="16" fillId="0" borderId="23" xfId="0" applyFont="1" applyBorder="1"/>
    <xf numFmtId="0" fontId="6" fillId="0" borderId="18" xfId="0" applyFont="1" applyBorder="1" applyAlignment="1">
      <alignment horizontal="center" vertical="center" wrapText="1"/>
    </xf>
    <xf numFmtId="0" fontId="16" fillId="0" borderId="25" xfId="0" applyFont="1" applyBorder="1"/>
    <xf numFmtId="0" fontId="16" fillId="0" borderId="26" xfId="0" applyFont="1" applyBorder="1"/>
    <xf numFmtId="0" fontId="6" fillId="0" borderId="34" xfId="0" applyFont="1" applyBorder="1" applyAlignment="1">
      <alignment horizontal="center" vertical="center" wrapText="1"/>
    </xf>
    <xf numFmtId="2" fontId="6" fillId="0" borderId="35" xfId="0" applyNumberFormat="1" applyFont="1" applyBorder="1" applyAlignment="1">
      <alignment horizontal="center" vertical="center" wrapText="1"/>
    </xf>
    <xf numFmtId="0" fontId="16" fillId="0" borderId="0" xfId="0" applyFont="1" applyBorder="1"/>
    <xf numFmtId="0" fontId="6" fillId="0" borderId="38" xfId="0" applyFont="1" applyBorder="1" applyAlignment="1">
      <alignment horizontal="center" vertical="center" wrapText="1"/>
    </xf>
    <xf numFmtId="2" fontId="6" fillId="0" borderId="38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0" fontId="16" fillId="0" borderId="40" xfId="0" applyFont="1" applyBorder="1"/>
    <xf numFmtId="0" fontId="16" fillId="0" borderId="41" xfId="0" applyFont="1" applyBorder="1"/>
    <xf numFmtId="0" fontId="22" fillId="0" borderId="43" xfId="0" applyFont="1" applyBorder="1" applyAlignment="1">
      <alignment vertical="center"/>
    </xf>
    <xf numFmtId="0" fontId="16" fillId="0" borderId="8" xfId="0" applyFont="1" applyBorder="1"/>
    <xf numFmtId="0" fontId="6" fillId="0" borderId="4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2" fontId="18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2" fontId="2" fillId="0" borderId="54" xfId="0" applyNumberFormat="1" applyFont="1" applyBorder="1" applyAlignment="1"/>
    <xf numFmtId="2" fontId="18" fillId="0" borderId="57" xfId="0" applyNumberFormat="1" applyFont="1" applyBorder="1" applyAlignment="1">
      <alignment horizontal="center" vertical="center" wrapText="1"/>
    </xf>
    <xf numFmtId="0" fontId="18" fillId="0" borderId="58" xfId="0" applyFont="1" applyBorder="1" applyAlignment="1">
      <alignment wrapText="1"/>
    </xf>
    <xf numFmtId="0" fontId="6" fillId="0" borderId="13" xfId="0" applyFont="1" applyFill="1" applyBorder="1" applyAlignment="1">
      <alignment horizontal="center" vertical="center" wrapText="1"/>
    </xf>
    <xf numFmtId="2" fontId="6" fillId="0" borderId="18" xfId="0" applyNumberFormat="1" applyFont="1" applyFill="1" applyBorder="1" applyAlignment="1">
      <alignment horizontal="center" vertical="center" wrapText="1"/>
    </xf>
    <xf numFmtId="2" fontId="6" fillId="0" borderId="22" xfId="0" applyNumberFormat="1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2" fontId="6" fillId="0" borderId="37" xfId="0" applyNumberFormat="1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2" fontId="6" fillId="0" borderId="38" xfId="0" applyNumberFormat="1" applyFont="1" applyFill="1" applyBorder="1" applyAlignment="1">
      <alignment horizontal="center" vertical="center" wrapText="1"/>
    </xf>
    <xf numFmtId="49" fontId="3" fillId="0" borderId="59" xfId="0" applyNumberFormat="1" applyFont="1" applyBorder="1" applyAlignment="1">
      <alignment vertical="top" wrapText="1"/>
    </xf>
    <xf numFmtId="0" fontId="16" fillId="0" borderId="12" xfId="0" applyFont="1" applyBorder="1" applyAlignment="1">
      <alignment horizontal="left" vertical="top" wrapText="1"/>
    </xf>
    <xf numFmtId="2" fontId="6" fillId="0" borderId="60" xfId="0" applyNumberFormat="1" applyFont="1" applyBorder="1" applyAlignment="1">
      <alignment horizontal="center" vertical="center" wrapText="1"/>
    </xf>
    <xf numFmtId="0" fontId="16" fillId="0" borderId="38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center" wrapText="1"/>
    </xf>
    <xf numFmtId="0" fontId="18" fillId="0" borderId="31" xfId="0" applyFont="1" applyBorder="1" applyAlignment="1">
      <alignment vertical="top" wrapText="1"/>
    </xf>
    <xf numFmtId="0" fontId="8" fillId="0" borderId="28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5" fillId="0" borderId="52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16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22" fillId="0" borderId="28" xfId="0" applyFont="1" applyBorder="1" applyAlignment="1">
      <alignment horizontal="left" vertical="top" wrapText="1"/>
    </xf>
    <xf numFmtId="0" fontId="22" fillId="0" borderId="29" xfId="0" applyFont="1" applyBorder="1" applyAlignment="1">
      <alignment horizontal="left" vertical="top" wrapText="1"/>
    </xf>
    <xf numFmtId="0" fontId="22" fillId="0" borderId="30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47"/>
  <sheetViews>
    <sheetView topLeftCell="A39" zoomScaleSheetLayoutView="100" workbookViewId="0">
      <selection activeCell="E13" sqref="E13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8.5703125" style="1" customWidth="1"/>
    <col min="4" max="4" width="12" style="1" customWidth="1"/>
    <col min="5" max="5" width="15" style="1" customWidth="1"/>
    <col min="6" max="6" width="79.7109375" style="1" customWidth="1"/>
    <col min="7" max="7" width="11" style="1" bestFit="1" customWidth="1"/>
    <col min="8" max="16384" width="9.140625" style="1"/>
  </cols>
  <sheetData>
    <row r="1" spans="1:6" ht="74.25" customHeight="1" x14ac:dyDescent="0.3">
      <c r="A1" s="140" t="s">
        <v>45</v>
      </c>
      <c r="B1" s="140"/>
      <c r="C1" s="140"/>
      <c r="D1" s="140"/>
      <c r="E1" s="140"/>
      <c r="F1" s="140"/>
    </row>
    <row r="2" spans="1:6" ht="49.9" customHeight="1" x14ac:dyDescent="0.3">
      <c r="A2" s="141" t="s">
        <v>0</v>
      </c>
      <c r="B2" s="141"/>
      <c r="C2" s="141"/>
      <c r="D2" s="141"/>
      <c r="E2" s="141"/>
      <c r="F2" s="141"/>
    </row>
    <row r="3" spans="1:6" ht="73.5" customHeight="1" x14ac:dyDescent="0.3">
      <c r="A3" s="142" t="s">
        <v>58</v>
      </c>
      <c r="B3" s="142"/>
      <c r="C3" s="142"/>
      <c r="D3" s="142"/>
      <c r="E3" s="142"/>
      <c r="F3" s="142"/>
    </row>
    <row r="4" spans="1:6" ht="19.5" thickBot="1" x14ac:dyDescent="0.35">
      <c r="A4" s="143" t="s">
        <v>1</v>
      </c>
      <c r="B4" s="143"/>
      <c r="C4" s="143"/>
      <c r="D4" s="143"/>
      <c r="E4" s="143"/>
      <c r="F4" s="143"/>
    </row>
    <row r="5" spans="1:6" ht="30.75" x14ac:dyDescent="0.3">
      <c r="A5" s="3" t="s">
        <v>2</v>
      </c>
      <c r="B5" s="144" t="s">
        <v>3</v>
      </c>
      <c r="C5" s="145"/>
      <c r="D5" s="145"/>
      <c r="E5" s="146"/>
      <c r="F5" s="4" t="s">
        <v>4</v>
      </c>
    </row>
    <row r="6" spans="1:6" ht="45.75" customHeight="1" x14ac:dyDescent="0.3">
      <c r="A6" s="5" t="s">
        <v>5</v>
      </c>
      <c r="B6" s="147" t="s">
        <v>62</v>
      </c>
      <c r="C6" s="148"/>
      <c r="D6" s="148"/>
      <c r="E6" s="148"/>
      <c r="F6" s="149"/>
    </row>
    <row r="7" spans="1:6" ht="40.5" customHeight="1" x14ac:dyDescent="0.3">
      <c r="A7" s="6" t="s">
        <v>6</v>
      </c>
      <c r="B7" s="150" t="s">
        <v>56</v>
      </c>
      <c r="C7" s="151"/>
      <c r="D7" s="151"/>
      <c r="E7" s="151"/>
      <c r="F7" s="152"/>
    </row>
    <row r="8" spans="1:6" ht="48" x14ac:dyDescent="0.3">
      <c r="A8" s="7" t="s">
        <v>7</v>
      </c>
      <c r="B8" s="8" t="s">
        <v>8</v>
      </c>
      <c r="C8" s="9"/>
      <c r="D8" s="9"/>
      <c r="E8" s="114">
        <v>82228.5</v>
      </c>
      <c r="F8" s="69" t="s">
        <v>39</v>
      </c>
    </row>
    <row r="9" spans="1:6" ht="34.5" customHeight="1" x14ac:dyDescent="0.3">
      <c r="A9" s="12" t="s">
        <v>9</v>
      </c>
      <c r="B9" s="65" t="s">
        <v>10</v>
      </c>
      <c r="C9" s="13"/>
      <c r="D9" s="81">
        <v>0.30199999999999999</v>
      </c>
      <c r="E9" s="115">
        <f>+E8*D9</f>
        <v>24833.006999999998</v>
      </c>
      <c r="F9" s="16"/>
    </row>
    <row r="10" spans="1:6" x14ac:dyDescent="0.3">
      <c r="A10" s="17" t="s">
        <v>11</v>
      </c>
      <c r="B10" s="83"/>
      <c r="C10" s="84"/>
      <c r="D10" s="85"/>
      <c r="E10" s="82">
        <f>E8+E9</f>
        <v>107061.507</v>
      </c>
      <c r="F10" s="16"/>
    </row>
    <row r="11" spans="1:6" ht="31.5" x14ac:dyDescent="0.3">
      <c r="A11" s="21" t="s">
        <v>12</v>
      </c>
      <c r="B11" s="66" t="s">
        <v>13</v>
      </c>
      <c r="C11" s="86"/>
      <c r="D11" s="87">
        <v>1970</v>
      </c>
      <c r="E11" s="116">
        <f>D11/12</f>
        <v>164.16666666666666</v>
      </c>
      <c r="F11" s="70" t="s">
        <v>37</v>
      </c>
    </row>
    <row r="12" spans="1:6" ht="32.25" customHeight="1" x14ac:dyDescent="0.3">
      <c r="A12" s="25" t="s">
        <v>14</v>
      </c>
      <c r="B12" s="66" t="s">
        <v>15</v>
      </c>
      <c r="C12" s="86"/>
      <c r="D12" s="89"/>
      <c r="E12" s="90">
        <v>2</v>
      </c>
      <c r="F12" s="71"/>
    </row>
    <row r="13" spans="1:6" ht="16.5" customHeight="1" x14ac:dyDescent="0.3">
      <c r="A13" s="29" t="s">
        <v>16</v>
      </c>
      <c r="B13" s="91"/>
      <c r="C13" s="92"/>
      <c r="D13" s="91"/>
      <c r="E13" s="82">
        <f>E10/E11*E12</f>
        <v>1304.302623350254</v>
      </c>
      <c r="F13" s="71"/>
    </row>
    <row r="14" spans="1:6" x14ac:dyDescent="0.3">
      <c r="A14" s="33" t="s">
        <v>17</v>
      </c>
      <c r="B14" s="153" t="s">
        <v>18</v>
      </c>
      <c r="C14" s="154"/>
      <c r="D14" s="154"/>
      <c r="E14" s="155"/>
      <c r="F14" s="72"/>
    </row>
    <row r="15" spans="1:6" ht="66.75" customHeight="1" x14ac:dyDescent="0.3">
      <c r="A15" s="35" t="s">
        <v>19</v>
      </c>
      <c r="B15" s="64" t="s">
        <v>20</v>
      </c>
      <c r="C15" s="93"/>
      <c r="D15" s="93"/>
      <c r="E15" s="94">
        <f>E16+E18+E17</f>
        <v>87.4</v>
      </c>
      <c r="F15" s="70" t="s">
        <v>21</v>
      </c>
    </row>
    <row r="16" spans="1:6" ht="42.75" customHeight="1" x14ac:dyDescent="0.3">
      <c r="A16" s="38" t="s">
        <v>22</v>
      </c>
      <c r="B16" s="39" t="s">
        <v>23</v>
      </c>
      <c r="C16" s="117">
        <v>95</v>
      </c>
      <c r="D16" s="118">
        <v>225</v>
      </c>
      <c r="E16" s="115">
        <f>D16/500*C16</f>
        <v>42.75</v>
      </c>
      <c r="F16" s="73" t="s">
        <v>24</v>
      </c>
    </row>
    <row r="17" spans="1:7" ht="42.75" customHeight="1" x14ac:dyDescent="0.3">
      <c r="A17" s="38" t="s">
        <v>25</v>
      </c>
      <c r="B17" s="39" t="s">
        <v>26</v>
      </c>
      <c r="C17" s="119">
        <v>95</v>
      </c>
      <c r="D17" s="120">
        <v>940</v>
      </c>
      <c r="E17" s="114">
        <f>D17/2000*C17</f>
        <v>44.65</v>
      </c>
      <c r="F17" s="73" t="s">
        <v>40</v>
      </c>
    </row>
    <row r="18" spans="1:7" ht="32.25" x14ac:dyDescent="0.3">
      <c r="A18" s="38" t="s">
        <v>42</v>
      </c>
      <c r="B18" s="39" t="s">
        <v>43</v>
      </c>
      <c r="C18" s="96">
        <v>0</v>
      </c>
      <c r="D18" s="97">
        <v>110</v>
      </c>
      <c r="E18" s="80">
        <f>D18*C18</f>
        <v>0</v>
      </c>
      <c r="F18" s="73" t="s">
        <v>44</v>
      </c>
    </row>
    <row r="19" spans="1:7" ht="24" hidden="1" customHeight="1" x14ac:dyDescent="0.3">
      <c r="A19" s="41"/>
      <c r="B19" s="67"/>
      <c r="C19" s="98"/>
      <c r="D19" s="87"/>
      <c r="E19" s="82"/>
      <c r="F19" s="74"/>
    </row>
    <row r="20" spans="1:7" ht="30.6" hidden="1" customHeight="1" x14ac:dyDescent="0.3">
      <c r="A20" s="38"/>
      <c r="B20" s="68"/>
      <c r="C20" s="98"/>
      <c r="D20" s="99"/>
      <c r="E20" s="82"/>
      <c r="F20" s="75"/>
    </row>
    <row r="21" spans="1:7" x14ac:dyDescent="0.3">
      <c r="A21" s="43" t="s">
        <v>27</v>
      </c>
      <c r="B21" s="100"/>
      <c r="C21" s="86"/>
      <c r="D21" s="101"/>
      <c r="E21" s="88">
        <f>E15+E19</f>
        <v>87.4</v>
      </c>
      <c r="F21" s="76"/>
    </row>
    <row r="22" spans="1:7" ht="42" customHeight="1" x14ac:dyDescent="0.3">
      <c r="A22" s="47" t="s">
        <v>28</v>
      </c>
      <c r="B22" s="102" t="s">
        <v>29</v>
      </c>
      <c r="C22" s="104">
        <v>1</v>
      </c>
      <c r="D22" s="105">
        <v>100</v>
      </c>
      <c r="E22" s="106">
        <f>C22*D22</f>
        <v>100</v>
      </c>
      <c r="F22" s="77" t="s">
        <v>41</v>
      </c>
    </row>
    <row r="23" spans="1:7" ht="21.75" customHeight="1" x14ac:dyDescent="0.3">
      <c r="A23" s="53" t="s">
        <v>30</v>
      </c>
      <c r="B23" s="103"/>
      <c r="C23" s="95"/>
      <c r="D23" s="95"/>
      <c r="E23" s="107">
        <f>E13+E21+E22</f>
        <v>1491.702623350254</v>
      </c>
      <c r="F23" s="74"/>
    </row>
    <row r="24" spans="1:7" ht="33" customHeight="1" x14ac:dyDescent="0.3">
      <c r="A24" s="55" t="s">
        <v>31</v>
      </c>
      <c r="B24" s="134" t="s">
        <v>32</v>
      </c>
      <c r="C24" s="135"/>
      <c r="D24" s="136"/>
      <c r="E24" s="57">
        <v>1</v>
      </c>
      <c r="F24" s="77" t="s">
        <v>57</v>
      </c>
    </row>
    <row r="25" spans="1:7" ht="24.75" customHeight="1" x14ac:dyDescent="0.3">
      <c r="A25" s="55" t="s">
        <v>33</v>
      </c>
      <c r="B25" s="56" t="s">
        <v>34</v>
      </c>
      <c r="C25" s="40"/>
      <c r="D25" s="58"/>
      <c r="E25" s="57">
        <v>1</v>
      </c>
      <c r="F25" s="78"/>
    </row>
    <row r="26" spans="1:7" ht="48" customHeight="1" thickBot="1" x14ac:dyDescent="0.35">
      <c r="A26" s="131" t="s">
        <v>35</v>
      </c>
      <c r="B26" s="132"/>
      <c r="C26" s="132"/>
      <c r="D26" s="133"/>
      <c r="E26" s="60">
        <f>E23*E24*E25</f>
        <v>1491.702623350254</v>
      </c>
      <c r="F26" s="79"/>
    </row>
    <row r="27" spans="1:7" ht="12" customHeight="1" x14ac:dyDescent="0.3">
      <c r="A27" s="108"/>
      <c r="B27" s="40"/>
      <c r="C27" s="40"/>
      <c r="D27" s="40"/>
      <c r="E27" s="109"/>
      <c r="F27" s="110"/>
    </row>
    <row r="28" spans="1:7" ht="71.25" customHeight="1" x14ac:dyDescent="0.3">
      <c r="A28" s="130" t="s">
        <v>59</v>
      </c>
      <c r="B28" s="130"/>
      <c r="C28" s="130"/>
      <c r="D28" s="130"/>
      <c r="E28" s="130"/>
      <c r="F28" s="130"/>
    </row>
    <row r="29" spans="1:7" ht="19.5" thickBot="1" x14ac:dyDescent="0.35">
      <c r="A29" s="143" t="s">
        <v>38</v>
      </c>
      <c r="B29" s="143"/>
      <c r="C29" s="143"/>
      <c r="D29" s="143"/>
      <c r="E29" s="143"/>
      <c r="F29" s="143"/>
    </row>
    <row r="30" spans="1:7" ht="30.75" x14ac:dyDescent="0.3">
      <c r="A30" s="3" t="s">
        <v>2</v>
      </c>
      <c r="B30" s="144" t="s">
        <v>3</v>
      </c>
      <c r="C30" s="145"/>
      <c r="D30" s="145"/>
      <c r="E30" s="146"/>
      <c r="F30" s="4" t="s">
        <v>4</v>
      </c>
    </row>
    <row r="31" spans="1:7" ht="31.15" customHeight="1" x14ac:dyDescent="0.3">
      <c r="A31" s="5" t="s">
        <v>5</v>
      </c>
      <c r="B31" s="147" t="s">
        <v>60</v>
      </c>
      <c r="C31" s="148"/>
      <c r="D31" s="148"/>
      <c r="E31" s="148"/>
      <c r="F31" s="149"/>
    </row>
    <row r="32" spans="1:7" ht="36" customHeight="1" x14ac:dyDescent="0.3">
      <c r="A32" s="6" t="s">
        <v>6</v>
      </c>
      <c r="B32" s="156" t="s">
        <v>49</v>
      </c>
      <c r="C32" s="157"/>
      <c r="D32" s="157"/>
      <c r="E32" s="157"/>
      <c r="F32" s="158"/>
      <c r="G32" s="62"/>
    </row>
    <row r="33" spans="1:7" ht="48" x14ac:dyDescent="0.3">
      <c r="A33" s="7" t="s">
        <v>7</v>
      </c>
      <c r="B33" s="8" t="s">
        <v>8</v>
      </c>
      <c r="C33" s="9"/>
      <c r="D33" s="10"/>
      <c r="E33" s="11">
        <v>80675</v>
      </c>
      <c r="F33" s="77" t="s">
        <v>50</v>
      </c>
    </row>
    <row r="34" spans="1:7" ht="18.75" customHeight="1" x14ac:dyDescent="0.3">
      <c r="A34" s="12" t="s">
        <v>9</v>
      </c>
      <c r="B34" s="65" t="s">
        <v>10</v>
      </c>
      <c r="C34" s="13"/>
      <c r="D34" s="14">
        <v>0.26800000000000002</v>
      </c>
      <c r="E34" s="15">
        <f>+E33*D34</f>
        <v>21620.9</v>
      </c>
      <c r="F34" s="77"/>
    </row>
    <row r="35" spans="1:7" x14ac:dyDescent="0.3">
      <c r="A35" s="17" t="s">
        <v>11</v>
      </c>
      <c r="B35" s="18"/>
      <c r="C35" s="19"/>
      <c r="D35" s="20"/>
      <c r="E35" s="15">
        <f>E33+E34</f>
        <v>102295.9</v>
      </c>
      <c r="F35" s="77"/>
    </row>
    <row r="36" spans="1:7" ht="29.25" customHeight="1" x14ac:dyDescent="0.3">
      <c r="A36" s="21" t="s">
        <v>12</v>
      </c>
      <c r="B36" s="66" t="s">
        <v>13</v>
      </c>
      <c r="C36" s="22"/>
      <c r="D36" s="23">
        <f>D11</f>
        <v>1970</v>
      </c>
      <c r="E36" s="24">
        <f>D36/12</f>
        <v>164.16666666666666</v>
      </c>
      <c r="F36" s="77" t="s">
        <v>37</v>
      </c>
    </row>
    <row r="37" spans="1:7" ht="38.25" customHeight="1" x14ac:dyDescent="0.3">
      <c r="A37" s="25" t="s">
        <v>14</v>
      </c>
      <c r="B37" s="66" t="s">
        <v>15</v>
      </c>
      <c r="C37" s="22"/>
      <c r="D37" s="26"/>
      <c r="E37" s="27">
        <v>5</v>
      </c>
      <c r="F37" s="77" t="s">
        <v>61</v>
      </c>
    </row>
    <row r="38" spans="1:7" x14ac:dyDescent="0.3">
      <c r="A38" s="29" t="s">
        <v>16</v>
      </c>
      <c r="B38" s="30"/>
      <c r="C38" s="31"/>
      <c r="D38" s="32"/>
      <c r="E38" s="15">
        <f>E35/E36*E37</f>
        <v>3115.6111675126904</v>
      </c>
      <c r="F38" s="28"/>
    </row>
    <row r="39" spans="1:7" ht="18.75" customHeight="1" x14ac:dyDescent="0.3">
      <c r="A39" s="33" t="s">
        <v>17</v>
      </c>
      <c r="B39" s="127" t="s">
        <v>18</v>
      </c>
      <c r="C39" s="128"/>
      <c r="D39" s="128"/>
      <c r="E39" s="129"/>
      <c r="F39" s="34"/>
    </row>
    <row r="40" spans="1:7" ht="72.75" customHeight="1" x14ac:dyDescent="0.3">
      <c r="A40" s="35" t="s">
        <v>19</v>
      </c>
      <c r="B40" s="64" t="s">
        <v>20</v>
      </c>
      <c r="C40" s="36"/>
      <c r="D40" s="36">
        <v>83.19</v>
      </c>
      <c r="E40" s="37">
        <f>D40*E37</f>
        <v>415.95</v>
      </c>
      <c r="F40" s="77" t="s">
        <v>52</v>
      </c>
    </row>
    <row r="41" spans="1:7" x14ac:dyDescent="0.3">
      <c r="A41" s="43" t="s">
        <v>27</v>
      </c>
      <c r="B41" s="44"/>
      <c r="C41" s="45"/>
      <c r="D41" s="46"/>
      <c r="E41" s="24">
        <f>E40</f>
        <v>415.95</v>
      </c>
      <c r="F41" s="77"/>
    </row>
    <row r="42" spans="1:7" ht="40.5" customHeight="1" x14ac:dyDescent="0.3">
      <c r="A42" s="47" t="s">
        <v>28</v>
      </c>
      <c r="B42" s="48" t="s">
        <v>29</v>
      </c>
      <c r="C42" s="50" t="s">
        <v>51</v>
      </c>
      <c r="D42" s="51"/>
      <c r="E42" s="52"/>
      <c r="F42" s="77"/>
    </row>
    <row r="43" spans="1:7" ht="23.25" customHeight="1" x14ac:dyDescent="0.3">
      <c r="A43" s="53" t="s">
        <v>30</v>
      </c>
      <c r="B43" s="49"/>
      <c r="C43" s="40"/>
      <c r="D43" s="40"/>
      <c r="E43" s="54">
        <f>E38+E41+E42</f>
        <v>3531.5611675126902</v>
      </c>
      <c r="F43" s="42"/>
    </row>
    <row r="44" spans="1:7" ht="30.75" customHeight="1" x14ac:dyDescent="0.3">
      <c r="A44" s="55" t="s">
        <v>31</v>
      </c>
      <c r="B44" s="134" t="s">
        <v>32</v>
      </c>
      <c r="C44" s="135"/>
      <c r="D44" s="136"/>
      <c r="E44" s="57">
        <v>1</v>
      </c>
      <c r="F44" s="77" t="s">
        <v>53</v>
      </c>
    </row>
    <row r="45" spans="1:7" x14ac:dyDescent="0.3">
      <c r="A45" s="55" t="s">
        <v>33</v>
      </c>
      <c r="B45" s="56" t="s">
        <v>34</v>
      </c>
      <c r="C45" s="40"/>
      <c r="D45" s="58"/>
      <c r="E45" s="57">
        <v>1</v>
      </c>
      <c r="F45" s="59"/>
    </row>
    <row r="46" spans="1:7" ht="39" customHeight="1" thickBot="1" x14ac:dyDescent="0.35">
      <c r="A46" s="131" t="s">
        <v>36</v>
      </c>
      <c r="B46" s="132"/>
      <c r="C46" s="132"/>
      <c r="D46" s="133"/>
      <c r="E46" s="60">
        <f>E43*E44*E45</f>
        <v>3531.5611675126902</v>
      </c>
      <c r="F46" s="61"/>
    </row>
    <row r="47" spans="1:7" ht="49.5" customHeight="1" x14ac:dyDescent="0.3">
      <c r="A47" s="137" t="s">
        <v>54</v>
      </c>
      <c r="B47" s="138"/>
      <c r="C47" s="138"/>
      <c r="D47" s="139"/>
      <c r="E47" s="112">
        <f>E46+E26</f>
        <v>5023.263790862944</v>
      </c>
      <c r="F47" s="113" t="s">
        <v>55</v>
      </c>
      <c r="G47" s="63"/>
    </row>
  </sheetData>
  <mergeCells count="19">
    <mergeCell ref="A47:D47"/>
    <mergeCell ref="A1:F1"/>
    <mergeCell ref="A2:F2"/>
    <mergeCell ref="A3:F3"/>
    <mergeCell ref="A4:F4"/>
    <mergeCell ref="B5:E5"/>
    <mergeCell ref="B6:F6"/>
    <mergeCell ref="B7:F7"/>
    <mergeCell ref="B14:E14"/>
    <mergeCell ref="A29:F29"/>
    <mergeCell ref="B30:E30"/>
    <mergeCell ref="B31:F31"/>
    <mergeCell ref="B32:F32"/>
    <mergeCell ref="B39:E39"/>
    <mergeCell ref="A28:F28"/>
    <mergeCell ref="A26:D26"/>
    <mergeCell ref="B24:D24"/>
    <mergeCell ref="A46:D46"/>
    <mergeCell ref="B44:D44"/>
  </mergeCells>
  <pageMargins left="0.70866141732283472" right="0.31496062992125984" top="0.35433070866141736" bottom="0.55118110236220474" header="0.31496062992125984" footer="0.31496062992125984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topLeftCell="A4" workbookViewId="0">
      <selection activeCell="B17" sqref="B17"/>
    </sheetView>
  </sheetViews>
  <sheetFormatPr defaultRowHeight="15" x14ac:dyDescent="0.25"/>
  <cols>
    <col min="2" max="2" width="27" customWidth="1"/>
    <col min="5" max="5" width="21.140625" customWidth="1"/>
    <col min="6" max="6" width="66.5703125" customWidth="1"/>
  </cols>
  <sheetData>
    <row r="1" spans="1:6" ht="18.75" x14ac:dyDescent="0.3">
      <c r="A1" s="140" t="s">
        <v>45</v>
      </c>
      <c r="B1" s="140"/>
      <c r="C1" s="140"/>
      <c r="D1" s="140"/>
      <c r="E1" s="140"/>
      <c r="F1" s="140"/>
    </row>
    <row r="2" spans="1:6" ht="15.75" x14ac:dyDescent="0.25">
      <c r="A2" s="141" t="s">
        <v>0</v>
      </c>
      <c r="B2" s="141"/>
      <c r="C2" s="141"/>
      <c r="D2" s="141"/>
      <c r="E2" s="141"/>
      <c r="F2" s="141"/>
    </row>
    <row r="3" spans="1:6" ht="15.75" x14ac:dyDescent="0.25">
      <c r="A3" s="159" t="s">
        <v>47</v>
      </c>
      <c r="B3" s="159"/>
      <c r="C3" s="159"/>
      <c r="D3" s="159"/>
      <c r="E3" s="159"/>
      <c r="F3" s="159"/>
    </row>
    <row r="4" spans="1:6" ht="18.75" x14ac:dyDescent="0.3">
      <c r="A4" s="2" t="s">
        <v>46</v>
      </c>
      <c r="B4" s="1"/>
      <c r="C4" s="1"/>
      <c r="D4" s="1"/>
      <c r="E4" s="1"/>
      <c r="F4" s="1"/>
    </row>
    <row r="5" spans="1:6" ht="19.5" thickBot="1" x14ac:dyDescent="0.35">
      <c r="A5" s="143" t="s">
        <v>72</v>
      </c>
      <c r="B5" s="143"/>
      <c r="C5" s="143"/>
      <c r="D5" s="143"/>
      <c r="E5" s="143"/>
      <c r="F5" s="143"/>
    </row>
    <row r="6" spans="1:6" x14ac:dyDescent="0.25">
      <c r="A6" s="3" t="s">
        <v>2</v>
      </c>
      <c r="B6" s="144" t="s">
        <v>3</v>
      </c>
      <c r="C6" s="145"/>
      <c r="D6" s="145"/>
      <c r="E6" s="146"/>
      <c r="F6" s="4" t="s">
        <v>4</v>
      </c>
    </row>
    <row r="7" spans="1:6" ht="41.25" customHeight="1" x14ac:dyDescent="0.25">
      <c r="A7" s="5" t="s">
        <v>5</v>
      </c>
      <c r="B7" s="147" t="s">
        <v>63</v>
      </c>
      <c r="C7" s="148"/>
      <c r="D7" s="148"/>
      <c r="E7" s="148"/>
      <c r="F7" s="149"/>
    </row>
    <row r="8" spans="1:6" ht="31.5" customHeight="1" x14ac:dyDescent="0.25">
      <c r="A8" s="6" t="s">
        <v>6</v>
      </c>
      <c r="B8" s="150" t="s">
        <v>64</v>
      </c>
      <c r="C8" s="151"/>
      <c r="D8" s="151"/>
      <c r="E8" s="151"/>
      <c r="F8" s="152"/>
    </row>
    <row r="9" spans="1:6" ht="47.25" x14ac:dyDescent="0.25">
      <c r="A9" s="35" t="s">
        <v>73</v>
      </c>
      <c r="B9" s="64" t="s">
        <v>74</v>
      </c>
      <c r="C9" s="93"/>
      <c r="D9" s="93"/>
      <c r="E9" s="94">
        <v>50000</v>
      </c>
      <c r="F9" s="70" t="s">
        <v>67</v>
      </c>
    </row>
    <row r="10" spans="1:6" ht="90.75" customHeight="1" x14ac:dyDescent="0.25">
      <c r="A10" s="121" t="s">
        <v>75</v>
      </c>
      <c r="B10" s="122" t="s">
        <v>77</v>
      </c>
      <c r="C10" s="96"/>
      <c r="D10" s="96"/>
      <c r="E10" s="123"/>
      <c r="F10" s="70" t="s">
        <v>87</v>
      </c>
    </row>
    <row r="11" spans="1:6" ht="25.5" x14ac:dyDescent="0.25">
      <c r="A11" s="121" t="s">
        <v>76</v>
      </c>
      <c r="B11" s="124" t="s">
        <v>80</v>
      </c>
      <c r="C11" s="125"/>
      <c r="D11" s="125"/>
      <c r="E11" s="107">
        <v>17500</v>
      </c>
      <c r="F11" s="126"/>
    </row>
    <row r="12" spans="1:6" ht="15.75" x14ac:dyDescent="0.25">
      <c r="A12" s="121" t="s">
        <v>78</v>
      </c>
      <c r="B12" s="124" t="s">
        <v>79</v>
      </c>
      <c r="C12" s="125"/>
      <c r="D12" s="125"/>
      <c r="E12" s="107">
        <v>60000</v>
      </c>
      <c r="F12" s="126"/>
    </row>
    <row r="13" spans="1:6" ht="25.5" x14ac:dyDescent="0.25">
      <c r="A13" s="121" t="s">
        <v>81</v>
      </c>
      <c r="B13" s="124" t="s">
        <v>82</v>
      </c>
      <c r="C13" s="125"/>
      <c r="D13" s="125"/>
      <c r="E13" s="107">
        <v>45500</v>
      </c>
      <c r="F13" s="126"/>
    </row>
    <row r="14" spans="1:6" ht="15.75" x14ac:dyDescent="0.25">
      <c r="A14" s="121" t="s">
        <v>83</v>
      </c>
      <c r="B14" s="124" t="s">
        <v>84</v>
      </c>
      <c r="C14" s="125"/>
      <c r="D14" s="125"/>
      <c r="E14" s="107">
        <v>200</v>
      </c>
      <c r="F14" s="126"/>
    </row>
    <row r="15" spans="1:6" ht="15.75" x14ac:dyDescent="0.25">
      <c r="A15" s="121" t="s">
        <v>85</v>
      </c>
      <c r="B15" s="124" t="s">
        <v>86</v>
      </c>
      <c r="C15" s="125"/>
      <c r="D15" s="125"/>
      <c r="E15" s="107">
        <v>8000</v>
      </c>
      <c r="F15" s="126"/>
    </row>
    <row r="16" spans="1:6" ht="15.75" x14ac:dyDescent="0.25">
      <c r="A16" s="43" t="s">
        <v>27</v>
      </c>
      <c r="B16" s="100"/>
      <c r="C16" s="86"/>
      <c r="D16" s="101"/>
      <c r="E16" s="88">
        <v>181200</v>
      </c>
      <c r="F16" s="76"/>
    </row>
    <row r="17" spans="1:6" ht="51" customHeight="1" x14ac:dyDescent="0.25">
      <c r="A17" s="47" t="s">
        <v>28</v>
      </c>
      <c r="B17" s="102" t="s">
        <v>29</v>
      </c>
      <c r="C17" s="104">
        <v>4</v>
      </c>
      <c r="D17" s="105">
        <v>1200</v>
      </c>
      <c r="E17" s="106">
        <f>C17*D17</f>
        <v>4800</v>
      </c>
      <c r="F17" s="77" t="s">
        <v>70</v>
      </c>
    </row>
    <row r="18" spans="1:6" ht="15.75" x14ac:dyDescent="0.25">
      <c r="A18" s="53" t="s">
        <v>30</v>
      </c>
      <c r="B18" s="103"/>
      <c r="C18" s="95"/>
      <c r="D18" s="95"/>
      <c r="E18" s="107">
        <v>186000</v>
      </c>
      <c r="F18" s="74"/>
    </row>
    <row r="19" spans="1:6" ht="28.5" customHeight="1" x14ac:dyDescent="0.25">
      <c r="A19" s="55" t="s">
        <v>31</v>
      </c>
      <c r="B19" s="134" t="s">
        <v>32</v>
      </c>
      <c r="C19" s="135"/>
      <c r="D19" s="136"/>
      <c r="E19" s="57">
        <v>1</v>
      </c>
      <c r="F19" s="77" t="s">
        <v>65</v>
      </c>
    </row>
    <row r="20" spans="1:6" ht="18.75" x14ac:dyDescent="0.3">
      <c r="A20" s="55" t="s">
        <v>33</v>
      </c>
      <c r="B20" s="56" t="s">
        <v>34</v>
      </c>
      <c r="C20" s="40"/>
      <c r="D20" s="58"/>
      <c r="E20" s="57">
        <v>1</v>
      </c>
      <c r="F20" s="78"/>
    </row>
    <row r="21" spans="1:6" ht="16.5" thickBot="1" x14ac:dyDescent="0.3">
      <c r="A21" s="131" t="s">
        <v>68</v>
      </c>
      <c r="B21" s="132"/>
      <c r="C21" s="132"/>
      <c r="D21" s="133"/>
      <c r="E21" s="60">
        <f>E18*E19*E20</f>
        <v>186000</v>
      </c>
      <c r="F21" s="79"/>
    </row>
    <row r="22" spans="1:6" ht="18.75" x14ac:dyDescent="0.3">
      <c r="A22" s="108"/>
      <c r="B22" s="40"/>
      <c r="C22" s="40"/>
      <c r="D22" s="40"/>
      <c r="E22" s="109"/>
      <c r="F22" s="110"/>
    </row>
    <row r="23" spans="1:6" ht="18.75" x14ac:dyDescent="0.3">
      <c r="A23" s="1"/>
      <c r="B23" s="1"/>
      <c r="C23" s="1"/>
      <c r="D23" s="1"/>
      <c r="E23" s="1"/>
      <c r="F23" s="1"/>
    </row>
    <row r="24" spans="1:6" ht="19.5" thickBot="1" x14ac:dyDescent="0.35">
      <c r="A24" s="143" t="s">
        <v>66</v>
      </c>
      <c r="B24" s="143"/>
      <c r="C24" s="143"/>
      <c r="D24" s="143"/>
      <c r="E24" s="143"/>
      <c r="F24" s="143"/>
    </row>
    <row r="25" spans="1:6" x14ac:dyDescent="0.25">
      <c r="A25" s="3" t="s">
        <v>2</v>
      </c>
      <c r="B25" s="144" t="s">
        <v>3</v>
      </c>
      <c r="C25" s="145"/>
      <c r="D25" s="145"/>
      <c r="E25" s="146"/>
      <c r="F25" s="4" t="s">
        <v>4</v>
      </c>
    </row>
    <row r="26" spans="1:6" x14ac:dyDescent="0.25">
      <c r="A26" s="5" t="s">
        <v>5</v>
      </c>
      <c r="B26" s="147" t="s">
        <v>48</v>
      </c>
      <c r="C26" s="148"/>
      <c r="D26" s="148"/>
      <c r="E26" s="148"/>
      <c r="F26" s="149"/>
    </row>
    <row r="27" spans="1:6" x14ac:dyDescent="0.25">
      <c r="A27" s="6" t="s">
        <v>6</v>
      </c>
      <c r="B27" s="156" t="s">
        <v>49</v>
      </c>
      <c r="C27" s="157"/>
      <c r="D27" s="157"/>
      <c r="E27" s="157"/>
      <c r="F27" s="158"/>
    </row>
    <row r="28" spans="1:6" ht="46.5" customHeight="1" x14ac:dyDescent="0.25">
      <c r="A28" s="7" t="s">
        <v>7</v>
      </c>
      <c r="B28" s="8" t="s">
        <v>8</v>
      </c>
      <c r="C28" s="9"/>
      <c r="D28" s="10"/>
      <c r="E28" s="11"/>
      <c r="F28" s="77"/>
    </row>
    <row r="29" spans="1:6" ht="49.5" customHeight="1" x14ac:dyDescent="0.25">
      <c r="A29" s="12" t="s">
        <v>9</v>
      </c>
      <c r="B29" s="65" t="s">
        <v>10</v>
      </c>
      <c r="C29" s="13"/>
      <c r="D29" s="14"/>
      <c r="E29" s="15"/>
      <c r="F29" s="77"/>
    </row>
    <row r="30" spans="1:6" ht="18.75" x14ac:dyDescent="0.3">
      <c r="A30" s="17" t="s">
        <v>11</v>
      </c>
      <c r="B30" s="18"/>
      <c r="C30" s="19"/>
      <c r="D30" s="20"/>
      <c r="E30" s="15"/>
      <c r="F30" s="77"/>
    </row>
    <row r="31" spans="1:6" ht="66" customHeight="1" x14ac:dyDescent="0.3">
      <c r="A31" s="21" t="s">
        <v>12</v>
      </c>
      <c r="B31" s="66" t="s">
        <v>13</v>
      </c>
      <c r="C31" s="22"/>
      <c r="D31" s="23"/>
      <c r="E31" s="24"/>
      <c r="F31" s="77"/>
    </row>
    <row r="32" spans="1:6" ht="31.5" customHeight="1" x14ac:dyDescent="0.3">
      <c r="A32" s="25" t="s">
        <v>14</v>
      </c>
      <c r="B32" s="66" t="s">
        <v>15</v>
      </c>
      <c r="C32" s="22"/>
      <c r="D32" s="26"/>
      <c r="E32" s="27"/>
      <c r="F32" s="77"/>
    </row>
    <row r="33" spans="1:6" ht="18.75" x14ac:dyDescent="0.3">
      <c r="A33" s="29" t="s">
        <v>16</v>
      </c>
      <c r="B33" s="30"/>
      <c r="C33" s="31"/>
      <c r="D33" s="32"/>
      <c r="E33" s="15"/>
      <c r="F33" s="28"/>
    </row>
    <row r="34" spans="1:6" x14ac:dyDescent="0.25">
      <c r="A34" s="33" t="s">
        <v>17</v>
      </c>
      <c r="B34" s="127" t="s">
        <v>18</v>
      </c>
      <c r="C34" s="128"/>
      <c r="D34" s="128"/>
      <c r="E34" s="129"/>
      <c r="F34" s="34"/>
    </row>
    <row r="35" spans="1:6" ht="57" customHeight="1" x14ac:dyDescent="0.25">
      <c r="A35" s="35" t="s">
        <v>19</v>
      </c>
      <c r="B35" s="64" t="s">
        <v>20</v>
      </c>
      <c r="C35" s="36"/>
      <c r="D35" s="36">
        <v>83.19</v>
      </c>
      <c r="E35" s="37"/>
      <c r="F35" s="77"/>
    </row>
    <row r="36" spans="1:6" ht="18.75" x14ac:dyDescent="0.3">
      <c r="A36" s="43" t="s">
        <v>27</v>
      </c>
      <c r="B36" s="44"/>
      <c r="C36" s="45"/>
      <c r="D36" s="46"/>
      <c r="E36" s="24"/>
      <c r="F36" s="77"/>
    </row>
    <row r="37" spans="1:6" ht="15.75" x14ac:dyDescent="0.25">
      <c r="A37" s="47" t="s">
        <v>28</v>
      </c>
      <c r="B37" s="48" t="s">
        <v>29</v>
      </c>
      <c r="C37" s="50" t="s">
        <v>51</v>
      </c>
      <c r="D37" s="51"/>
      <c r="E37" s="52"/>
      <c r="F37" s="77"/>
    </row>
    <row r="38" spans="1:6" ht="18.75" x14ac:dyDescent="0.3">
      <c r="A38" s="53" t="s">
        <v>30</v>
      </c>
      <c r="B38" s="49"/>
      <c r="C38" s="40"/>
      <c r="D38" s="40"/>
      <c r="E38" s="54"/>
      <c r="F38" s="42"/>
    </row>
    <row r="39" spans="1:6" ht="57" customHeight="1" x14ac:dyDescent="0.25">
      <c r="A39" s="55" t="s">
        <v>31</v>
      </c>
      <c r="B39" s="134" t="s">
        <v>32</v>
      </c>
      <c r="C39" s="135"/>
      <c r="D39" s="136"/>
      <c r="E39" s="57"/>
      <c r="F39" s="77"/>
    </row>
    <row r="40" spans="1:6" ht="18.75" x14ac:dyDescent="0.3">
      <c r="A40" s="55" t="s">
        <v>33</v>
      </c>
      <c r="B40" s="56" t="s">
        <v>34</v>
      </c>
      <c r="C40" s="40"/>
      <c r="D40" s="58"/>
      <c r="E40" s="57"/>
      <c r="F40" s="59" t="s">
        <v>71</v>
      </c>
    </row>
    <row r="41" spans="1:6" ht="61.5" customHeight="1" thickBot="1" x14ac:dyDescent="0.35">
      <c r="A41" s="131" t="s">
        <v>36</v>
      </c>
      <c r="B41" s="132"/>
      <c r="C41" s="132"/>
      <c r="D41" s="133"/>
      <c r="E41" s="60"/>
      <c r="F41" s="61"/>
    </row>
    <row r="42" spans="1:6" ht="58.5" customHeight="1" thickBot="1" x14ac:dyDescent="0.35">
      <c r="A42" s="131" t="s">
        <v>69</v>
      </c>
      <c r="B42" s="132"/>
      <c r="C42" s="132"/>
      <c r="D42" s="133"/>
      <c r="E42" s="111"/>
      <c r="F42" s="77"/>
    </row>
  </sheetData>
  <mergeCells count="17">
    <mergeCell ref="A24:F24"/>
    <mergeCell ref="A1:F1"/>
    <mergeCell ref="A2:F2"/>
    <mergeCell ref="A3:F3"/>
    <mergeCell ref="A5:F5"/>
    <mergeCell ref="B6:E6"/>
    <mergeCell ref="B7:F7"/>
    <mergeCell ref="B8:F8"/>
    <mergeCell ref="B19:D19"/>
    <mergeCell ref="A21:D21"/>
    <mergeCell ref="A42:D42"/>
    <mergeCell ref="B25:E25"/>
    <mergeCell ref="B26:F26"/>
    <mergeCell ref="B27:F27"/>
    <mergeCell ref="B34:E34"/>
    <mergeCell ref="B39:D39"/>
    <mergeCell ref="A41:D41"/>
  </mergeCells>
  <pageMargins left="0.70866141732283472" right="0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информац. издержек</vt:lpstr>
      <vt:lpstr>расчет содержательных издержек</vt:lpstr>
      <vt:lpstr>'Расчет информац. издержек'!Область_печати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Грудцына Ирина Викторовна</cp:lastModifiedBy>
  <cp:lastPrinted>2018-12-13T10:12:08Z</cp:lastPrinted>
  <dcterms:created xsi:type="dcterms:W3CDTF">2017-09-26T07:45:13Z</dcterms:created>
  <dcterms:modified xsi:type="dcterms:W3CDTF">2018-12-22T10:04:23Z</dcterms:modified>
</cp:coreProperties>
</file>