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68" windowWidth="14808" windowHeight="765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17" i="1" l="1"/>
  <c r="G26" i="1"/>
  <c r="G38" i="1" l="1"/>
  <c r="I38" i="1" s="1"/>
  <c r="F38" i="1"/>
  <c r="G34" i="1"/>
  <c r="F34" i="1"/>
  <c r="E34" i="1"/>
  <c r="G33" i="1"/>
  <c r="F33" i="1"/>
  <c r="I32" i="1"/>
  <c r="G28" i="1" l="1"/>
  <c r="F28" i="1"/>
  <c r="F26" i="1"/>
  <c r="I25" i="1"/>
  <c r="G22" i="1"/>
  <c r="F17" i="1"/>
  <c r="E38" i="1"/>
  <c r="E28" i="1"/>
  <c r="G20" i="1" l="1"/>
  <c r="G46" i="1"/>
  <c r="E46" i="1"/>
  <c r="F46" i="1"/>
  <c r="F22" i="1" l="1"/>
  <c r="F39" i="1" l="1"/>
  <c r="F45" i="1"/>
  <c r="G45" i="1"/>
  <c r="E45" i="1"/>
  <c r="G39" i="1"/>
  <c r="E39" i="1"/>
  <c r="G37" i="1"/>
  <c r="F37" i="1"/>
  <c r="E37" i="1"/>
  <c r="I36" i="1"/>
  <c r="I37" i="1" s="1"/>
  <c r="H36" i="1"/>
  <c r="E20" i="1"/>
  <c r="H37" i="1" l="1"/>
  <c r="H52" i="1"/>
  <c r="H45" i="1"/>
  <c r="H38" i="1"/>
  <c r="H33" i="1"/>
  <c r="H28" i="1"/>
  <c r="H26" i="1"/>
  <c r="H17" i="1"/>
  <c r="H18" i="1"/>
  <c r="H19" i="1"/>
  <c r="H16" i="1"/>
  <c r="F47" i="1" l="1"/>
  <c r="I19" i="1" l="1"/>
  <c r="I16" i="1"/>
  <c r="G40" i="1"/>
  <c r="I33" i="1"/>
  <c r="G29" i="1"/>
  <c r="G30" i="1" s="1"/>
  <c r="I26" i="1"/>
  <c r="F27" i="1"/>
  <c r="G27" i="1"/>
  <c r="E27" i="1"/>
  <c r="E22" i="1"/>
  <c r="E47" i="1" s="1"/>
  <c r="F20" i="1"/>
  <c r="G53" i="1"/>
  <c r="F49" i="1"/>
  <c r="E49" i="1"/>
  <c r="F29" i="1"/>
  <c r="G21" i="1"/>
  <c r="F21" i="1"/>
  <c r="F42" i="1" s="1"/>
  <c r="E21" i="1"/>
  <c r="E42" i="1" s="1"/>
  <c r="E40" i="1"/>
  <c r="E29" i="1"/>
  <c r="E30" i="1" s="1"/>
  <c r="F53" i="1"/>
  <c r="F54" i="1" s="1"/>
  <c r="E53" i="1"/>
  <c r="E54" i="1" s="1"/>
  <c r="I34" i="1" l="1"/>
  <c r="H53" i="1"/>
  <c r="G54" i="1"/>
  <c r="H54" i="1" s="1"/>
  <c r="H34" i="1"/>
  <c r="H39" i="1"/>
  <c r="H21" i="1"/>
  <c r="H27" i="1"/>
  <c r="H29" i="1"/>
  <c r="I45" i="1"/>
  <c r="I21" i="1"/>
  <c r="I17" i="1"/>
  <c r="F43" i="1"/>
  <c r="F23" i="1"/>
  <c r="E23" i="1"/>
  <c r="G42" i="1"/>
  <c r="I27" i="1"/>
  <c r="I29" i="1"/>
  <c r="I53" i="1"/>
  <c r="I39" i="1"/>
  <c r="E50" i="1"/>
  <c r="E51" i="1" s="1"/>
  <c r="E43" i="1"/>
  <c r="F30" i="1"/>
  <c r="H30" i="1" s="1"/>
  <c r="F50" i="1"/>
  <c r="H20" i="1"/>
  <c r="G43" i="1"/>
  <c r="G50" i="1" s="1"/>
  <c r="F40" i="1"/>
  <c r="H40" i="1" s="1"/>
  <c r="I42" i="1" l="1"/>
  <c r="I40" i="1"/>
  <c r="I43" i="1"/>
  <c r="H22" i="1"/>
  <c r="F41" i="1"/>
  <c r="H42" i="1"/>
  <c r="F51" i="1"/>
  <c r="E41" i="1"/>
  <c r="G49" i="1"/>
  <c r="H49" i="1" s="1"/>
  <c r="I54" i="1"/>
  <c r="I30" i="1"/>
  <c r="I22" i="1"/>
  <c r="G41" i="1"/>
  <c r="G23" i="1"/>
  <c r="I23" i="1" s="1"/>
  <c r="I20" i="1"/>
  <c r="I41" i="1" l="1"/>
  <c r="H46" i="1"/>
  <c r="G47" i="1"/>
  <c r="I46" i="1"/>
  <c r="H23" i="1"/>
  <c r="H41" i="1"/>
  <c r="H43" i="1"/>
  <c r="I49" i="1"/>
  <c r="I47" i="1" l="1"/>
  <c r="H47" i="1"/>
  <c r="G51" i="1"/>
  <c r="H50" i="1"/>
  <c r="I50" i="1"/>
  <c r="I51" i="1" l="1"/>
  <c r="H51" i="1"/>
</calcChain>
</file>

<file path=xl/sharedStrings.xml><?xml version="1.0" encoding="utf-8"?>
<sst xmlns="http://schemas.openxmlformats.org/spreadsheetml/2006/main" count="111" uniqueCount="64">
  <si>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</si>
  <si>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</si>
  <si>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</si>
  <si>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</si>
  <si>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</si>
  <si>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</si>
  <si>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</si>
  <si>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</si>
  <si>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</si>
  <si>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</si>
  <si>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</si>
  <si>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</si>
  <si>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Итого по задаче 1, в том числе:</t>
  </si>
  <si>
    <t>Х</t>
  </si>
  <si>
    <t>бюджет автономного округа</t>
  </si>
  <si>
    <t>местный бюджет</t>
  </si>
  <si>
    <t>в том числе:</t>
  </si>
  <si>
    <t xml:space="preserve"> </t>
  </si>
  <si>
    <t>по</t>
  </si>
  <si>
    <t>состоянию на</t>
  </si>
  <si>
    <t>Фактическое значение за отчетный период</t>
  </si>
  <si>
    <t>Департамент жилищно-коммунального и строительного комплекса</t>
  </si>
  <si>
    <t>ДЖКиСК</t>
  </si>
  <si>
    <t>Итого по задаче 2, в том числе:</t>
  </si>
  <si>
    <t>Итого по задаче 3, в том числе:</t>
  </si>
  <si>
    <t>Ответственный исполнитель ДЖКиСК</t>
  </si>
  <si>
    <t>Развитие сети автомобильных дорог и транспорта в городе Югорске на 2014-2020 годы</t>
  </si>
  <si>
    <t>Цель : Создание условий для устойчивого развития сети автомобильных дорог местного значения и транспорта, обеспечивающее повышение доступности и безопасности транспортных услуг</t>
  </si>
  <si>
    <r>
      <t>Задача 1 . Строительство, реконструкция и капитальный ремонт автомобильных дорог общего пользования местного значения.</t>
    </r>
    <r>
      <rPr>
        <sz val="10"/>
        <color theme="1"/>
        <rFont val="Times New Roman"/>
        <family val="1"/>
        <charset val="204"/>
      </rPr>
      <t xml:space="preserve"> </t>
    </r>
  </si>
  <si>
    <t>1</t>
  </si>
  <si>
    <t>ДМСиГ</t>
  </si>
  <si>
    <t>Задача 2. Обеспечение функционирования сети автомобильных дорог общего пользования местного значения.</t>
  </si>
  <si>
    <t>2</t>
  </si>
  <si>
    <t>Текущее содержание и ремонт городских дорог</t>
  </si>
  <si>
    <t>Задача 3. Обеспечение доступности и повышение качества транспортных услуг автомобильным транспортом.</t>
  </si>
  <si>
    <t>3</t>
  </si>
  <si>
    <t>Соисполнитель 1 ДМСиГ</t>
  </si>
  <si>
    <t xml:space="preserve">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</si>
  <si>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(ответственный исполнитель)                                                                                                       (ФИО руководителя)             (подпись)                              (ФИО исполнителя, ответственного за                    (подпись)                  (телефон)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</si>
  <si>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</si>
  <si>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>Выполнение работ по строительству(реконструкции), капитальному ремонту автомобильных дорог общего пользования местного значения</t>
  </si>
  <si>
    <r>
      <rPr>
        <u/>
        <sz val="12"/>
        <color theme="1"/>
        <rFont val="Times New Roman"/>
        <family val="1"/>
        <charset val="204"/>
      </rPr>
      <t>Департамент жилищно-коммунального и строительного комплекса</t>
    </r>
    <r>
      <rPr>
        <sz val="12"/>
        <color theme="1"/>
        <rFont val="Times New Roman"/>
        <family val="1"/>
        <charset val="204"/>
      </rPr>
      <t xml:space="preserve">  </t>
    </r>
    <r>
      <rPr>
        <u/>
        <sz val="12"/>
        <color theme="1"/>
        <rFont val="Times New Roman"/>
        <family val="1"/>
        <charset val="204"/>
      </rPr>
      <t xml:space="preserve"> Бандурин В.К.</t>
    </r>
    <r>
      <rPr>
        <sz val="12"/>
        <color theme="1"/>
        <rFont val="Times New Roman"/>
        <family val="1"/>
        <charset val="204"/>
      </rPr>
      <t xml:space="preserve">/_____________         </t>
    </r>
    <r>
      <rPr>
        <u/>
        <sz val="12"/>
        <color theme="1"/>
        <rFont val="Times New Roman"/>
        <family val="1"/>
        <charset val="204"/>
      </rPr>
      <t>Максимчук Наталия Сергеевна</t>
    </r>
    <r>
      <rPr>
        <sz val="12"/>
        <color theme="1"/>
        <rFont val="Times New Roman"/>
        <family val="1"/>
        <charset val="204"/>
      </rPr>
      <t>/______________/</t>
    </r>
    <r>
      <rPr>
        <u/>
        <sz val="12"/>
        <color theme="1"/>
        <rFont val="Times New Roman"/>
        <family val="1"/>
        <charset val="204"/>
      </rPr>
      <t xml:space="preserve"> 7-43-03</t>
    </r>
  </si>
  <si>
    <t>ИТОГО</t>
  </si>
  <si>
    <t>Оплата производится по факту выполненных работ</t>
  </si>
  <si>
    <t xml:space="preserve">                         (соисполнитель 1)                                                                                                                      (ФИО руководителя)                (подпись)                               (ФИО исполнителя, ответственного за                                   (телефон)    </t>
  </si>
  <si>
    <t>Инвестиции в объекты муниципальной собственности</t>
  </si>
  <si>
    <t xml:space="preserve">ВСЕГО ПО МУНИЦИПАЛЬНОЙ ПРОГРАММЕ,
</t>
  </si>
  <si>
    <t>Всего</t>
  </si>
  <si>
    <t>Наименование                                           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</si>
  <si>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</si>
  <si>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(гр.7- гр.6)</t>
  </si>
  <si>
    <t>Результаты реализации муниципальной программы</t>
  </si>
  <si>
    <t xml:space="preserve">Предоставление субсидии организациям автомобильного транспорта на возмещение убытков от пассажирских перевозок  на территории города 
Югорска по регулируемым тарифам, оказание услуг по осуществлению пассажирских перевозок по маршрутам регулярного сообщения </t>
  </si>
  <si>
    <t>4</t>
  </si>
  <si>
    <t>Выполнение мероприятий по разработке программ, нормативных документов в сфере дорожной деятельности</t>
  </si>
  <si>
    <t>Оплата производится по факту выполненных работ, оказанных услуг</t>
  </si>
  <si>
    <t>Произведен выкуп земельного участка по ул.Мира,34</t>
  </si>
  <si>
    <t xml:space="preserve">Выполнены работы по разработке программы комплексного развития транспортной инфраструктуры  города Югорска на 2017-2035 годы. </t>
  </si>
  <si>
    <t>01 января</t>
  </si>
  <si>
    <t>2018 г.</t>
  </si>
  <si>
    <r>
      <t>Дата составления отчета</t>
    </r>
    <r>
      <rPr>
        <u/>
        <sz val="11"/>
        <color rgb="FF26282F"/>
        <rFont val="Times New Roman"/>
        <family val="1"/>
        <charset val="204"/>
      </rPr>
      <t xml:space="preserve"> 10 января 2018 год</t>
    </r>
  </si>
  <si>
    <r>
      <rPr>
        <u/>
        <sz val="12"/>
        <color theme="1"/>
        <rFont val="Times New Roman"/>
        <family val="1"/>
        <charset val="204"/>
      </rPr>
      <t>Департамент муниципальной собственности и градостроительства</t>
    </r>
    <r>
      <rPr>
        <sz val="12"/>
        <color theme="1"/>
        <rFont val="Times New Roman"/>
        <family val="1"/>
        <charset val="204"/>
      </rPr>
      <t xml:space="preserve">   </t>
    </r>
    <r>
      <rPr>
        <u/>
        <sz val="12"/>
        <color theme="1"/>
        <rFont val="Times New Roman"/>
        <family val="1"/>
        <charset val="204"/>
      </rPr>
      <t>Голин С.Д.</t>
    </r>
    <r>
      <rPr>
        <sz val="12"/>
        <color theme="1"/>
        <rFont val="Times New Roman"/>
        <family val="1"/>
        <charset val="204"/>
      </rPr>
      <t xml:space="preserve">/_____________          </t>
    </r>
    <r>
      <rPr>
        <u/>
        <sz val="12"/>
        <color theme="1"/>
        <rFont val="Times New Roman"/>
        <family val="1"/>
        <charset val="204"/>
      </rPr>
      <t>Краева Светлана Викторовна</t>
    </r>
    <r>
      <rPr>
        <sz val="12"/>
        <color theme="1"/>
        <rFont val="Times New Roman"/>
        <family val="1"/>
        <charset val="204"/>
      </rPr>
      <t xml:space="preserve">/________________/ </t>
    </r>
    <r>
      <rPr>
        <u/>
        <sz val="12"/>
        <color theme="1"/>
        <rFont val="Times New Roman"/>
        <family val="1"/>
        <charset val="204"/>
      </rPr>
      <t>5-00-14</t>
    </r>
  </si>
  <si>
    <t>Завершены строительно-монтажные работы по транспортной развязке. Заключен контракт на выполнение СМР по ул.Никольская. Выполнены проектные работы для реконструкции дорог по ул. Садовая, Магистральная, 40 лет.Победы, ул.Студенческая - ул.Декабристов (велодорожка).</t>
  </si>
  <si>
    <t>Погашение задолженоости за осуществление пассажирских перевозок в 2015 году ОАО «Северавтотранс»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</si>
</sst>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1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color rgb="FF26282F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b/>
      <sz val="9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171">
    <xf numFmtId="0" fontId="0" fillId="0" borderId="0" xfId="0"/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/>
    <xf numFmtId="0" fontId="4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165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5" fontId="5" fillId="0" borderId="14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Fill="1"/>
    <xf numFmtId="0" fontId="3" fillId="0" borderId="0" xfId="0" applyFont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165" fontId="5" fillId="0" borderId="4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5" fillId="0" borderId="42" xfId="0" applyFont="1" applyFill="1" applyBorder="1" applyAlignment="1">
      <alignment horizontal="center" vertical="center" wrapText="1"/>
    </xf>
    <xf numFmtId="165" fontId="5" fillId="0" borderId="42" xfId="0" applyNumberFormat="1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1" xfId="0" applyFont="1" applyFill="1" applyBorder="1" applyAlignment="1">
      <alignment horizontal="center" vertical="center" wrapText="1"/>
    </xf>
    <xf numFmtId="0" fontId="12" fillId="0" borderId="0" xfId="0" applyFont="1"/>
    <xf numFmtId="0" fontId="5" fillId="0" borderId="4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165" fontId="8" fillId="0" borderId="0" xfId="0" applyNumberFormat="1" applyFont="1"/>
    <xf numFmtId="165" fontId="5" fillId="0" borderId="80" xfId="0" applyNumberFormat="1" applyFont="1" applyFill="1" applyBorder="1" applyAlignment="1">
      <alignment horizontal="center" vertical="center" wrapText="1"/>
    </xf>
    <xf numFmtId="0" fontId="5" fillId="0" borderId="81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5" fillId="0" borderId="84" xfId="0" applyNumberFormat="1" applyFont="1" applyFill="1" applyBorder="1" applyAlignment="1">
      <alignment horizontal="center" vertical="center" wrapText="1"/>
    </xf>
    <xf numFmtId="165" fontId="13" fillId="0" borderId="50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0" fontId="5" fillId="0" borderId="8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4" fillId="0" borderId="9" xfId="0" applyNumberFormat="1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vertical="center" wrapText="1"/>
    </xf>
    <xf numFmtId="0" fontId="14" fillId="0" borderId="51" xfId="0" applyFont="1" applyFill="1" applyBorder="1" applyAlignment="1">
      <alignment horizontal="center" vertical="center" wrapText="1"/>
    </xf>
    <xf numFmtId="165" fontId="16" fillId="0" borderId="67" xfId="0" applyNumberFormat="1" applyFont="1" applyFill="1" applyBorder="1" applyAlignment="1">
      <alignment horizontal="center" vertical="center" wrapText="1"/>
    </xf>
    <xf numFmtId="165" fontId="17" fillId="0" borderId="72" xfId="0" applyNumberFormat="1" applyFont="1" applyFill="1" applyBorder="1" applyAlignment="1">
      <alignment vertical="center" wrapText="1"/>
    </xf>
    <xf numFmtId="165" fontId="5" fillId="0" borderId="4" xfId="0" applyNumberFormat="1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165" fontId="4" fillId="0" borderId="16" xfId="0" applyNumberFormat="1" applyFont="1" applyFill="1" applyBorder="1" applyAlignment="1">
      <alignment horizontal="center" vertical="center" wrapText="1"/>
    </xf>
    <xf numFmtId="165" fontId="5" fillId="0" borderId="16" xfId="0" applyNumberFormat="1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justify" vertical="center" wrapText="1"/>
    </xf>
    <xf numFmtId="165" fontId="4" fillId="0" borderId="58" xfId="0" applyNumberFormat="1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0" fontId="14" fillId="0" borderId="76" xfId="0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justify" vertical="center" wrapText="1"/>
    </xf>
    <xf numFmtId="165" fontId="5" fillId="0" borderId="46" xfId="0" applyNumberFormat="1" applyFont="1" applyFill="1" applyBorder="1" applyAlignment="1">
      <alignment horizontal="center" vertical="center" wrapText="1"/>
    </xf>
    <xf numFmtId="165" fontId="5" fillId="0" borderId="86" xfId="0" applyNumberFormat="1" applyFont="1" applyFill="1" applyBorder="1" applyAlignment="1">
      <alignment horizontal="center" vertical="center" wrapText="1"/>
    </xf>
    <xf numFmtId="0" fontId="5" fillId="0" borderId="73" xfId="0" applyFont="1" applyFill="1" applyBorder="1" applyAlignment="1">
      <alignment horizontal="center" vertical="center" wrapText="1"/>
    </xf>
    <xf numFmtId="165" fontId="5" fillId="0" borderId="79" xfId="0" applyNumberFormat="1" applyFont="1" applyFill="1" applyBorder="1" applyAlignment="1">
      <alignment horizontal="center" vertical="center" wrapText="1"/>
    </xf>
    <xf numFmtId="165" fontId="5" fillId="0" borderId="52" xfId="0" applyNumberFormat="1" applyFont="1" applyFill="1" applyBorder="1" applyAlignment="1">
      <alignment horizontal="center" vertical="center" wrapText="1"/>
    </xf>
    <xf numFmtId="165" fontId="5" fillId="0" borderId="57" xfId="0" applyNumberFormat="1" applyFont="1" applyFill="1" applyBorder="1" applyAlignment="1">
      <alignment horizontal="center" vertical="center" wrapText="1"/>
    </xf>
    <xf numFmtId="165" fontId="5" fillId="0" borderId="87" xfId="0" applyNumberFormat="1" applyFont="1" applyFill="1" applyBorder="1" applyAlignment="1">
      <alignment horizontal="center" vertical="center" wrapText="1"/>
    </xf>
    <xf numFmtId="165" fontId="5" fillId="0" borderId="88" xfId="0" applyNumberFormat="1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165" fontId="4" fillId="0" borderId="42" xfId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justify" vertical="center"/>
    </xf>
    <xf numFmtId="0" fontId="4" fillId="0" borderId="12" xfId="0" applyFont="1" applyFill="1" applyBorder="1" applyAlignment="1">
      <alignment horizontal="center" vertical="center" wrapText="1"/>
    </xf>
    <xf numFmtId="0" fontId="8" fillId="0" borderId="65" xfId="0" applyFont="1" applyFill="1" applyBorder="1" applyAlignment="1">
      <alignment horizontal="center" vertical="center" wrapText="1"/>
    </xf>
    <xf numFmtId="49" fontId="4" fillId="0" borderId="45" xfId="0" applyNumberFormat="1" applyFont="1" applyFill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center" wrapText="1"/>
    </xf>
    <xf numFmtId="49" fontId="4" fillId="0" borderId="31" xfId="0" applyNumberFormat="1" applyFont="1" applyFill="1" applyBorder="1" applyAlignment="1">
      <alignment horizontal="center" vertical="center" wrapText="1"/>
    </xf>
    <xf numFmtId="49" fontId="4" fillId="0" borderId="46" xfId="0" applyNumberFormat="1" applyFont="1" applyFill="1" applyBorder="1" applyAlignment="1">
      <alignment horizontal="center" vertical="center" wrapText="1"/>
    </xf>
    <xf numFmtId="49" fontId="4" fillId="0" borderId="15" xfId="0" applyNumberFormat="1" applyFont="1" applyFill="1" applyBorder="1" applyAlignment="1">
      <alignment horizontal="center" vertical="center" wrapText="1"/>
    </xf>
    <xf numFmtId="49" fontId="4" fillId="0" borderId="16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66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59" xfId="0" applyFont="1" applyFill="1" applyBorder="1" applyAlignment="1">
      <alignment horizontal="center" vertical="center" wrapText="1"/>
    </xf>
    <xf numFmtId="0" fontId="5" fillId="0" borderId="7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6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2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4" fillId="0" borderId="60" xfId="0" applyFont="1" applyFill="1" applyBorder="1" applyAlignment="1">
      <alignment horizontal="center" vertical="center" wrapText="1"/>
    </xf>
    <xf numFmtId="0" fontId="8" fillId="0" borderId="64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top" wrapText="1"/>
    </xf>
    <xf numFmtId="0" fontId="14" fillId="0" borderId="37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68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 wrapText="1"/>
    </xf>
    <xf numFmtId="0" fontId="5" fillId="0" borderId="5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4" fillId="0" borderId="36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37" xfId="0" applyFont="1" applyFill="1" applyBorder="1" applyAlignment="1">
      <alignment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77" xfId="0" applyFont="1" applyFill="1" applyBorder="1" applyAlignment="1">
      <alignment horizontal="center" vertical="center" wrapText="1"/>
    </xf>
    <xf numFmtId="0" fontId="5" fillId="0" borderId="78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82" xfId="0" applyFont="1" applyFill="1" applyBorder="1" applyAlignment="1">
      <alignment horizontal="center" vertical="center" wrapText="1"/>
    </xf>
    <xf numFmtId="0" fontId="4" fillId="0" borderId="83" xfId="0" applyFont="1" applyFill="1" applyBorder="1" applyAlignment="1">
      <alignment horizontal="center" vertical="center" wrapText="1"/>
    </xf>
    <xf numFmtId="0" fontId="4" fillId="0" borderId="69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6" fillId="0" borderId="73" xfId="0" applyFont="1" applyFill="1" applyBorder="1" applyAlignment="1">
      <alignment horizontal="center" vertical="center" wrapText="1"/>
    </xf>
    <xf numFmtId="0" fontId="6" fillId="0" borderId="75" xfId="0" applyFont="1" applyFill="1" applyBorder="1" applyAlignment="1">
      <alignment horizontal="center" vertical="center" wrapText="1"/>
    </xf>
    <xf numFmtId="0" fontId="6" fillId="0" borderId="74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tabSelected="1" zoomScale="80" zoomScaleNormal="80" workbookViewId="0">
      <selection activeCell="J25" sqref="J25:J27"/>
    </sheetView>
  </sheetViews>
  <sheetFormatPr defaultRowHeight="14.4" x14ac:dyDescent="0.3"/>
  <cols>
    <col min="1" max="1" width="5.6640625" customWidth="1"/>
    <col min="2" max="2" width="32.88671875" customWidth="1"/>
    <col min="3" max="3" width="18.33203125" customWidth="1"/>
    <col min="4" max="4" width="14.33203125" style="12" customWidth="1"/>
    <col min="5" max="5" width="15.6640625" customWidth="1"/>
    <col min="6" max="6" width="13.44140625" customWidth="1"/>
    <col min="7" max="7" width="15.44140625" customWidth="1"/>
    <col min="8" max="8" width="14" customWidth="1"/>
    <col min="9" max="9" width="15.33203125" customWidth="1"/>
    <col min="10" max="10" width="20.6640625" customWidth="1"/>
  </cols>
  <sheetData>
    <row r="1" spans="1:10" ht="15.6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15.6" x14ac:dyDescent="0.3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0" ht="15.6" x14ac:dyDescent="0.3">
      <c r="A3" s="7"/>
      <c r="B3" s="7"/>
      <c r="C3" s="7"/>
      <c r="D3" s="11" t="s">
        <v>18</v>
      </c>
      <c r="E3" s="14" t="s">
        <v>19</v>
      </c>
      <c r="F3" s="8" t="s">
        <v>58</v>
      </c>
      <c r="G3" s="9" t="s">
        <v>59</v>
      </c>
      <c r="H3" s="7"/>
      <c r="I3" s="7"/>
      <c r="J3" s="7"/>
    </row>
    <row r="4" spans="1:10" ht="15.6" x14ac:dyDescent="0.3">
      <c r="A4" s="14"/>
      <c r="B4" s="16"/>
      <c r="C4" s="16"/>
      <c r="D4" s="17"/>
      <c r="E4" s="16"/>
      <c r="F4" s="16"/>
      <c r="G4" s="16"/>
      <c r="H4" s="16"/>
      <c r="I4" s="16"/>
      <c r="J4" s="16"/>
    </row>
    <row r="5" spans="1:10" ht="27.75" customHeight="1" x14ac:dyDescent="0.3">
      <c r="A5" s="111" t="s">
        <v>26</v>
      </c>
      <c r="B5" s="111"/>
      <c r="C5" s="111"/>
      <c r="D5" s="111"/>
      <c r="E5" s="16"/>
      <c r="F5" s="16"/>
      <c r="G5" s="16"/>
      <c r="H5" s="16"/>
      <c r="I5" s="16"/>
      <c r="J5" s="16"/>
    </row>
    <row r="6" spans="1:10" x14ac:dyDescent="0.3">
      <c r="A6" s="110" t="s">
        <v>2</v>
      </c>
      <c r="B6" s="110"/>
      <c r="C6" s="110"/>
      <c r="D6" s="110"/>
      <c r="E6" s="16"/>
      <c r="F6" s="16"/>
      <c r="G6" s="16"/>
      <c r="H6" s="16"/>
      <c r="I6" s="16"/>
      <c r="J6" s="16"/>
    </row>
    <row r="7" spans="1:10" ht="15" customHeight="1" x14ac:dyDescent="0.3">
      <c r="A7" s="112" t="s">
        <v>21</v>
      </c>
      <c r="B7" s="112"/>
      <c r="C7" s="112"/>
      <c r="D7" s="112"/>
      <c r="E7" s="16"/>
      <c r="F7" s="16"/>
      <c r="G7" s="16"/>
      <c r="H7" s="16"/>
      <c r="I7" s="16"/>
      <c r="J7" s="16"/>
    </row>
    <row r="8" spans="1:10" x14ac:dyDescent="0.3">
      <c r="A8" s="110" t="s">
        <v>3</v>
      </c>
      <c r="B8" s="110"/>
      <c r="C8" s="110"/>
      <c r="D8" s="110"/>
      <c r="E8" s="16"/>
      <c r="F8" s="16"/>
      <c r="G8" s="16"/>
      <c r="H8" s="16"/>
      <c r="I8" s="16"/>
      <c r="J8" s="16"/>
    </row>
    <row r="9" spans="1:10" ht="18.600000000000001" customHeight="1" thickBot="1" x14ac:dyDescent="0.35">
      <c r="A9" s="18"/>
      <c r="B9" s="18"/>
      <c r="C9" s="18"/>
      <c r="D9" s="18"/>
      <c r="E9" s="16"/>
      <c r="F9" s="16"/>
      <c r="G9" s="16"/>
      <c r="H9" s="16"/>
      <c r="I9" s="16"/>
      <c r="J9" s="16"/>
    </row>
    <row r="10" spans="1:10" ht="27.75" customHeight="1" x14ac:dyDescent="0.3">
      <c r="A10" s="126" t="s">
        <v>4</v>
      </c>
      <c r="B10" s="123" t="s">
        <v>48</v>
      </c>
      <c r="C10" s="123" t="s">
        <v>49</v>
      </c>
      <c r="D10" s="128" t="s">
        <v>5</v>
      </c>
      <c r="E10" s="123" t="s">
        <v>6</v>
      </c>
      <c r="F10" s="133" t="s">
        <v>7</v>
      </c>
      <c r="G10" s="113" t="s">
        <v>20</v>
      </c>
      <c r="H10" s="122" t="s">
        <v>8</v>
      </c>
      <c r="I10" s="123"/>
      <c r="J10" s="124" t="s">
        <v>51</v>
      </c>
    </row>
    <row r="11" spans="1:10" ht="35.25" customHeight="1" x14ac:dyDescent="0.3">
      <c r="A11" s="127"/>
      <c r="B11" s="132"/>
      <c r="C11" s="132"/>
      <c r="D11" s="129"/>
      <c r="E11" s="132"/>
      <c r="F11" s="134"/>
      <c r="G11" s="114"/>
      <c r="H11" s="20" t="s">
        <v>9</v>
      </c>
      <c r="I11" s="47" t="s">
        <v>10</v>
      </c>
      <c r="J11" s="125"/>
    </row>
    <row r="12" spans="1:10" ht="39" customHeight="1" x14ac:dyDescent="0.3">
      <c r="A12" s="127"/>
      <c r="B12" s="132"/>
      <c r="C12" s="132"/>
      <c r="D12" s="129"/>
      <c r="E12" s="132"/>
      <c r="F12" s="134"/>
      <c r="G12" s="115"/>
      <c r="H12" s="20" t="s">
        <v>50</v>
      </c>
      <c r="I12" s="47" t="s">
        <v>11</v>
      </c>
      <c r="J12" s="125"/>
    </row>
    <row r="13" spans="1:10" x14ac:dyDescent="0.3">
      <c r="A13" s="45">
        <v>1</v>
      </c>
      <c r="B13" s="47">
        <v>2</v>
      </c>
      <c r="C13" s="47">
        <v>3</v>
      </c>
      <c r="D13" s="46">
        <v>4</v>
      </c>
      <c r="E13" s="47">
        <v>5</v>
      </c>
      <c r="F13" s="47">
        <v>6</v>
      </c>
      <c r="G13" s="10">
        <v>7</v>
      </c>
      <c r="H13" s="47">
        <v>8</v>
      </c>
      <c r="I13" s="47">
        <v>9</v>
      </c>
      <c r="J13" s="44">
        <v>10</v>
      </c>
    </row>
    <row r="14" spans="1:10" ht="22.8" customHeight="1" x14ac:dyDescent="0.3">
      <c r="A14" s="116" t="s">
        <v>27</v>
      </c>
      <c r="B14" s="117"/>
      <c r="C14" s="117"/>
      <c r="D14" s="117"/>
      <c r="E14" s="117"/>
      <c r="F14" s="117"/>
      <c r="G14" s="117"/>
      <c r="H14" s="117"/>
      <c r="I14" s="117"/>
      <c r="J14" s="118"/>
    </row>
    <row r="15" spans="1:10" ht="15.6" customHeight="1" x14ac:dyDescent="0.3">
      <c r="A15" s="35">
        <v>1</v>
      </c>
      <c r="B15" s="121" t="s">
        <v>28</v>
      </c>
      <c r="C15" s="117"/>
      <c r="D15" s="117"/>
      <c r="E15" s="117"/>
      <c r="F15" s="117"/>
      <c r="G15" s="117"/>
      <c r="H15" s="117"/>
      <c r="I15" s="117"/>
      <c r="J15" s="118"/>
    </row>
    <row r="16" spans="1:10" ht="85.2" customHeight="1" x14ac:dyDescent="0.3">
      <c r="A16" s="86" t="s">
        <v>29</v>
      </c>
      <c r="B16" s="89" t="s">
        <v>40</v>
      </c>
      <c r="C16" s="119" t="s">
        <v>22</v>
      </c>
      <c r="D16" s="52" t="s">
        <v>14</v>
      </c>
      <c r="E16" s="13">
        <v>172100.4</v>
      </c>
      <c r="F16" s="13">
        <v>172100.4</v>
      </c>
      <c r="G16" s="13">
        <v>172100.1</v>
      </c>
      <c r="H16" s="13">
        <f>G16-F16</f>
        <v>-0.29999999998835847</v>
      </c>
      <c r="I16" s="13">
        <f>G16/F16*100</f>
        <v>99.999825683147748</v>
      </c>
      <c r="J16" s="130" t="s">
        <v>62</v>
      </c>
    </row>
    <row r="17" spans="1:10" ht="85.2" customHeight="1" x14ac:dyDescent="0.3">
      <c r="A17" s="87"/>
      <c r="B17" s="90"/>
      <c r="C17" s="120"/>
      <c r="D17" s="52" t="s">
        <v>15</v>
      </c>
      <c r="E17" s="53">
        <v>16102.7</v>
      </c>
      <c r="F17" s="53">
        <f>9057.9+1740+1250+3348+500+206.8</f>
        <v>16102.699999999999</v>
      </c>
      <c r="G17" s="53">
        <f>9057.9+1740+1250+1800+498.8+206.9</f>
        <v>14553.599999999999</v>
      </c>
      <c r="H17" s="13">
        <f t="shared" ref="H17:H23" si="0">G17-F17</f>
        <v>-1549.1000000000004</v>
      </c>
      <c r="I17" s="13">
        <f t="shared" ref="I17:I23" si="1">G17/F17*100</f>
        <v>90.379874182590498</v>
      </c>
      <c r="J17" s="131"/>
    </row>
    <row r="18" spans="1:10" ht="44.4" customHeight="1" x14ac:dyDescent="0.3">
      <c r="A18" s="87"/>
      <c r="B18" s="90"/>
      <c r="C18" s="84" t="s">
        <v>30</v>
      </c>
      <c r="D18" s="52" t="s">
        <v>14</v>
      </c>
      <c r="E18" s="13">
        <v>0</v>
      </c>
      <c r="F18" s="13">
        <v>0</v>
      </c>
      <c r="G18" s="13">
        <v>0</v>
      </c>
      <c r="H18" s="13">
        <f t="shared" si="0"/>
        <v>0</v>
      </c>
      <c r="I18" s="13">
        <v>0</v>
      </c>
      <c r="J18" s="54"/>
    </row>
    <row r="19" spans="1:10" ht="40.5" customHeight="1" x14ac:dyDescent="0.3">
      <c r="A19" s="87"/>
      <c r="B19" s="90"/>
      <c r="C19" s="85"/>
      <c r="D19" s="30" t="s">
        <v>15</v>
      </c>
      <c r="E19" s="49">
        <v>7000</v>
      </c>
      <c r="F19" s="49">
        <v>7000</v>
      </c>
      <c r="G19" s="49">
        <v>7000</v>
      </c>
      <c r="H19" s="13">
        <f t="shared" si="0"/>
        <v>0</v>
      </c>
      <c r="I19" s="13">
        <f t="shared" si="1"/>
        <v>100</v>
      </c>
      <c r="J19" s="55" t="s">
        <v>56</v>
      </c>
    </row>
    <row r="20" spans="1:10" s="38" customFormat="1" ht="26.25" customHeight="1" x14ac:dyDescent="0.3">
      <c r="A20" s="88"/>
      <c r="B20" s="91"/>
      <c r="C20" s="92" t="s">
        <v>47</v>
      </c>
      <c r="D20" s="93"/>
      <c r="E20" s="56">
        <f>SUM(E16:E19)</f>
        <v>195203.1</v>
      </c>
      <c r="F20" s="56">
        <f t="shared" ref="F20" si="2">SUM(F16:F19)</f>
        <v>195203.1</v>
      </c>
      <c r="G20" s="56">
        <f>SUM(G16:G19)</f>
        <v>193653.7</v>
      </c>
      <c r="H20" s="24">
        <f t="shared" si="0"/>
        <v>-1549.3999999999942</v>
      </c>
      <c r="I20" s="24">
        <f t="shared" si="1"/>
        <v>99.206262605460665</v>
      </c>
      <c r="J20" s="57"/>
    </row>
    <row r="21" spans="1:10" ht="47.25" customHeight="1" x14ac:dyDescent="0.3">
      <c r="A21" s="106"/>
      <c r="B21" s="100" t="s">
        <v>12</v>
      </c>
      <c r="C21" s="101"/>
      <c r="D21" s="36" t="s">
        <v>14</v>
      </c>
      <c r="E21" s="13">
        <f>E16</f>
        <v>172100.4</v>
      </c>
      <c r="F21" s="13">
        <f>F16</f>
        <v>172100.4</v>
      </c>
      <c r="G21" s="13">
        <f>G16</f>
        <v>172100.1</v>
      </c>
      <c r="H21" s="13">
        <f t="shared" si="0"/>
        <v>-0.29999999998835847</v>
      </c>
      <c r="I21" s="13">
        <f t="shared" si="1"/>
        <v>99.999825683147748</v>
      </c>
      <c r="J21" s="21" t="s">
        <v>13</v>
      </c>
    </row>
    <row r="22" spans="1:10" ht="37.200000000000003" customHeight="1" x14ac:dyDescent="0.3">
      <c r="A22" s="107"/>
      <c r="B22" s="102"/>
      <c r="C22" s="103"/>
      <c r="D22" s="36" t="s">
        <v>15</v>
      </c>
      <c r="E22" s="53">
        <f>E17+E19</f>
        <v>23102.7</v>
      </c>
      <c r="F22" s="53">
        <f>F17+F19</f>
        <v>23102.699999999997</v>
      </c>
      <c r="G22" s="53">
        <f>G17+G19</f>
        <v>21553.599999999999</v>
      </c>
      <c r="H22" s="13">
        <f t="shared" si="0"/>
        <v>-1549.0999999999985</v>
      </c>
      <c r="I22" s="13">
        <f t="shared" si="1"/>
        <v>93.294723127599809</v>
      </c>
      <c r="J22" s="21" t="s">
        <v>13</v>
      </c>
    </row>
    <row r="23" spans="1:10" ht="22.8" customHeight="1" x14ac:dyDescent="0.3">
      <c r="A23" s="108"/>
      <c r="B23" s="104"/>
      <c r="C23" s="105"/>
      <c r="D23" s="39" t="s">
        <v>47</v>
      </c>
      <c r="E23" s="58">
        <f>SUM(E21:E22)</f>
        <v>195203.1</v>
      </c>
      <c r="F23" s="58">
        <f>SUM(F21:F22)</f>
        <v>195203.09999999998</v>
      </c>
      <c r="G23" s="58">
        <f>SUM(G21:G22)</f>
        <v>193653.7</v>
      </c>
      <c r="H23" s="24">
        <f t="shared" si="0"/>
        <v>-1549.3999999999651</v>
      </c>
      <c r="I23" s="24">
        <f t="shared" si="1"/>
        <v>99.206262605460694</v>
      </c>
      <c r="J23" s="59"/>
    </row>
    <row r="24" spans="1:10" ht="19.2" customHeight="1" x14ac:dyDescent="0.3">
      <c r="A24" s="97" t="s">
        <v>31</v>
      </c>
      <c r="B24" s="98"/>
      <c r="C24" s="98"/>
      <c r="D24" s="98"/>
      <c r="E24" s="98"/>
      <c r="F24" s="98"/>
      <c r="G24" s="98"/>
      <c r="H24" s="98"/>
      <c r="I24" s="98"/>
      <c r="J24" s="99"/>
    </row>
    <row r="25" spans="1:10" ht="46.2" customHeight="1" x14ac:dyDescent="0.3">
      <c r="A25" s="86" t="s">
        <v>32</v>
      </c>
      <c r="B25" s="94" t="s">
        <v>33</v>
      </c>
      <c r="C25" s="94" t="s">
        <v>22</v>
      </c>
      <c r="D25" s="19" t="s">
        <v>14</v>
      </c>
      <c r="E25" s="60">
        <v>3342</v>
      </c>
      <c r="F25" s="60">
        <v>3342</v>
      </c>
      <c r="G25" s="60">
        <v>3342</v>
      </c>
      <c r="H25" s="60">
        <v>0</v>
      </c>
      <c r="I25" s="60">
        <f t="shared" ref="I25:I30" si="3">G25/F25*100</f>
        <v>100</v>
      </c>
      <c r="J25" s="168" t="s">
        <v>43</v>
      </c>
    </row>
    <row r="26" spans="1:10" ht="40.200000000000003" customHeight="1" x14ac:dyDescent="0.3">
      <c r="A26" s="87"/>
      <c r="B26" s="95"/>
      <c r="C26" s="95"/>
      <c r="D26" s="6" t="s">
        <v>15</v>
      </c>
      <c r="E26" s="50">
        <v>96697.8</v>
      </c>
      <c r="F26" s="50">
        <f>87312.7+4240.2+3929.1+589.8+626</f>
        <v>96697.8</v>
      </c>
      <c r="G26" s="50">
        <f>78084.8+4240.2+3929+589.8+626</f>
        <v>87469.8</v>
      </c>
      <c r="H26" s="13">
        <f>G26-F26</f>
        <v>-9228</v>
      </c>
      <c r="I26" s="60">
        <f t="shared" si="3"/>
        <v>90.456866650533925</v>
      </c>
      <c r="J26" s="169"/>
    </row>
    <row r="27" spans="1:10" ht="26.25" customHeight="1" x14ac:dyDescent="0.3">
      <c r="A27" s="88"/>
      <c r="B27" s="96"/>
      <c r="C27" s="96"/>
      <c r="D27" s="39" t="s">
        <v>47</v>
      </c>
      <c r="E27" s="58">
        <f>SUM(E25:E26)</f>
        <v>100039.8</v>
      </c>
      <c r="F27" s="58">
        <f t="shared" ref="F27:G27" si="4">SUM(F25:F26)</f>
        <v>100039.8</v>
      </c>
      <c r="G27" s="58">
        <f t="shared" si="4"/>
        <v>90811.8</v>
      </c>
      <c r="H27" s="24">
        <f t="shared" ref="H27:H30" si="5">G27-F27</f>
        <v>-9228</v>
      </c>
      <c r="I27" s="61">
        <f t="shared" si="3"/>
        <v>90.775671282829435</v>
      </c>
      <c r="J27" s="170"/>
    </row>
    <row r="28" spans="1:10" ht="44.25" customHeight="1" x14ac:dyDescent="0.3">
      <c r="A28" s="135"/>
      <c r="B28" s="137" t="s">
        <v>23</v>
      </c>
      <c r="C28" s="101"/>
      <c r="D28" s="6" t="s">
        <v>14</v>
      </c>
      <c r="E28" s="50">
        <f t="shared" ref="E28:G29" si="6">E25</f>
        <v>3342</v>
      </c>
      <c r="F28" s="50">
        <f t="shared" si="6"/>
        <v>3342</v>
      </c>
      <c r="G28" s="50">
        <f t="shared" si="6"/>
        <v>3342</v>
      </c>
      <c r="H28" s="13">
        <f t="shared" si="5"/>
        <v>0</v>
      </c>
      <c r="I28" s="60">
        <v>0</v>
      </c>
      <c r="J28" s="62"/>
    </row>
    <row r="29" spans="1:10" ht="35.25" customHeight="1" x14ac:dyDescent="0.3">
      <c r="A29" s="135"/>
      <c r="B29" s="138"/>
      <c r="C29" s="103"/>
      <c r="D29" s="6" t="s">
        <v>15</v>
      </c>
      <c r="E29" s="50">
        <f t="shared" si="6"/>
        <v>96697.8</v>
      </c>
      <c r="F29" s="50">
        <f t="shared" si="6"/>
        <v>96697.8</v>
      </c>
      <c r="G29" s="50">
        <f t="shared" si="6"/>
        <v>87469.8</v>
      </c>
      <c r="H29" s="13">
        <f t="shared" si="5"/>
        <v>-9228</v>
      </c>
      <c r="I29" s="60">
        <f t="shared" si="3"/>
        <v>90.456866650533925</v>
      </c>
      <c r="J29" s="63"/>
    </row>
    <row r="30" spans="1:10" ht="20.399999999999999" customHeight="1" x14ac:dyDescent="0.3">
      <c r="A30" s="136"/>
      <c r="B30" s="139"/>
      <c r="C30" s="105"/>
      <c r="D30" s="39" t="s">
        <v>47</v>
      </c>
      <c r="E30" s="58">
        <f>SUM(E28:E29)</f>
        <v>100039.8</v>
      </c>
      <c r="F30" s="58">
        <f>SUM(F28:F29)</f>
        <v>100039.8</v>
      </c>
      <c r="G30" s="58">
        <f>SUM(G28:G29)</f>
        <v>90811.8</v>
      </c>
      <c r="H30" s="24">
        <f t="shared" si="5"/>
        <v>-9228</v>
      </c>
      <c r="I30" s="61">
        <f t="shared" si="3"/>
        <v>90.775671282829435</v>
      </c>
      <c r="J30" s="62"/>
    </row>
    <row r="31" spans="1:10" ht="25.8" customHeight="1" x14ac:dyDescent="0.3">
      <c r="A31" s="97" t="s">
        <v>34</v>
      </c>
      <c r="B31" s="98"/>
      <c r="C31" s="98"/>
      <c r="D31" s="98"/>
      <c r="E31" s="98"/>
      <c r="F31" s="98"/>
      <c r="G31" s="98"/>
      <c r="H31" s="98"/>
      <c r="I31" s="100"/>
      <c r="J31" s="99"/>
    </row>
    <row r="32" spans="1:10" ht="62.4" customHeight="1" x14ac:dyDescent="0.3">
      <c r="A32" s="86" t="s">
        <v>35</v>
      </c>
      <c r="B32" s="94" t="s">
        <v>52</v>
      </c>
      <c r="C32" s="94" t="s">
        <v>22</v>
      </c>
      <c r="D32" s="19" t="s">
        <v>14</v>
      </c>
      <c r="E32" s="60">
        <v>10650.9</v>
      </c>
      <c r="F32" s="60">
        <v>10650.9</v>
      </c>
      <c r="G32" s="60">
        <v>10650.9</v>
      </c>
      <c r="H32" s="64">
        <v>0</v>
      </c>
      <c r="I32" s="50">
        <f>G32/F32*100</f>
        <v>100</v>
      </c>
      <c r="J32" s="65" t="s">
        <v>63</v>
      </c>
    </row>
    <row r="33" spans="1:10" ht="43.2" customHeight="1" x14ac:dyDescent="0.3">
      <c r="A33" s="87"/>
      <c r="B33" s="95"/>
      <c r="C33" s="95"/>
      <c r="D33" s="6" t="s">
        <v>15</v>
      </c>
      <c r="E33" s="50">
        <v>10929</v>
      </c>
      <c r="F33" s="50">
        <f>10826.3+102.7</f>
        <v>10929</v>
      </c>
      <c r="G33" s="50">
        <f>10784.1+102.7</f>
        <v>10886.800000000001</v>
      </c>
      <c r="H33" s="66">
        <f>G33-F33</f>
        <v>-42.199999999998909</v>
      </c>
      <c r="I33" s="50">
        <f>G33/F33*100</f>
        <v>99.613871351450285</v>
      </c>
      <c r="J33" s="67" t="s">
        <v>55</v>
      </c>
    </row>
    <row r="34" spans="1:10" ht="27.75" customHeight="1" x14ac:dyDescent="0.3">
      <c r="A34" s="88"/>
      <c r="B34" s="96"/>
      <c r="C34" s="96"/>
      <c r="D34" s="39" t="s">
        <v>47</v>
      </c>
      <c r="E34" s="58">
        <f>SUM(E32:E33)</f>
        <v>21579.9</v>
      </c>
      <c r="F34" s="58">
        <f>SUM(F32:F33)</f>
        <v>21579.9</v>
      </c>
      <c r="G34" s="58">
        <f>SUM(G32:G33)</f>
        <v>21537.7</v>
      </c>
      <c r="H34" s="68">
        <f t="shared" ref="H34:H43" si="7">G34-F34</f>
        <v>-42.200000000000728</v>
      </c>
      <c r="I34" s="58">
        <f>G34/F34*100</f>
        <v>99.804447657310732</v>
      </c>
      <c r="J34" s="59"/>
    </row>
    <row r="35" spans="1:10" ht="45" customHeight="1" x14ac:dyDescent="0.3">
      <c r="A35" s="86" t="s">
        <v>53</v>
      </c>
      <c r="B35" s="94" t="s">
        <v>54</v>
      </c>
      <c r="C35" s="94" t="s">
        <v>22</v>
      </c>
      <c r="D35" s="19" t="s">
        <v>14</v>
      </c>
      <c r="E35" s="60">
        <v>0</v>
      </c>
      <c r="F35" s="60">
        <v>0</v>
      </c>
      <c r="G35" s="60">
        <v>0</v>
      </c>
      <c r="H35" s="64">
        <v>0</v>
      </c>
      <c r="I35" s="50">
        <v>0</v>
      </c>
      <c r="J35" s="69"/>
    </row>
    <row r="36" spans="1:10" ht="87" customHeight="1" x14ac:dyDescent="0.3">
      <c r="A36" s="87"/>
      <c r="B36" s="95"/>
      <c r="C36" s="95"/>
      <c r="D36" s="6" t="s">
        <v>15</v>
      </c>
      <c r="E36" s="50">
        <v>1444</v>
      </c>
      <c r="F36" s="50">
        <v>1444</v>
      </c>
      <c r="G36" s="50">
        <v>1444</v>
      </c>
      <c r="H36" s="66">
        <f>G36-F36</f>
        <v>0</v>
      </c>
      <c r="I36" s="50">
        <f>G36/F36*100</f>
        <v>100</v>
      </c>
      <c r="J36" s="67" t="s">
        <v>57</v>
      </c>
    </row>
    <row r="37" spans="1:10" ht="33.6" customHeight="1" x14ac:dyDescent="0.3">
      <c r="A37" s="88"/>
      <c r="B37" s="96"/>
      <c r="C37" s="96"/>
      <c r="D37" s="39" t="s">
        <v>47</v>
      </c>
      <c r="E37" s="58">
        <f>SUM(E35:E36)</f>
        <v>1444</v>
      </c>
      <c r="F37" s="58">
        <f t="shared" ref="F37:G37" si="8">SUM(F35:F36)</f>
        <v>1444</v>
      </c>
      <c r="G37" s="58">
        <f t="shared" si="8"/>
        <v>1444</v>
      </c>
      <c r="H37" s="68">
        <f t="shared" ref="H37" si="9">G37-F37</f>
        <v>0</v>
      </c>
      <c r="I37" s="58">
        <f t="shared" ref="I37" si="10">SUM(I35:I36)</f>
        <v>100</v>
      </c>
      <c r="J37" s="65"/>
    </row>
    <row r="38" spans="1:10" ht="42.6" customHeight="1" x14ac:dyDescent="0.3">
      <c r="A38" s="147"/>
      <c r="B38" s="137" t="s">
        <v>24</v>
      </c>
      <c r="C38" s="101"/>
      <c r="D38" s="37" t="s">
        <v>14</v>
      </c>
      <c r="E38" s="50">
        <f>E32+E35</f>
        <v>10650.9</v>
      </c>
      <c r="F38" s="50">
        <f>F32</f>
        <v>10650.9</v>
      </c>
      <c r="G38" s="50">
        <f>G32</f>
        <v>10650.9</v>
      </c>
      <c r="H38" s="66">
        <f t="shared" si="7"/>
        <v>0</v>
      </c>
      <c r="I38" s="50">
        <f t="shared" ref="I38:I43" si="11">G38/F38*100</f>
        <v>100</v>
      </c>
      <c r="J38" s="70"/>
    </row>
    <row r="39" spans="1:10" ht="32.4" customHeight="1" x14ac:dyDescent="0.3">
      <c r="A39" s="147"/>
      <c r="B39" s="138"/>
      <c r="C39" s="103"/>
      <c r="D39" s="37" t="s">
        <v>15</v>
      </c>
      <c r="E39" s="50">
        <f>E33+E36</f>
        <v>12373</v>
      </c>
      <c r="F39" s="50">
        <f>F33+F36</f>
        <v>12373</v>
      </c>
      <c r="G39" s="50">
        <f t="shared" ref="G39" si="12">G33+G36</f>
        <v>12330.800000000001</v>
      </c>
      <c r="H39" s="66">
        <f t="shared" si="7"/>
        <v>-42.199999999998909</v>
      </c>
      <c r="I39" s="50">
        <f t="shared" si="11"/>
        <v>99.658934777337763</v>
      </c>
      <c r="J39" s="71"/>
    </row>
    <row r="40" spans="1:10" ht="22.8" customHeight="1" thickBot="1" x14ac:dyDescent="0.35">
      <c r="A40" s="106"/>
      <c r="B40" s="148"/>
      <c r="C40" s="149"/>
      <c r="D40" s="40" t="s">
        <v>47</v>
      </c>
      <c r="E40" s="72">
        <f>SUM(E38:E39)</f>
        <v>23023.9</v>
      </c>
      <c r="F40" s="72">
        <f>SUM(F38:F39)</f>
        <v>23023.9</v>
      </c>
      <c r="G40" s="72">
        <f>SUM(G38:G39)</f>
        <v>22981.7</v>
      </c>
      <c r="H40" s="73">
        <f t="shared" si="7"/>
        <v>-42.200000000000728</v>
      </c>
      <c r="I40" s="72">
        <f t="shared" si="11"/>
        <v>99.816712199062707</v>
      </c>
      <c r="J40" s="74"/>
    </row>
    <row r="41" spans="1:10" ht="25.2" customHeight="1" thickBot="1" x14ac:dyDescent="0.35">
      <c r="A41" s="150" t="s">
        <v>46</v>
      </c>
      <c r="B41" s="151"/>
      <c r="C41" s="152"/>
      <c r="D41" s="34" t="s">
        <v>42</v>
      </c>
      <c r="E41" s="75">
        <f>E42+E43</f>
        <v>318266.8</v>
      </c>
      <c r="F41" s="76">
        <f>F42+F43</f>
        <v>318266.8</v>
      </c>
      <c r="G41" s="77">
        <f t="shared" ref="G41" si="13">G42+G43</f>
        <v>307447.2</v>
      </c>
      <c r="H41" s="78">
        <f t="shared" si="7"/>
        <v>-10819.599999999977</v>
      </c>
      <c r="I41" s="78">
        <f t="shared" si="11"/>
        <v>96.600462253681513</v>
      </c>
      <c r="J41" s="51" t="s">
        <v>13</v>
      </c>
    </row>
    <row r="42" spans="1:10" s="12" customFormat="1" ht="44.4" customHeight="1" thickBot="1" x14ac:dyDescent="0.35">
      <c r="A42" s="135"/>
      <c r="B42" s="102"/>
      <c r="C42" s="153"/>
      <c r="D42" s="32" t="s">
        <v>14</v>
      </c>
      <c r="E42" s="22">
        <f>E38+E28+E21</f>
        <v>186093.3</v>
      </c>
      <c r="F42" s="22">
        <f>F38+F28+F21</f>
        <v>186093.3</v>
      </c>
      <c r="G42" s="48">
        <f t="shared" ref="E42:G43" si="14">G38+G28+G21</f>
        <v>186093</v>
      </c>
      <c r="H42" s="76">
        <f t="shared" si="7"/>
        <v>-0.29999999998835847</v>
      </c>
      <c r="I42" s="76">
        <f t="shared" si="11"/>
        <v>99.999838790542171</v>
      </c>
      <c r="J42" s="51" t="s">
        <v>13</v>
      </c>
    </row>
    <row r="43" spans="1:10" s="12" customFormat="1" ht="32.25" customHeight="1" thickBot="1" x14ac:dyDescent="0.35">
      <c r="A43" s="154"/>
      <c r="B43" s="155"/>
      <c r="C43" s="156"/>
      <c r="D43" s="33" t="s">
        <v>15</v>
      </c>
      <c r="E43" s="15">
        <f t="shared" si="14"/>
        <v>132173.5</v>
      </c>
      <c r="F43" s="15">
        <f t="shared" si="14"/>
        <v>132173.5</v>
      </c>
      <c r="G43" s="42">
        <f>G39+G29+G22</f>
        <v>121354.20000000001</v>
      </c>
      <c r="H43" s="79">
        <f t="shared" si="7"/>
        <v>-10819.299999999988</v>
      </c>
      <c r="I43" s="79">
        <f t="shared" si="11"/>
        <v>91.814319814486268</v>
      </c>
      <c r="J43" s="43" t="s">
        <v>13</v>
      </c>
    </row>
    <row r="44" spans="1:10" s="12" customFormat="1" ht="13.2" customHeight="1" x14ac:dyDescent="0.3">
      <c r="A44" s="144" t="s">
        <v>16</v>
      </c>
      <c r="B44" s="145"/>
      <c r="C44" s="145"/>
      <c r="D44" s="145"/>
      <c r="E44" s="145"/>
      <c r="F44" s="145"/>
      <c r="G44" s="145"/>
      <c r="H44" s="145"/>
      <c r="I44" s="145"/>
      <c r="J44" s="146"/>
    </row>
    <row r="45" spans="1:10" s="12" customFormat="1" ht="44.4" customHeight="1" x14ac:dyDescent="0.3">
      <c r="A45" s="157" t="s">
        <v>45</v>
      </c>
      <c r="B45" s="158"/>
      <c r="C45" s="84"/>
      <c r="D45" s="52" t="s">
        <v>14</v>
      </c>
      <c r="E45" s="13">
        <f>E16</f>
        <v>172100.4</v>
      </c>
      <c r="F45" s="13">
        <f t="shared" ref="F45:G45" si="15">F16</f>
        <v>172100.4</v>
      </c>
      <c r="G45" s="13">
        <f t="shared" si="15"/>
        <v>172100.1</v>
      </c>
      <c r="H45" s="80">
        <f>G45-F45</f>
        <v>-0.29999999998835847</v>
      </c>
      <c r="I45" s="13">
        <f t="shared" ref="I45:I47" si="16">G45/F45*100</f>
        <v>99.999825683147748</v>
      </c>
      <c r="J45" s="21" t="s">
        <v>13</v>
      </c>
    </row>
    <row r="46" spans="1:10" s="12" customFormat="1" ht="25.8" customHeight="1" x14ac:dyDescent="0.3">
      <c r="A46" s="159"/>
      <c r="B46" s="160"/>
      <c r="C46" s="161"/>
      <c r="D46" s="52" t="s">
        <v>15</v>
      </c>
      <c r="E46" s="13">
        <f>E17</f>
        <v>16102.7</v>
      </c>
      <c r="F46" s="13">
        <f t="shared" ref="F46:G46" si="17">F17</f>
        <v>16102.699999999999</v>
      </c>
      <c r="G46" s="13">
        <f t="shared" si="17"/>
        <v>14553.599999999999</v>
      </c>
      <c r="H46" s="80">
        <f>G46-F46</f>
        <v>-1549.1000000000004</v>
      </c>
      <c r="I46" s="13">
        <f t="shared" si="16"/>
        <v>90.379874182590498</v>
      </c>
      <c r="J46" s="21"/>
    </row>
    <row r="47" spans="1:10" s="26" customFormat="1" ht="24.75" customHeight="1" x14ac:dyDescent="0.3">
      <c r="A47" s="162"/>
      <c r="B47" s="163"/>
      <c r="C47" s="164"/>
      <c r="D47" s="23" t="s">
        <v>47</v>
      </c>
      <c r="E47" s="24">
        <f>E45+E46</f>
        <v>188203.1</v>
      </c>
      <c r="F47" s="24">
        <f t="shared" ref="F47:G47" si="18">F45+F46</f>
        <v>188203.1</v>
      </c>
      <c r="G47" s="24">
        <f t="shared" si="18"/>
        <v>186653.7</v>
      </c>
      <c r="H47" s="81">
        <f>G47-F47</f>
        <v>-1549.3999999999942</v>
      </c>
      <c r="I47" s="24">
        <f t="shared" si="16"/>
        <v>99.176740446889553</v>
      </c>
      <c r="J47" s="25" t="s">
        <v>13</v>
      </c>
    </row>
    <row r="48" spans="1:10" s="12" customFormat="1" ht="13.2" customHeight="1" x14ac:dyDescent="0.3">
      <c r="A48" s="144" t="s">
        <v>16</v>
      </c>
      <c r="B48" s="145"/>
      <c r="C48" s="145"/>
      <c r="D48" s="145"/>
      <c r="E48" s="145"/>
      <c r="F48" s="145"/>
      <c r="G48" s="145"/>
      <c r="H48" s="145"/>
      <c r="I48" s="145"/>
      <c r="J48" s="146"/>
    </row>
    <row r="49" spans="1:10" s="12" customFormat="1" ht="40.5" customHeight="1" x14ac:dyDescent="0.3">
      <c r="A49" s="157" t="s">
        <v>25</v>
      </c>
      <c r="B49" s="158"/>
      <c r="C49" s="84"/>
      <c r="D49" s="52" t="s">
        <v>14</v>
      </c>
      <c r="E49" s="13">
        <f>E16+E25+E32</f>
        <v>186093.3</v>
      </c>
      <c r="F49" s="13">
        <f>F16+F25+F32</f>
        <v>186093.3</v>
      </c>
      <c r="G49" s="13">
        <f>G42</f>
        <v>186093</v>
      </c>
      <c r="H49" s="80">
        <f>G49-F49</f>
        <v>-0.29999999998835847</v>
      </c>
      <c r="I49" s="13">
        <f t="shared" ref="I49:I51" si="19">G49/F49*100</f>
        <v>99.999838790542171</v>
      </c>
      <c r="J49" s="21" t="s">
        <v>13</v>
      </c>
    </row>
    <row r="50" spans="1:10" s="12" customFormat="1" ht="26.4" customHeight="1" x14ac:dyDescent="0.3">
      <c r="A50" s="159"/>
      <c r="B50" s="160"/>
      <c r="C50" s="161"/>
      <c r="D50" s="52" t="s">
        <v>15</v>
      </c>
      <c r="E50" s="13">
        <f>E39+E29+E17</f>
        <v>125173.5</v>
      </c>
      <c r="F50" s="13">
        <f>F39+F29+F17</f>
        <v>125173.5</v>
      </c>
      <c r="G50" s="13">
        <f>G43-G53</f>
        <v>114354.20000000001</v>
      </c>
      <c r="H50" s="80">
        <f t="shared" ref="H50:H54" si="20">G50-F50</f>
        <v>-10819.299999999988</v>
      </c>
      <c r="I50" s="13">
        <f t="shared" si="19"/>
        <v>91.356557098746947</v>
      </c>
      <c r="J50" s="21"/>
    </row>
    <row r="51" spans="1:10" s="26" customFormat="1" ht="17.399999999999999" customHeight="1" x14ac:dyDescent="0.3">
      <c r="A51" s="162"/>
      <c r="B51" s="163"/>
      <c r="C51" s="164"/>
      <c r="D51" s="23" t="s">
        <v>47</v>
      </c>
      <c r="E51" s="24">
        <f>E49+E50</f>
        <v>311266.8</v>
      </c>
      <c r="F51" s="24">
        <f t="shared" ref="F51:G51" si="21">F49+F50</f>
        <v>311266.8</v>
      </c>
      <c r="G51" s="24">
        <f t="shared" si="21"/>
        <v>300447.2</v>
      </c>
      <c r="H51" s="81">
        <f t="shared" si="20"/>
        <v>-10819.599999999977</v>
      </c>
      <c r="I51" s="24">
        <f t="shared" si="19"/>
        <v>96.524010912824636</v>
      </c>
      <c r="J51" s="25" t="s">
        <v>13</v>
      </c>
    </row>
    <row r="52" spans="1:10" s="12" customFormat="1" ht="44.25" customHeight="1" x14ac:dyDescent="0.3">
      <c r="A52" s="157" t="s">
        <v>36</v>
      </c>
      <c r="B52" s="158"/>
      <c r="C52" s="84"/>
      <c r="D52" s="52" t="s">
        <v>14</v>
      </c>
      <c r="E52" s="13">
        <v>0</v>
      </c>
      <c r="F52" s="13">
        <v>0</v>
      </c>
      <c r="G52" s="13">
        <v>0</v>
      </c>
      <c r="H52" s="80">
        <f t="shared" si="20"/>
        <v>0</v>
      </c>
      <c r="I52" s="13">
        <v>0</v>
      </c>
      <c r="J52" s="21" t="s">
        <v>13</v>
      </c>
    </row>
    <row r="53" spans="1:10" s="12" customFormat="1" ht="26.4" customHeight="1" x14ac:dyDescent="0.3">
      <c r="A53" s="159"/>
      <c r="B53" s="160"/>
      <c r="C53" s="161"/>
      <c r="D53" s="52" t="s">
        <v>15</v>
      </c>
      <c r="E53" s="31">
        <f>E19</f>
        <v>7000</v>
      </c>
      <c r="F53" s="31">
        <f>F19</f>
        <v>7000</v>
      </c>
      <c r="G53" s="31">
        <f>G19</f>
        <v>7000</v>
      </c>
      <c r="H53" s="80">
        <f t="shared" si="20"/>
        <v>0</v>
      </c>
      <c r="I53" s="13">
        <f t="shared" ref="I53:I54" si="22">G53/F53*100</f>
        <v>100</v>
      </c>
      <c r="J53" s="21" t="s">
        <v>13</v>
      </c>
    </row>
    <row r="54" spans="1:10" s="26" customFormat="1" ht="19.2" customHeight="1" thickBot="1" x14ac:dyDescent="0.35">
      <c r="A54" s="165"/>
      <c r="B54" s="166"/>
      <c r="C54" s="167"/>
      <c r="D54" s="27" t="s">
        <v>47</v>
      </c>
      <c r="E54" s="28">
        <f>E52+E53</f>
        <v>7000</v>
      </c>
      <c r="F54" s="28">
        <f t="shared" ref="F54:G54" si="23">F52+F53</f>
        <v>7000</v>
      </c>
      <c r="G54" s="28">
        <f t="shared" si="23"/>
        <v>7000</v>
      </c>
      <c r="H54" s="82">
        <f t="shared" si="20"/>
        <v>0</v>
      </c>
      <c r="I54" s="28">
        <f t="shared" si="22"/>
        <v>100</v>
      </c>
      <c r="J54" s="29" t="s">
        <v>13</v>
      </c>
    </row>
    <row r="55" spans="1:10" ht="27" customHeight="1" x14ac:dyDescent="0.3">
      <c r="A55" s="83" t="s">
        <v>17</v>
      </c>
      <c r="B55" s="17"/>
      <c r="C55" s="17"/>
      <c r="D55" s="17"/>
      <c r="E55" s="17"/>
      <c r="F55" s="17"/>
      <c r="G55" s="17"/>
      <c r="H55" s="17"/>
      <c r="I55" s="17"/>
      <c r="J55" s="17"/>
    </row>
    <row r="56" spans="1:10" ht="15" hidden="1" customHeight="1" x14ac:dyDescent="0.3">
      <c r="A56" s="1"/>
      <c r="B56" s="16"/>
      <c r="C56" s="16"/>
      <c r="D56" s="17"/>
      <c r="E56" s="16"/>
      <c r="F56" s="41"/>
      <c r="G56" s="41"/>
      <c r="H56" s="16"/>
      <c r="I56" s="16"/>
      <c r="J56" s="16"/>
    </row>
    <row r="57" spans="1:10" ht="36.75" customHeight="1" x14ac:dyDescent="0.3">
      <c r="A57" s="3" t="s">
        <v>41</v>
      </c>
      <c r="B57" s="16"/>
      <c r="C57" s="16"/>
      <c r="D57" s="17"/>
      <c r="E57" s="16"/>
      <c r="F57" s="16"/>
      <c r="G57" s="16"/>
      <c r="H57" s="16"/>
      <c r="I57" s="16"/>
      <c r="J57" s="16"/>
    </row>
    <row r="58" spans="1:10" ht="13.2" customHeight="1" x14ac:dyDescent="0.3">
      <c r="A58" s="2" t="s">
        <v>38</v>
      </c>
      <c r="B58" s="16"/>
      <c r="C58" s="16"/>
      <c r="D58" s="17"/>
      <c r="E58" s="16"/>
      <c r="F58" s="16"/>
      <c r="G58" s="16"/>
      <c r="H58" s="16"/>
      <c r="I58" s="16"/>
      <c r="J58" s="16"/>
    </row>
    <row r="59" spans="1:10" ht="27.6" customHeight="1" x14ac:dyDescent="0.3">
      <c r="A59" s="142" t="s">
        <v>37</v>
      </c>
      <c r="B59" s="143"/>
      <c r="C59" s="143"/>
      <c r="D59" s="143"/>
      <c r="E59" s="143"/>
      <c r="F59" s="143"/>
      <c r="G59" s="143"/>
      <c r="H59" s="143"/>
      <c r="I59" s="16"/>
      <c r="J59" s="16"/>
    </row>
    <row r="60" spans="1:10" ht="16.2" customHeight="1" x14ac:dyDescent="0.3">
      <c r="A60" s="3" t="s">
        <v>61</v>
      </c>
      <c r="B60" s="16"/>
      <c r="C60" s="16"/>
      <c r="D60" s="17"/>
      <c r="E60" s="16"/>
      <c r="F60" s="16"/>
      <c r="G60" s="16"/>
      <c r="H60" s="16"/>
      <c r="I60" s="16"/>
      <c r="J60" s="16"/>
    </row>
    <row r="61" spans="1:10" x14ac:dyDescent="0.3">
      <c r="A61" s="2" t="s">
        <v>44</v>
      </c>
      <c r="B61" s="16"/>
      <c r="C61" s="16"/>
      <c r="D61" s="17"/>
      <c r="E61" s="16"/>
      <c r="F61" s="16"/>
      <c r="G61" s="16"/>
      <c r="H61" s="16"/>
      <c r="I61" s="16"/>
      <c r="J61" s="16"/>
    </row>
    <row r="62" spans="1:10" ht="12" customHeight="1" x14ac:dyDescent="0.3">
      <c r="A62" s="140" t="s">
        <v>39</v>
      </c>
      <c r="B62" s="141"/>
      <c r="C62" s="141"/>
      <c r="D62" s="141"/>
      <c r="E62" s="141"/>
      <c r="F62" s="141"/>
      <c r="G62" s="141"/>
      <c r="H62" s="141"/>
      <c r="I62" s="141"/>
      <c r="J62" s="16"/>
    </row>
    <row r="63" spans="1:10" ht="18.600000000000001" customHeight="1" x14ac:dyDescent="0.3">
      <c r="A63" s="4"/>
      <c r="B63" s="16"/>
      <c r="C63" s="16"/>
      <c r="D63" s="17"/>
      <c r="E63" s="16"/>
      <c r="F63" s="16"/>
      <c r="G63" s="16"/>
      <c r="H63" s="16"/>
      <c r="I63" s="16"/>
      <c r="J63" s="16"/>
    </row>
    <row r="64" spans="1:10" x14ac:dyDescent="0.3">
      <c r="A64" s="5" t="s">
        <v>60</v>
      </c>
      <c r="B64" s="16"/>
      <c r="C64" s="16" t="s">
        <v>17</v>
      </c>
      <c r="D64" s="17"/>
      <c r="E64" s="16"/>
      <c r="F64" s="16"/>
      <c r="G64" s="16"/>
      <c r="H64" s="16"/>
      <c r="I64" s="16"/>
      <c r="J64" s="16"/>
    </row>
    <row r="65" spans="1:10" x14ac:dyDescent="0.3">
      <c r="A65" s="16"/>
      <c r="B65" s="16"/>
      <c r="C65" s="16"/>
      <c r="D65" s="17"/>
      <c r="E65" s="16"/>
      <c r="F65" s="16"/>
      <c r="G65" s="16"/>
      <c r="H65" s="16"/>
      <c r="I65" s="16"/>
      <c r="J65" s="16"/>
    </row>
    <row r="66" spans="1:10" x14ac:dyDescent="0.3">
      <c r="A66" s="16"/>
      <c r="B66" s="16"/>
      <c r="C66" s="16"/>
      <c r="D66" s="17"/>
      <c r="E66" s="16"/>
      <c r="F66" s="16"/>
      <c r="G66" s="16"/>
      <c r="H66" s="16"/>
      <c r="I66" s="16"/>
      <c r="J66" s="16"/>
    </row>
    <row r="67" spans="1:10" x14ac:dyDescent="0.3">
      <c r="A67" s="16"/>
      <c r="B67" s="16"/>
      <c r="C67" s="16"/>
      <c r="D67" s="17"/>
      <c r="E67" s="16"/>
      <c r="F67" s="16"/>
      <c r="G67" s="16"/>
      <c r="H67" s="16"/>
      <c r="I67" s="16"/>
      <c r="J67" s="16"/>
    </row>
  </sheetData>
  <mergeCells count="49">
    <mergeCell ref="C35:C37"/>
    <mergeCell ref="A62:I62"/>
    <mergeCell ref="A31:J31"/>
    <mergeCell ref="A59:H59"/>
    <mergeCell ref="A44:J44"/>
    <mergeCell ref="A48:J48"/>
    <mergeCell ref="A38:A40"/>
    <mergeCell ref="B38:C40"/>
    <mergeCell ref="A41:C43"/>
    <mergeCell ref="A45:C47"/>
    <mergeCell ref="A32:A34"/>
    <mergeCell ref="B32:B34"/>
    <mergeCell ref="C32:C34"/>
    <mergeCell ref="A49:C51"/>
    <mergeCell ref="A52:C54"/>
    <mergeCell ref="A35:A37"/>
    <mergeCell ref="B35:B37"/>
    <mergeCell ref="G10:G12"/>
    <mergeCell ref="A14:J14"/>
    <mergeCell ref="C16:C17"/>
    <mergeCell ref="B15:J15"/>
    <mergeCell ref="H10:I10"/>
    <mergeCell ref="J10:J12"/>
    <mergeCell ref="A10:A12"/>
    <mergeCell ref="D10:D12"/>
    <mergeCell ref="J16:J17"/>
    <mergeCell ref="E10:E12"/>
    <mergeCell ref="F10:F12"/>
    <mergeCell ref="B10:B12"/>
    <mergeCell ref="C10:C12"/>
    <mergeCell ref="A28:A30"/>
    <mergeCell ref="B28:C30"/>
    <mergeCell ref="A1:J1"/>
    <mergeCell ref="A2:J2"/>
    <mergeCell ref="A6:D6"/>
    <mergeCell ref="A8:D8"/>
    <mergeCell ref="A5:D5"/>
    <mergeCell ref="A7:D7"/>
    <mergeCell ref="C18:C19"/>
    <mergeCell ref="A16:A20"/>
    <mergeCell ref="B16:B20"/>
    <mergeCell ref="C20:D20"/>
    <mergeCell ref="A25:A27"/>
    <mergeCell ref="B25:B27"/>
    <mergeCell ref="C25:C27"/>
    <mergeCell ref="A24:J24"/>
    <mergeCell ref="J25:J27"/>
    <mergeCell ref="B21:C23"/>
    <mergeCell ref="A21:A23"/>
  </mergeCells>
  <pageMargins left="0.55118110236220474" right="0.39370078740157483" top="0.59055118110236227" bottom="7.874015748031496E-2" header="0.15748031496062992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2018-01-11T11:33:20Z</dcterms:modified>
</cp:coreProperties>
</file>